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110.96\kougyo\06_R5作業：R4経構造利用\20240318_検算\今回：統計表（第２）\"/>
    </mc:Choice>
  </mc:AlternateContent>
  <bookViews>
    <workbookView xWindow="0" yWindow="0" windowWidth="28800" windowHeight="13350"/>
  </bookViews>
  <sheets>
    <sheet name="目次" sheetId="5" r:id="rId1"/>
    <sheet name="留意事項" sheetId="6" r:id="rId2"/>
    <sheet name="第1表-1（県計）" sheetId="8" r:id="rId3"/>
    <sheet name="第1表-1（県央）" sheetId="9" r:id="rId4"/>
    <sheet name="第1表-1（県南）" sheetId="10" r:id="rId5"/>
    <sheet name="第1表-1（沿岸）" sheetId="11" r:id="rId6"/>
    <sheet name="第1表-1（県北）" sheetId="12" r:id="rId7"/>
    <sheet name="第1表-2" sheetId="13" r:id="rId8"/>
    <sheet name="第１表-３" sheetId="63" r:id="rId9"/>
    <sheet name="第１表-４" sheetId="66" r:id="rId10"/>
    <sheet name="第2表" sheetId="14" r:id="rId11"/>
    <sheet name="第3表" sheetId="15" r:id="rId12"/>
    <sheet name="第4表" sheetId="16" r:id="rId13"/>
    <sheet name="第5表" sheetId="17" r:id="rId14"/>
    <sheet name="第6表" sheetId="18" r:id="rId15"/>
    <sheet name="第7表" sheetId="19" r:id="rId16"/>
    <sheet name="第8表" sheetId="20" r:id="rId17"/>
    <sheet name="第9表" sheetId="21" r:id="rId18"/>
    <sheet name="第10表" sheetId="22" r:id="rId19"/>
    <sheet name="第11表" sheetId="23" r:id="rId20"/>
    <sheet name="第12表（県計）" sheetId="24" r:id="rId21"/>
    <sheet name="第12表（県央）" sheetId="25" r:id="rId22"/>
    <sheet name="第12表（県南）" sheetId="26" r:id="rId23"/>
    <sheet name="第12表（沿岸）" sheetId="27" r:id="rId24"/>
    <sheet name="第12表（県北）" sheetId="28" r:id="rId25"/>
    <sheet name="第12表（盛岡市）" sheetId="29" r:id="rId26"/>
    <sheet name="第12表（宮古市）" sheetId="30" r:id="rId27"/>
    <sheet name="第12表（大船渡市）" sheetId="31" r:id="rId28"/>
    <sheet name="第12表（花巻市）" sheetId="32" r:id="rId29"/>
    <sheet name="第12表（北上市）" sheetId="33" r:id="rId30"/>
    <sheet name="第12表（久慈市）" sheetId="34" r:id="rId31"/>
    <sheet name="第12表（遠野市）" sheetId="35" r:id="rId32"/>
    <sheet name="第12表（一関市）" sheetId="36" r:id="rId33"/>
    <sheet name="第12表（陸前高田市）" sheetId="37" r:id="rId34"/>
    <sheet name="第12表（釜石市）" sheetId="38" r:id="rId35"/>
    <sheet name="第12表（二戸市）" sheetId="39" r:id="rId36"/>
    <sheet name="第12表（八幡平市）" sheetId="40" r:id="rId37"/>
    <sheet name="第12表（奥州市）" sheetId="41" r:id="rId38"/>
    <sheet name="第12表（滝沢市）" sheetId="42" r:id="rId39"/>
    <sheet name="第12表（雫石町）" sheetId="43" r:id="rId40"/>
    <sheet name="第12表（葛巻町）" sheetId="44" r:id="rId41"/>
    <sheet name="第12表（岩手町）" sheetId="45" r:id="rId42"/>
    <sheet name="第12表（紫波町）" sheetId="46" r:id="rId43"/>
    <sheet name="第12表（矢巾町）" sheetId="47" r:id="rId44"/>
    <sheet name="第12表（西和賀町）" sheetId="48" r:id="rId45"/>
    <sheet name="第12表（金ケ崎町）" sheetId="49" r:id="rId46"/>
    <sheet name="第12表（平泉町）" sheetId="50" r:id="rId47"/>
    <sheet name="第12表（住田町）" sheetId="51" r:id="rId48"/>
    <sheet name="第12表（大槌町）" sheetId="52" r:id="rId49"/>
    <sheet name="第12表（山田町）" sheetId="53" r:id="rId50"/>
    <sheet name="第12表（岩泉町）" sheetId="54" r:id="rId51"/>
    <sheet name="第12表（田野畑村）" sheetId="55" r:id="rId52"/>
    <sheet name="第12表（普代村）" sheetId="56" r:id="rId53"/>
    <sheet name="第12表（軽米町）" sheetId="57" r:id="rId54"/>
    <sheet name="第12表（野田村）" sheetId="58" r:id="rId55"/>
    <sheet name="第12表（九戸村）" sheetId="59" r:id="rId56"/>
    <sheet name="第12表（洋野町）" sheetId="60" r:id="rId57"/>
    <sheet name="第12表（一戸町）" sheetId="61" r:id="rId58"/>
    <sheet name="第13表（市町村別、敷地、水）" sheetId="62" r:id="rId59"/>
  </sheets>
  <definedNames>
    <definedName name="_xlnm._FilterDatabase" localSheetId="7" hidden="1">'第1表-2'!$B$11:$N$458</definedName>
    <definedName name="_xlnm._FilterDatabase" localSheetId="8" hidden="1">'第１表-３'!$A$6:$J$636</definedName>
    <definedName name="_xlnm._FilterDatabase" localSheetId="9" hidden="1">'第１表-４'!$A$12:$J$262</definedName>
    <definedName name="_xlnm._FilterDatabase" localSheetId="10" hidden="1">第2表!$A$10:$M$285</definedName>
    <definedName name="_xlnm.Print_Area" localSheetId="18">第10表!$B$1:$M$35</definedName>
    <definedName name="_xlnm.Print_Area" localSheetId="19">第11表!$B$1:$I$35</definedName>
    <definedName name="_xlnm.Print_Area" localSheetId="32">'第12表（一関市）'!$B$1:$K$45</definedName>
    <definedName name="_xlnm.Print_Area" localSheetId="57">'第12表（一戸町）'!$B$1:$K$45</definedName>
    <definedName name="_xlnm.Print_Area" localSheetId="23">'第12表（沿岸）'!$B$1:$K$45</definedName>
    <definedName name="_xlnm.Print_Area" localSheetId="31">'第12表（遠野市）'!$B$1:$K$45</definedName>
    <definedName name="_xlnm.Print_Area" localSheetId="37">'第12表（奥州市）'!$B$1:$K$45</definedName>
    <definedName name="_xlnm.Print_Area" localSheetId="28">'第12表（花巻市）'!$B$1:$K$45</definedName>
    <definedName name="_xlnm.Print_Area" localSheetId="40">'第12表（葛巻町）'!$B$1:$K$45</definedName>
    <definedName name="_xlnm.Print_Area" localSheetId="34">'第12表（釜石市）'!$B$1:$K$45</definedName>
    <definedName name="_xlnm.Print_Area" localSheetId="41">'第12表（岩手町）'!$B$1:$K$45</definedName>
    <definedName name="_xlnm.Print_Area" localSheetId="50">'第12表（岩泉町）'!$B$1:$K$45</definedName>
    <definedName name="_xlnm.Print_Area" localSheetId="30">'第12表（久慈市）'!$B$1:$K$45</definedName>
    <definedName name="_xlnm.Print_Area" localSheetId="26">'第12表（宮古市）'!$B$1:$K$45</definedName>
    <definedName name="_xlnm.Print_Area" localSheetId="45">'第12表（金ケ崎町）'!$B$1:$K$45</definedName>
    <definedName name="_xlnm.Print_Area" localSheetId="55">'第12表（九戸村）'!$B$1:$K$45</definedName>
    <definedName name="_xlnm.Print_Area" localSheetId="53">'第12表（軽米町）'!$B$1:$K$45</definedName>
    <definedName name="_xlnm.Print_Area" localSheetId="21">'第12表（県央）'!$B$1:$K$45</definedName>
    <definedName name="_xlnm.Print_Area" localSheetId="20">'第12表（県計）'!$B$1:$K$45</definedName>
    <definedName name="_xlnm.Print_Area" localSheetId="22">'第12表（県南）'!$B$1:$K$45</definedName>
    <definedName name="_xlnm.Print_Area" localSheetId="24">'第12表（県北）'!$B$1:$K$45</definedName>
    <definedName name="_xlnm.Print_Area" localSheetId="49">'第12表（山田町）'!$B$1:$K$45</definedName>
    <definedName name="_xlnm.Print_Area" localSheetId="42">'第12表（紫波町）'!$B$1:$K$45</definedName>
    <definedName name="_xlnm.Print_Area" localSheetId="39">'第12表（雫石町）'!$B$1:$K$45</definedName>
    <definedName name="_xlnm.Print_Area" localSheetId="47">'第12表（住田町）'!$B$1:$K$45</definedName>
    <definedName name="_xlnm.Print_Area" localSheetId="25">'第12表（盛岡市）'!$B$1:$K$45</definedName>
    <definedName name="_xlnm.Print_Area" localSheetId="44">'第12表（西和賀町）'!$B$1:$K$45</definedName>
    <definedName name="_xlnm.Print_Area" localSheetId="27">'第12表（大船渡市）'!$B$1:$K$45</definedName>
    <definedName name="_xlnm.Print_Area" localSheetId="48">'第12表（大槌町）'!$B$1:$K$45</definedName>
    <definedName name="_xlnm.Print_Area" localSheetId="38">'第12表（滝沢市）'!$B$1:$K$45</definedName>
    <definedName name="_xlnm.Print_Area" localSheetId="51">'第12表（田野畑村）'!$B$1:$K$45</definedName>
    <definedName name="_xlnm.Print_Area" localSheetId="35">'第12表（二戸市）'!$B$1:$K$45</definedName>
    <definedName name="_xlnm.Print_Area" localSheetId="36">'第12表（八幡平市）'!$B$1:$K$45</definedName>
    <definedName name="_xlnm.Print_Area" localSheetId="52">'第12表（普代村）'!$B$1:$K$45</definedName>
    <definedName name="_xlnm.Print_Area" localSheetId="46">'第12表（平泉町）'!$B$1:$K$45</definedName>
    <definedName name="_xlnm.Print_Area" localSheetId="29">'第12表（北上市）'!$B$1:$K$45</definedName>
    <definedName name="_xlnm.Print_Area" localSheetId="54">'第12表（野田村）'!$B$1:$K$45</definedName>
    <definedName name="_xlnm.Print_Area" localSheetId="43">'第12表（矢巾町）'!$B$1:$K$45</definedName>
    <definedName name="_xlnm.Print_Area" localSheetId="56">'第12表（洋野町）'!$B$1:$K$45</definedName>
    <definedName name="_xlnm.Print_Area" localSheetId="33">'第12表（陸前高田市）'!$B$1:$K$45</definedName>
    <definedName name="_xlnm.Print_Area" localSheetId="58">'第13表（市町村別、敷地、水）'!$B$1:$J$44</definedName>
    <definedName name="_xlnm.Print_Area" localSheetId="5">'第1表-1（沿岸）'!$B$1:$W$35</definedName>
    <definedName name="_xlnm.Print_Area" localSheetId="3">'第1表-1（県央）'!$B$1:$W$35</definedName>
    <definedName name="_xlnm.Print_Area" localSheetId="2">'第1表-1（県計）'!$B$1:$AA$35</definedName>
    <definedName name="_xlnm.Print_Area" localSheetId="4">'第1表-1（県南）'!$B$1:$W$35</definedName>
    <definedName name="_xlnm.Print_Area" localSheetId="6">'第1表-1（県北）'!$B$1:$W$35</definedName>
    <definedName name="_xlnm.Print_Area" localSheetId="7">'第1表-2'!$B$1:$K$458</definedName>
    <definedName name="_xlnm.Print_Area" localSheetId="8">'第１表-３'!$B$1:$F$636</definedName>
    <definedName name="_xlnm.Print_Area" localSheetId="9">'第１表-４'!$A$1:$F$253</definedName>
    <definedName name="_xlnm.Print_Area" localSheetId="10">第2表!$B$1:$J$285</definedName>
    <definedName name="_xlnm.Print_Area" localSheetId="11">第3表!$B$1:$S$35</definedName>
    <definedName name="_xlnm.Print_Area" localSheetId="12">第4表!$B$1:$N$35</definedName>
    <definedName name="_xlnm.Print_Area" localSheetId="13">第5表!$B$1:$R$35</definedName>
    <definedName name="_xlnm.Print_Area" localSheetId="14">第6表!$B$1:$Q$35</definedName>
    <definedName name="_xlnm.Print_Area" localSheetId="15">第7表!$B$1:$N$35</definedName>
    <definedName name="_xlnm.Print_Area" localSheetId="16">第8表!$B$1:$AA$35</definedName>
    <definedName name="_xlnm.Print_Area" localSheetId="17">第9表!$B$1:$K$35</definedName>
    <definedName name="_xlnm.Print_Area" localSheetId="0">目次!$A$2:$D$83</definedName>
    <definedName name="_xlnm.Print_Area" localSheetId="1">留意事項!$A$1:$B$9</definedName>
    <definedName name="_xlnm.Print_Titles" localSheetId="7">'第1表-2'!$9:$10</definedName>
    <definedName name="_xlnm.Print_Titles" localSheetId="10">第2表!$9:$10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8" i="5" l="1"/>
  <c r="C35" i="5" l="1"/>
  <c r="C31" i="5"/>
  <c r="A10" i="5"/>
  <c r="C83" i="5" l="1"/>
  <c r="D82" i="5"/>
  <c r="D81" i="5"/>
  <c r="D80" i="5"/>
  <c r="D79" i="5"/>
  <c r="D78" i="5"/>
  <c r="D77" i="5"/>
  <c r="D76" i="5"/>
  <c r="D75" i="5"/>
  <c r="D74" i="5"/>
  <c r="D73" i="5"/>
  <c r="D72" i="5"/>
  <c r="D71" i="5"/>
  <c r="D70" i="5"/>
  <c r="D69" i="5"/>
  <c r="D68" i="5"/>
  <c r="D67" i="5"/>
  <c r="D66" i="5"/>
  <c r="D65" i="5"/>
  <c r="D64" i="5"/>
  <c r="D63" i="5"/>
  <c r="D62" i="5"/>
  <c r="D61" i="5"/>
  <c r="D60" i="5"/>
  <c r="D59" i="5"/>
  <c r="D58" i="5"/>
  <c r="D57" i="5"/>
  <c r="D56" i="5"/>
  <c r="D55" i="5"/>
  <c r="D54" i="5"/>
  <c r="D53" i="5"/>
  <c r="D52" i="5"/>
  <c r="D51" i="5"/>
  <c r="D50" i="5"/>
  <c r="D48" i="5"/>
  <c r="D47" i="5"/>
  <c r="D46" i="5"/>
  <c r="D45" i="5"/>
  <c r="C43" i="5"/>
  <c r="C39" i="5"/>
  <c r="C34" i="5"/>
  <c r="C30" i="5"/>
  <c r="C29" i="5"/>
  <c r="C28" i="5"/>
  <c r="C27" i="5"/>
  <c r="C24" i="5"/>
  <c r="C23" i="5"/>
  <c r="C22" i="5"/>
  <c r="C21" i="5"/>
  <c r="D20" i="5"/>
  <c r="D18" i="5"/>
  <c r="D19" i="5"/>
  <c r="D17" i="5"/>
  <c r="C15" i="5"/>
</calcChain>
</file>

<file path=xl/sharedStrings.xml><?xml version="1.0" encoding="utf-8"?>
<sst xmlns="http://schemas.openxmlformats.org/spreadsheetml/2006/main" count="15474" uniqueCount="2498">
  <si>
    <t>食料品</t>
  </si>
  <si>
    <t>鉄鋼</t>
  </si>
  <si>
    <t>花巻市</t>
    <rPh sb="0" eb="3">
      <t>ハナマキシ</t>
    </rPh>
    <phoneticPr fontId="3"/>
  </si>
  <si>
    <t>遠野市</t>
    <rPh sb="0" eb="3">
      <t>トオノシ</t>
    </rPh>
    <phoneticPr fontId="3"/>
  </si>
  <si>
    <t>一関市</t>
    <rPh sb="0" eb="3">
      <t>イチノセキシ</t>
    </rPh>
    <phoneticPr fontId="3"/>
  </si>
  <si>
    <t>奥州市</t>
    <rPh sb="0" eb="3">
      <t>オウシュウシ</t>
    </rPh>
    <phoneticPr fontId="3"/>
  </si>
  <si>
    <t>宮古市</t>
    <rPh sb="0" eb="3">
      <t>ミヤコシ</t>
    </rPh>
    <phoneticPr fontId="3"/>
  </si>
  <si>
    <t>大船渡市</t>
    <rPh sb="0" eb="4">
      <t>オオフナトシ</t>
    </rPh>
    <phoneticPr fontId="3"/>
  </si>
  <si>
    <t>陸前高田市</t>
    <rPh sb="0" eb="5">
      <t>リクゼンタカタシ</t>
    </rPh>
    <phoneticPr fontId="3"/>
  </si>
  <si>
    <t>釜石市</t>
    <rPh sb="0" eb="3">
      <t>カマイシシ</t>
    </rPh>
    <phoneticPr fontId="3"/>
  </si>
  <si>
    <t>久慈市</t>
    <rPh sb="0" eb="3">
      <t>クジシ</t>
    </rPh>
    <phoneticPr fontId="3"/>
  </si>
  <si>
    <t>二戸市</t>
    <rPh sb="0" eb="3">
      <t>ニノヘシ</t>
    </rPh>
    <phoneticPr fontId="3"/>
  </si>
  <si>
    <t>洋野町</t>
    <rPh sb="0" eb="3">
      <t>ヒロノチョウ</t>
    </rPh>
    <phoneticPr fontId="3"/>
  </si>
  <si>
    <t>統計表</t>
    <rPh sb="0" eb="3">
      <t>トウケイヒョウ</t>
    </rPh>
    <phoneticPr fontId="2"/>
  </si>
  <si>
    <t>【留意事項】</t>
    <rPh sb="1" eb="5">
      <t>リュウイジコウ</t>
    </rPh>
    <phoneticPr fontId="2"/>
  </si>
  <si>
    <t>○</t>
    <phoneticPr fontId="2"/>
  </si>
  <si>
    <t>県　　計</t>
    <rPh sb="0" eb="1">
      <t>ケン</t>
    </rPh>
    <rPh sb="3" eb="4">
      <t>ケイ</t>
    </rPh>
    <phoneticPr fontId="2"/>
  </si>
  <si>
    <t>岩手県の工業</t>
    <rPh sb="0" eb="3">
      <t>イワテケン</t>
    </rPh>
    <rPh sb="4" eb="6">
      <t>コウギョウ</t>
    </rPh>
    <phoneticPr fontId="2"/>
  </si>
  <si>
    <t>区分</t>
    <rPh sb="0" eb="2">
      <t>クブン</t>
    </rPh>
    <phoneticPr fontId="3"/>
  </si>
  <si>
    <t>区分</t>
    <rPh sb="0" eb="2">
      <t>クブン</t>
    </rPh>
    <phoneticPr fontId="2"/>
  </si>
  <si>
    <t>事業
所数</t>
    <rPh sb="0" eb="2">
      <t>ジギョウ</t>
    </rPh>
    <rPh sb="3" eb="4">
      <t>ショ</t>
    </rPh>
    <rPh sb="4" eb="5">
      <t>スウ</t>
    </rPh>
    <phoneticPr fontId="2"/>
  </si>
  <si>
    <t>従 業 者
合　　計
（Ａ－Ｂ）</t>
    <rPh sb="0" eb="1">
      <t>ジュウ</t>
    </rPh>
    <rPh sb="2" eb="3">
      <t>ギョウ</t>
    </rPh>
    <rPh sb="4" eb="5">
      <t>シャ</t>
    </rPh>
    <rPh sb="5" eb="6">
      <t>ゴウ</t>
    </rPh>
    <rPh sb="8" eb="9">
      <t>ケイ</t>
    </rPh>
    <phoneticPr fontId="3"/>
  </si>
  <si>
    <t xml:space="preserve">常　　　用　　　労　　　働　　　者　　　（Ａ）　　 </t>
    <rPh sb="0" eb="1">
      <t>ツネ</t>
    </rPh>
    <rPh sb="4" eb="5">
      <t>ヨウ</t>
    </rPh>
    <rPh sb="8" eb="9">
      <t>ロウ</t>
    </rPh>
    <rPh sb="12" eb="13">
      <t>ドウ</t>
    </rPh>
    <rPh sb="16" eb="17">
      <t>モノ</t>
    </rPh>
    <phoneticPr fontId="3"/>
  </si>
  <si>
    <t>臨時雇用者（有期雇用者（１か月未満、日々雇用））</t>
    <rPh sb="0" eb="1">
      <t>リンジ</t>
    </rPh>
    <rPh sb="1" eb="4">
      <t>コヨウシャ</t>
    </rPh>
    <rPh sb="5" eb="7">
      <t>ユウキ</t>
    </rPh>
    <rPh sb="7" eb="10">
      <t>コヨウシャ</t>
    </rPh>
    <rPh sb="17" eb="19">
      <t>ヒビ</t>
    </rPh>
    <rPh sb="19" eb="21">
      <t>コヨウ</t>
    </rPh>
    <phoneticPr fontId="3"/>
  </si>
  <si>
    <t>別経営の事業所へ出向または派遣している人（送出者）（Ｂ）</t>
    <rPh sb="0" eb="1">
      <t>ケイエイ</t>
    </rPh>
    <rPh sb="2" eb="5">
      <t>ジギョウショ</t>
    </rPh>
    <rPh sb="6" eb="8">
      <t>シュッコウ</t>
    </rPh>
    <rPh sb="11" eb="13">
      <t>ハケン</t>
    </rPh>
    <rPh sb="17" eb="18">
      <t>ヒト</t>
    </rPh>
    <rPh sb="19" eb="21">
      <t>ソウシュツ</t>
    </rPh>
    <rPh sb="21" eb="22">
      <t>シャ</t>
    </rPh>
    <phoneticPr fontId="3"/>
  </si>
  <si>
    <t>事業に従事する者の人件費及び派遣受入者に係る人材派遣会社への支払額</t>
    <phoneticPr fontId="18"/>
  </si>
  <si>
    <t>製　造　品　出　荷　額　等</t>
    <rPh sb="0" eb="1">
      <t>セイ</t>
    </rPh>
    <rPh sb="2" eb="3">
      <t>ヅクリ</t>
    </rPh>
    <rPh sb="4" eb="5">
      <t>ヒン</t>
    </rPh>
    <rPh sb="6" eb="7">
      <t>デ</t>
    </rPh>
    <rPh sb="8" eb="9">
      <t>ニ</t>
    </rPh>
    <rPh sb="10" eb="11">
      <t>ガク</t>
    </rPh>
    <rPh sb="12" eb="13">
      <t>ナド</t>
    </rPh>
    <phoneticPr fontId="3"/>
  </si>
  <si>
    <t>付加価値額
（従業者29人以下は粗付加価値額）</t>
    <rPh sb="0" eb="2">
      <t>フカ</t>
    </rPh>
    <rPh sb="2" eb="4">
      <t>カチ</t>
    </rPh>
    <rPh sb="4" eb="5">
      <t>ガク</t>
    </rPh>
    <rPh sb="7" eb="9">
      <t>ジュウギョウ</t>
    </rPh>
    <rPh sb="9" eb="10">
      <t>シャ</t>
    </rPh>
    <rPh sb="12" eb="13">
      <t>ニン</t>
    </rPh>
    <rPh sb="13" eb="15">
      <t>イカ</t>
    </rPh>
    <rPh sb="16" eb="17">
      <t>ソ</t>
    </rPh>
    <rPh sb="17" eb="19">
      <t>フカ</t>
    </rPh>
    <rPh sb="19" eb="21">
      <t>カチ</t>
    </rPh>
    <rPh sb="21" eb="22">
      <t>ガク</t>
    </rPh>
    <phoneticPr fontId="2"/>
  </si>
  <si>
    <t>有給役員</t>
    <rPh sb="0" eb="2">
      <t>ユウキュウ</t>
    </rPh>
    <rPh sb="2" eb="4">
      <t>ヤクイン</t>
    </rPh>
    <phoneticPr fontId="3"/>
  </si>
  <si>
    <t>常　　用　　雇　　用　　者</t>
    <rPh sb="0" eb="1">
      <t>ツネ</t>
    </rPh>
    <rPh sb="3" eb="4">
      <t>ヨウ</t>
    </rPh>
    <rPh sb="6" eb="7">
      <t>ヤトイ</t>
    </rPh>
    <rPh sb="9" eb="10">
      <t>ヨウ</t>
    </rPh>
    <rPh sb="12" eb="13">
      <t>モノ</t>
    </rPh>
    <phoneticPr fontId="3"/>
  </si>
  <si>
    <t>合 計</t>
    <rPh sb="0" eb="1">
      <t>ゴウ</t>
    </rPh>
    <rPh sb="2" eb="3">
      <t>ケイ</t>
    </rPh>
    <phoneticPr fontId="3"/>
  </si>
  <si>
    <t>製造品
出荷額</t>
    <rPh sb="0" eb="3">
      <t>セイゾウヒン</t>
    </rPh>
    <rPh sb="4" eb="7">
      <t>シュッカガク</t>
    </rPh>
    <phoneticPr fontId="3"/>
  </si>
  <si>
    <t>加工賃
収入額</t>
    <rPh sb="0" eb="3">
      <t>カコウチン</t>
    </rPh>
    <rPh sb="4" eb="7">
      <t>シュウニュウガク</t>
    </rPh>
    <phoneticPr fontId="3"/>
  </si>
  <si>
    <t>くず廃物の
出  荷  額</t>
    <rPh sb="2" eb="3">
      <t>ハイ</t>
    </rPh>
    <rPh sb="3" eb="4">
      <t>ブツ</t>
    </rPh>
    <rPh sb="6" eb="7">
      <t>デ</t>
    </rPh>
    <rPh sb="9" eb="10">
      <t>ニ</t>
    </rPh>
    <rPh sb="12" eb="13">
      <t>ガク</t>
    </rPh>
    <phoneticPr fontId="3"/>
  </si>
  <si>
    <t>その他
収入額</t>
    <rPh sb="1" eb="2">
      <t>タ</t>
    </rPh>
    <rPh sb="3" eb="6">
      <t>シュウニュウガク</t>
    </rPh>
    <phoneticPr fontId="3"/>
  </si>
  <si>
    <t>無期雇用者</t>
    <rPh sb="0" eb="2">
      <t>ムキ</t>
    </rPh>
    <rPh sb="2" eb="5">
      <t>コヨウシャ</t>
    </rPh>
    <phoneticPr fontId="18"/>
  </si>
  <si>
    <t>計</t>
    <rPh sb="0" eb="1">
      <t>ケイ</t>
    </rPh>
    <phoneticPr fontId="3"/>
  </si>
  <si>
    <t>男</t>
    <rPh sb="0" eb="1">
      <t>オトコ</t>
    </rPh>
    <phoneticPr fontId="18"/>
  </si>
  <si>
    <t>女</t>
    <rPh sb="0" eb="1">
      <t>オンナ</t>
    </rPh>
    <phoneticPr fontId="18"/>
  </si>
  <si>
    <t>（人）</t>
  </si>
  <si>
    <t>（人）</t>
    <rPh sb="1" eb="2">
      <t>ニン</t>
    </rPh>
    <phoneticPr fontId="18"/>
  </si>
  <si>
    <t>（万円）</t>
  </si>
  <si>
    <t>（万円）</t>
    <phoneticPr fontId="18"/>
  </si>
  <si>
    <t>09</t>
    <phoneticPr fontId="2"/>
  </si>
  <si>
    <t>食料品</t>
    <rPh sb="0" eb="3">
      <t>ショクリョウヒン</t>
    </rPh>
    <phoneticPr fontId="2"/>
  </si>
  <si>
    <t>飲料・飼料</t>
    <rPh sb="0" eb="2">
      <t>インリョウ</t>
    </rPh>
    <rPh sb="3" eb="5">
      <t>シリョウ</t>
    </rPh>
    <phoneticPr fontId="2"/>
  </si>
  <si>
    <t>-</t>
  </si>
  <si>
    <t>繊維</t>
    <rPh sb="0" eb="2">
      <t>センイ</t>
    </rPh>
    <phoneticPr fontId="2"/>
  </si>
  <si>
    <t>木材</t>
    <rPh sb="0" eb="2">
      <t>モクザイ</t>
    </rPh>
    <phoneticPr fontId="2"/>
  </si>
  <si>
    <t>家具</t>
    <rPh sb="0" eb="2">
      <t>カグ</t>
    </rPh>
    <phoneticPr fontId="2"/>
  </si>
  <si>
    <t>パルプ・紙</t>
    <rPh sb="4" eb="5">
      <t>カミ</t>
    </rPh>
    <phoneticPr fontId="2"/>
  </si>
  <si>
    <t>印刷</t>
    <rPh sb="0" eb="2">
      <t>インサツ</t>
    </rPh>
    <phoneticPr fontId="2"/>
  </si>
  <si>
    <t>化学</t>
    <rPh sb="0" eb="2">
      <t>カガク</t>
    </rPh>
    <phoneticPr fontId="2"/>
  </si>
  <si>
    <t>石油</t>
    <rPh sb="0" eb="2">
      <t>セキユ</t>
    </rPh>
    <phoneticPr fontId="2"/>
  </si>
  <si>
    <t>プラスチック</t>
    <phoneticPr fontId="2"/>
  </si>
  <si>
    <t>ゴム</t>
    <phoneticPr fontId="2"/>
  </si>
  <si>
    <t>皮革</t>
    <rPh sb="0" eb="2">
      <t>ヒカク</t>
    </rPh>
    <phoneticPr fontId="2"/>
  </si>
  <si>
    <t>窯業</t>
    <rPh sb="0" eb="2">
      <t>ヨウギョウ</t>
    </rPh>
    <phoneticPr fontId="2"/>
  </si>
  <si>
    <t>鉄鋼</t>
    <rPh sb="0" eb="2">
      <t>テッコウ</t>
    </rPh>
    <phoneticPr fontId="2"/>
  </si>
  <si>
    <t>非鉄</t>
    <rPh sb="0" eb="2">
      <t>ヒテツ</t>
    </rPh>
    <phoneticPr fontId="2"/>
  </si>
  <si>
    <t>金属</t>
    <rPh sb="0" eb="2">
      <t>キンゾク</t>
    </rPh>
    <phoneticPr fontId="2"/>
  </si>
  <si>
    <t>はん用</t>
    <rPh sb="2" eb="3">
      <t>ヨウ</t>
    </rPh>
    <phoneticPr fontId="2"/>
  </si>
  <si>
    <t>生産用</t>
    <rPh sb="0" eb="3">
      <t>セイサンヨウ</t>
    </rPh>
    <phoneticPr fontId="2"/>
  </si>
  <si>
    <t>業務用</t>
    <rPh sb="0" eb="3">
      <t>ギョウムヨウ</t>
    </rPh>
    <phoneticPr fontId="2"/>
  </si>
  <si>
    <t>電子</t>
    <rPh sb="0" eb="2">
      <t>デンシ</t>
    </rPh>
    <phoneticPr fontId="2"/>
  </si>
  <si>
    <t>電気</t>
    <rPh sb="0" eb="2">
      <t>デンキ</t>
    </rPh>
    <phoneticPr fontId="2"/>
  </si>
  <si>
    <t>情報</t>
    <rPh sb="0" eb="2">
      <t>ジョウホウ</t>
    </rPh>
    <phoneticPr fontId="2"/>
  </si>
  <si>
    <t>輸送</t>
    <rPh sb="0" eb="2">
      <t>ユソウ</t>
    </rPh>
    <phoneticPr fontId="2"/>
  </si>
  <si>
    <t>その他</t>
    <rPh sb="2" eb="3">
      <t>タ</t>
    </rPh>
    <phoneticPr fontId="2"/>
  </si>
  <si>
    <t>県央</t>
    <rPh sb="0" eb="2">
      <t>ケンオウ</t>
    </rPh>
    <phoneticPr fontId="3"/>
  </si>
  <si>
    <t xml:space="preserve">常　　　用　　　労　　　働　　　者　　　（Ａ）　　 </t>
    <rPh sb="0" eb="1">
      <t>ツネ</t>
    </rPh>
    <rPh sb="4" eb="5">
      <t>ヨウ</t>
    </rPh>
    <rPh sb="8" eb="9">
      <t>ロウ</t>
    </rPh>
    <rPh sb="12" eb="13">
      <t>ドウ</t>
    </rPh>
    <rPh sb="16" eb="17">
      <t>シャ</t>
    </rPh>
    <phoneticPr fontId="3"/>
  </si>
  <si>
    <t>事業に従事する者の人件費及び派遣受入者に係る人材派遣会社への支払額</t>
    <phoneticPr fontId="2"/>
  </si>
  <si>
    <t>Ｘ</t>
  </si>
  <si>
    <t>県南</t>
    <rPh sb="0" eb="2">
      <t>ケンナン</t>
    </rPh>
    <phoneticPr fontId="3"/>
  </si>
  <si>
    <t>沿岸</t>
    <rPh sb="0" eb="2">
      <t>エンガン</t>
    </rPh>
    <phoneticPr fontId="3"/>
  </si>
  <si>
    <t>県北</t>
    <rPh sb="0" eb="2">
      <t>ケンポク</t>
    </rPh>
    <phoneticPr fontId="3"/>
  </si>
  <si>
    <t>従業者数</t>
    <rPh sb="0" eb="3">
      <t>ジュウギョウシャ</t>
    </rPh>
    <rPh sb="3" eb="4">
      <t>スウ</t>
    </rPh>
    <phoneticPr fontId="2"/>
  </si>
  <si>
    <t xml:space="preserve">製造品
出荷額等
</t>
    <phoneticPr fontId="1"/>
  </si>
  <si>
    <t>（人）</t>
    <rPh sb="1" eb="2">
      <t>ニン</t>
    </rPh>
    <phoneticPr fontId="2"/>
  </si>
  <si>
    <t>（万円）</t>
    <rPh sb="1" eb="3">
      <t>マンエン</t>
    </rPh>
    <phoneticPr fontId="3"/>
  </si>
  <si>
    <t>（万円）</t>
    <rPh sb="1" eb="3">
      <t>マンエン</t>
    </rPh>
    <phoneticPr fontId="2"/>
  </si>
  <si>
    <t>091</t>
    <phoneticPr fontId="2"/>
  </si>
  <si>
    <t>畜産食料品</t>
    <rPh sb="0" eb="2">
      <t>チクサン</t>
    </rPh>
    <rPh sb="2" eb="5">
      <t>ショクリョウヒン</t>
    </rPh>
    <phoneticPr fontId="2"/>
  </si>
  <si>
    <t>0911</t>
    <phoneticPr fontId="2"/>
  </si>
  <si>
    <t>部分肉・冷凍肉</t>
  </si>
  <si>
    <t>0912</t>
  </si>
  <si>
    <t>肉加工品</t>
    <rPh sb="0" eb="1">
      <t>ニク</t>
    </rPh>
    <rPh sb="1" eb="4">
      <t>カコウヒン</t>
    </rPh>
    <phoneticPr fontId="1"/>
  </si>
  <si>
    <t>0913</t>
  </si>
  <si>
    <t>処理牛乳・乳飲料</t>
  </si>
  <si>
    <t>0914</t>
  </si>
  <si>
    <t>乳製品（処理牛乳、乳飲料を除く）</t>
    <phoneticPr fontId="1"/>
  </si>
  <si>
    <t>0919</t>
    <phoneticPr fontId="2"/>
  </si>
  <si>
    <t>その他の畜産食料品</t>
  </si>
  <si>
    <t>092</t>
    <phoneticPr fontId="2"/>
  </si>
  <si>
    <t>水産食料品</t>
    <rPh sb="0" eb="2">
      <t>スイサン</t>
    </rPh>
    <rPh sb="2" eb="5">
      <t>ショクリョウヒン</t>
    </rPh>
    <phoneticPr fontId="2"/>
  </si>
  <si>
    <t>0921</t>
    <phoneticPr fontId="2"/>
  </si>
  <si>
    <t>水産缶詰・瓶詰</t>
  </si>
  <si>
    <t>0922</t>
    <phoneticPr fontId="2"/>
  </si>
  <si>
    <t>海藻加工</t>
  </si>
  <si>
    <t>0924</t>
  </si>
  <si>
    <t>塩干・塩蔵品</t>
  </si>
  <si>
    <t>0925</t>
  </si>
  <si>
    <t>冷凍水産物</t>
    <rPh sb="4" eb="5">
      <t>モノ</t>
    </rPh>
    <phoneticPr fontId="1"/>
  </si>
  <si>
    <t>0926</t>
  </si>
  <si>
    <t>冷凍水産食品</t>
  </si>
  <si>
    <t>0929</t>
    <phoneticPr fontId="2"/>
  </si>
  <si>
    <t>その他の水産食料品</t>
    <phoneticPr fontId="1"/>
  </si>
  <si>
    <t>093</t>
    <phoneticPr fontId="2"/>
  </si>
  <si>
    <t>野菜缶詰・果実缶詰・農産保存食料品</t>
    <rPh sb="0" eb="2">
      <t>ヤサイ</t>
    </rPh>
    <rPh sb="2" eb="4">
      <t>カンヅメ</t>
    </rPh>
    <rPh sb="5" eb="7">
      <t>カジツ</t>
    </rPh>
    <rPh sb="7" eb="9">
      <t>カンヅメ</t>
    </rPh>
    <rPh sb="10" eb="12">
      <t>ノウサン</t>
    </rPh>
    <rPh sb="12" eb="14">
      <t>ホゾン</t>
    </rPh>
    <rPh sb="14" eb="17">
      <t>ショクリョウヒン</t>
    </rPh>
    <phoneticPr fontId="2"/>
  </si>
  <si>
    <t>0931</t>
    <phoneticPr fontId="2"/>
  </si>
  <si>
    <t>野菜缶詰・果実缶詰・農産保存食料品（野菜漬物を除く）</t>
    <rPh sb="18" eb="20">
      <t>ヤサイ</t>
    </rPh>
    <rPh sb="20" eb="22">
      <t>ツケモノ</t>
    </rPh>
    <rPh sb="23" eb="24">
      <t>ノゾ</t>
    </rPh>
    <phoneticPr fontId="1"/>
  </si>
  <si>
    <t>0932</t>
    <phoneticPr fontId="2"/>
  </si>
  <si>
    <t>野菜漬物（缶詰、瓶詰、つぼ詰を除く）</t>
    <phoneticPr fontId="1"/>
  </si>
  <si>
    <t>094</t>
    <phoneticPr fontId="2"/>
  </si>
  <si>
    <t>調味料</t>
    <rPh sb="0" eb="3">
      <t>チョウミリョウ</t>
    </rPh>
    <phoneticPr fontId="2"/>
  </si>
  <si>
    <t>0941</t>
    <phoneticPr fontId="2"/>
  </si>
  <si>
    <t>味そ</t>
    <rPh sb="0" eb="1">
      <t>ミソ</t>
    </rPh>
    <phoneticPr fontId="1"/>
  </si>
  <si>
    <t>0942</t>
    <phoneticPr fontId="2"/>
  </si>
  <si>
    <t>しょう油・食用アミノ酸</t>
  </si>
  <si>
    <t>0943</t>
  </si>
  <si>
    <t>ソース</t>
  </si>
  <si>
    <t>0944</t>
  </si>
  <si>
    <t>食酢</t>
  </si>
  <si>
    <t>0949</t>
    <phoneticPr fontId="2"/>
  </si>
  <si>
    <t>その他の調味料</t>
  </si>
  <si>
    <t>096</t>
    <phoneticPr fontId="2"/>
  </si>
  <si>
    <t>精穀・製粉</t>
    <rPh sb="0" eb="1">
      <t>セイ</t>
    </rPh>
    <rPh sb="1" eb="2">
      <t>コク</t>
    </rPh>
    <rPh sb="3" eb="5">
      <t>セイフン</t>
    </rPh>
    <phoneticPr fontId="2"/>
  </si>
  <si>
    <t>0961</t>
    <phoneticPr fontId="2"/>
  </si>
  <si>
    <t>精米・精麦</t>
  </si>
  <si>
    <t>0962</t>
    <phoneticPr fontId="2"/>
  </si>
  <si>
    <t>小麦粉</t>
    <rPh sb="0" eb="3">
      <t>コムギコ</t>
    </rPh>
    <phoneticPr fontId="1"/>
  </si>
  <si>
    <t>0969</t>
    <phoneticPr fontId="2"/>
  </si>
  <si>
    <t>その他の精穀・製粉</t>
  </si>
  <si>
    <t>097</t>
    <phoneticPr fontId="2"/>
  </si>
  <si>
    <t>パン・菓子</t>
    <rPh sb="3" eb="5">
      <t>カシ</t>
    </rPh>
    <phoneticPr fontId="2"/>
  </si>
  <si>
    <t>0971</t>
    <phoneticPr fontId="2"/>
  </si>
  <si>
    <t>パン</t>
  </si>
  <si>
    <t>0972</t>
    <phoneticPr fontId="2"/>
  </si>
  <si>
    <t>生菓子</t>
    <rPh sb="0" eb="1">
      <t>ナマ</t>
    </rPh>
    <rPh sb="1" eb="3">
      <t>カシ</t>
    </rPh>
    <phoneticPr fontId="1"/>
  </si>
  <si>
    <t>0973</t>
    <phoneticPr fontId="2"/>
  </si>
  <si>
    <t>ビスケット類・干菓子</t>
  </si>
  <si>
    <t>0974</t>
    <phoneticPr fontId="2"/>
  </si>
  <si>
    <t>米菓</t>
    <rPh sb="0" eb="2">
      <t>ベイカ</t>
    </rPh>
    <phoneticPr fontId="1"/>
  </si>
  <si>
    <t>0979</t>
    <phoneticPr fontId="2"/>
  </si>
  <si>
    <t>その他のパン・菓子</t>
  </si>
  <si>
    <t>098</t>
    <phoneticPr fontId="2"/>
  </si>
  <si>
    <t>動植物油脂</t>
    <rPh sb="0" eb="3">
      <t>ドウショクブツ</t>
    </rPh>
    <rPh sb="3" eb="5">
      <t>ユシ</t>
    </rPh>
    <phoneticPr fontId="2"/>
  </si>
  <si>
    <t>0981</t>
    <phoneticPr fontId="2"/>
  </si>
  <si>
    <t>動植物油脂（食用油脂加工を除く）</t>
  </si>
  <si>
    <t>099</t>
    <phoneticPr fontId="2"/>
  </si>
  <si>
    <t>その他の食料品</t>
    <rPh sb="2" eb="3">
      <t>タ</t>
    </rPh>
    <rPh sb="4" eb="7">
      <t>ショクリョウヒン</t>
    </rPh>
    <phoneticPr fontId="2"/>
  </si>
  <si>
    <t>0992</t>
    <phoneticPr fontId="2"/>
  </si>
  <si>
    <t>めん類</t>
  </si>
  <si>
    <t>0993</t>
    <phoneticPr fontId="2"/>
  </si>
  <si>
    <t>豆腐・油揚</t>
  </si>
  <si>
    <t>0994</t>
    <phoneticPr fontId="2"/>
  </si>
  <si>
    <t>あん類</t>
  </si>
  <si>
    <t>0995</t>
    <phoneticPr fontId="2"/>
  </si>
  <si>
    <t>冷凍調理食品</t>
  </si>
  <si>
    <t>0996</t>
    <phoneticPr fontId="2"/>
  </si>
  <si>
    <t>そう（惣）菜</t>
  </si>
  <si>
    <t>0997</t>
    <phoneticPr fontId="2"/>
  </si>
  <si>
    <t>すし・弁当・調理パン</t>
  </si>
  <si>
    <t>0998</t>
    <phoneticPr fontId="2"/>
  </si>
  <si>
    <t>レトルト食品</t>
  </si>
  <si>
    <t>0999</t>
    <phoneticPr fontId="2"/>
  </si>
  <si>
    <t>他に分類されない食料品</t>
  </si>
  <si>
    <t>清涼飲料</t>
    <rPh sb="0" eb="2">
      <t>セイリョウ</t>
    </rPh>
    <rPh sb="2" eb="4">
      <t>インリョウ</t>
    </rPh>
    <phoneticPr fontId="2"/>
  </si>
  <si>
    <t>清涼飲料</t>
  </si>
  <si>
    <t>酒類</t>
    <rPh sb="0" eb="2">
      <t>シュルイ</t>
    </rPh>
    <phoneticPr fontId="2"/>
  </si>
  <si>
    <t>果実酒</t>
  </si>
  <si>
    <t>ビール類</t>
    <rPh sb="3" eb="4">
      <t>ルイ</t>
    </rPh>
    <phoneticPr fontId="2"/>
  </si>
  <si>
    <t>清酒</t>
  </si>
  <si>
    <t>茶・コーヒー（清涼飲料を除く）</t>
    <rPh sb="0" eb="1">
      <t>チャ</t>
    </rPh>
    <rPh sb="7" eb="11">
      <t>セイリョウインリョウ</t>
    </rPh>
    <rPh sb="12" eb="13">
      <t>ノゾ</t>
    </rPh>
    <phoneticPr fontId="2"/>
  </si>
  <si>
    <t>製茶</t>
  </si>
  <si>
    <t>製氷</t>
    <rPh sb="0" eb="2">
      <t>セイヒョウ</t>
    </rPh>
    <phoneticPr fontId="2"/>
  </si>
  <si>
    <t>製氷</t>
  </si>
  <si>
    <t>飼料・有機質肥料</t>
    <rPh sb="0" eb="2">
      <t>シリョウ</t>
    </rPh>
    <rPh sb="3" eb="6">
      <t>ユウキシツ</t>
    </rPh>
    <rPh sb="6" eb="8">
      <t>ヒリョウ</t>
    </rPh>
    <phoneticPr fontId="2"/>
  </si>
  <si>
    <t>配合飼料</t>
    <rPh sb="0" eb="2">
      <t>ハイゴウ</t>
    </rPh>
    <rPh sb="2" eb="4">
      <t>シリョウ</t>
    </rPh>
    <phoneticPr fontId="2"/>
  </si>
  <si>
    <t>単体飼料</t>
    <rPh sb="0" eb="2">
      <t>タンタイ</t>
    </rPh>
    <rPh sb="2" eb="4">
      <t>シリョウ</t>
    </rPh>
    <phoneticPr fontId="2"/>
  </si>
  <si>
    <t>有機質肥料</t>
  </si>
  <si>
    <t>製糸、紡績、化学繊維・ねん糸等</t>
    <rPh sb="0" eb="2">
      <t>セイシ</t>
    </rPh>
    <rPh sb="3" eb="5">
      <t>ボウセキ</t>
    </rPh>
    <rPh sb="6" eb="8">
      <t>カガク</t>
    </rPh>
    <rPh sb="8" eb="10">
      <t>センイ</t>
    </rPh>
    <rPh sb="13" eb="14">
      <t>イト</t>
    </rPh>
    <rPh sb="14" eb="15">
      <t>トウ</t>
    </rPh>
    <phoneticPr fontId="2"/>
  </si>
  <si>
    <t>化学繊維</t>
    <rPh sb="0" eb="2">
      <t>カガク</t>
    </rPh>
    <rPh sb="2" eb="4">
      <t>センイ</t>
    </rPh>
    <phoneticPr fontId="1"/>
  </si>
  <si>
    <t>織物</t>
    <rPh sb="0" eb="2">
      <t>オリモノ</t>
    </rPh>
    <phoneticPr fontId="2"/>
  </si>
  <si>
    <t>毛織物</t>
  </si>
  <si>
    <t>染色整理</t>
    <rPh sb="0" eb="2">
      <t>センショク</t>
    </rPh>
    <rPh sb="2" eb="4">
      <t>セイリ</t>
    </rPh>
    <phoneticPr fontId="2"/>
  </si>
  <si>
    <t>織物手加工染色整理</t>
    <phoneticPr fontId="1"/>
  </si>
  <si>
    <t>繊維雑品染色整理</t>
  </si>
  <si>
    <t>綱・網・レース・繊維粗製品</t>
    <rPh sb="0" eb="1">
      <t>ツナ</t>
    </rPh>
    <rPh sb="2" eb="3">
      <t>アミ</t>
    </rPh>
    <rPh sb="8" eb="10">
      <t>センイ</t>
    </rPh>
    <rPh sb="10" eb="11">
      <t>ソ</t>
    </rPh>
    <rPh sb="11" eb="13">
      <t>セイヒン</t>
    </rPh>
    <phoneticPr fontId="2"/>
  </si>
  <si>
    <t>綱</t>
    <rPh sb="0" eb="1">
      <t>ツナ</t>
    </rPh>
    <phoneticPr fontId="2"/>
  </si>
  <si>
    <t>漁網</t>
    <rPh sb="0" eb="2">
      <t>ギョモウ</t>
    </rPh>
    <phoneticPr fontId="2"/>
  </si>
  <si>
    <t>網地（漁網を除く）</t>
    <rPh sb="0" eb="1">
      <t>アミ</t>
    </rPh>
    <rPh sb="1" eb="2">
      <t>チ</t>
    </rPh>
    <phoneticPr fontId="2"/>
  </si>
  <si>
    <t>フェルト・不織布</t>
  </si>
  <si>
    <t>その他の繊維粗製品</t>
    <phoneticPr fontId="1"/>
  </si>
  <si>
    <t>外衣・シャツ（和式を除く）</t>
    <rPh sb="0" eb="1">
      <t>ソト</t>
    </rPh>
    <rPh sb="1" eb="2">
      <t>コロモ</t>
    </rPh>
    <rPh sb="7" eb="9">
      <t>ワシキ</t>
    </rPh>
    <rPh sb="10" eb="11">
      <t>ノゾ</t>
    </rPh>
    <phoneticPr fontId="2"/>
  </si>
  <si>
    <t>織物製成人男子・少年服（不織布製及びレース製を含む）</t>
    <rPh sb="12" eb="13">
      <t>フ</t>
    </rPh>
    <rPh sb="13" eb="14">
      <t>オ</t>
    </rPh>
    <rPh sb="14" eb="15">
      <t>ヌノ</t>
    </rPh>
    <rPh sb="15" eb="16">
      <t>セイ</t>
    </rPh>
    <rPh sb="16" eb="17">
      <t>オヨ</t>
    </rPh>
    <rPh sb="21" eb="22">
      <t>セイ</t>
    </rPh>
    <rPh sb="23" eb="24">
      <t>フク</t>
    </rPh>
    <phoneticPr fontId="1"/>
  </si>
  <si>
    <t>織物製成人女子・少女服（不織布製及びレース製を含む）</t>
  </si>
  <si>
    <t>織物製乳幼児服（不織布製及びレース製を含む）</t>
    <rPh sb="0" eb="2">
      <t>オリモノ</t>
    </rPh>
    <rPh sb="2" eb="3">
      <t>セイ</t>
    </rPh>
    <phoneticPr fontId="1"/>
  </si>
  <si>
    <t>織物製シャツ（不織布製及びレース製を含み、下着を除く）</t>
    <rPh sb="0" eb="2">
      <t>オリモノ</t>
    </rPh>
    <rPh sb="2" eb="3">
      <t>セイ</t>
    </rPh>
    <rPh sb="7" eb="10">
      <t>フショクフ</t>
    </rPh>
    <rPh sb="10" eb="11">
      <t>セイ</t>
    </rPh>
    <rPh sb="11" eb="12">
      <t>オヨ</t>
    </rPh>
    <rPh sb="16" eb="17">
      <t>セイ</t>
    </rPh>
    <rPh sb="18" eb="19">
      <t>フク</t>
    </rPh>
    <rPh sb="21" eb="23">
      <t>シタギ</t>
    </rPh>
    <rPh sb="24" eb="25">
      <t>ノゾ</t>
    </rPh>
    <phoneticPr fontId="2"/>
  </si>
  <si>
    <t>織物製事務用･作業用･衛生用･スポーツ用衣服･学校服（不織布製及びレース製を含む）</t>
  </si>
  <si>
    <t>ニット製アウターシャツ類</t>
  </si>
  <si>
    <t>その他の外衣・シャツ</t>
  </si>
  <si>
    <t>下着類</t>
    <rPh sb="0" eb="2">
      <t>シタギ</t>
    </rPh>
    <rPh sb="2" eb="3">
      <t>ルイ</t>
    </rPh>
    <phoneticPr fontId="2"/>
  </si>
  <si>
    <t>織物製下着</t>
  </si>
  <si>
    <t>ニット製下着</t>
  </si>
  <si>
    <t>補整着</t>
  </si>
  <si>
    <t>和装製品・その他の衣服・繊維製身の回り品</t>
    <rPh sb="0" eb="2">
      <t>ワソウ</t>
    </rPh>
    <rPh sb="2" eb="4">
      <t>セイヒン</t>
    </rPh>
    <rPh sb="7" eb="8">
      <t>タ</t>
    </rPh>
    <rPh sb="9" eb="10">
      <t>イ</t>
    </rPh>
    <rPh sb="10" eb="11">
      <t>フク</t>
    </rPh>
    <rPh sb="12" eb="14">
      <t>センイ</t>
    </rPh>
    <rPh sb="14" eb="15">
      <t>セイ</t>
    </rPh>
    <rPh sb="15" eb="16">
      <t>ミ</t>
    </rPh>
    <rPh sb="17" eb="18">
      <t>マワ</t>
    </rPh>
    <rPh sb="19" eb="20">
      <t>ヒン</t>
    </rPh>
    <phoneticPr fontId="2"/>
  </si>
  <si>
    <t>和装製品（足袋を含む）</t>
  </si>
  <si>
    <t>帽子（帽体を含む）</t>
    <rPh sb="3" eb="4">
      <t>ボウシ</t>
    </rPh>
    <rPh sb="4" eb="5">
      <t>タイ</t>
    </rPh>
    <rPh sb="6" eb="7">
      <t>フク</t>
    </rPh>
    <phoneticPr fontId="1"/>
  </si>
  <si>
    <t>他に分類されない衣服・繊維製身の回り品</t>
    <phoneticPr fontId="1"/>
  </si>
  <si>
    <t>その他の繊維製品</t>
    <rPh sb="2" eb="3">
      <t>タ</t>
    </rPh>
    <rPh sb="4" eb="6">
      <t>センイ</t>
    </rPh>
    <rPh sb="6" eb="8">
      <t>セイヒン</t>
    </rPh>
    <phoneticPr fontId="2"/>
  </si>
  <si>
    <t>寝具</t>
  </si>
  <si>
    <t>帆布製品</t>
    <rPh sb="2" eb="4">
      <t>セイヒン</t>
    </rPh>
    <phoneticPr fontId="1"/>
  </si>
  <si>
    <t>繊維製袋</t>
  </si>
  <si>
    <t>刺しゅう</t>
  </si>
  <si>
    <t>他に分類されない繊維製品</t>
  </si>
  <si>
    <t>木材</t>
    <rPh sb="0" eb="2">
      <t>モクザイ</t>
    </rPh>
    <phoneticPr fontId="1"/>
  </si>
  <si>
    <t>製材、木製品</t>
    <rPh sb="0" eb="2">
      <t>セイザイ</t>
    </rPh>
    <rPh sb="3" eb="6">
      <t>モクセイヒン</t>
    </rPh>
    <phoneticPr fontId="2"/>
  </si>
  <si>
    <t>一般製材</t>
  </si>
  <si>
    <t>単板（ベニヤ）</t>
    <rPh sb="0" eb="1">
      <t>タン</t>
    </rPh>
    <rPh sb="1" eb="2">
      <t>イタ</t>
    </rPh>
    <phoneticPr fontId="2"/>
  </si>
  <si>
    <t>木材チップ</t>
  </si>
  <si>
    <t>その他の特殊製材</t>
    <rPh sb="2" eb="3">
      <t>タ</t>
    </rPh>
    <rPh sb="4" eb="6">
      <t>トクシュ</t>
    </rPh>
    <rPh sb="6" eb="8">
      <t>セイザイ</t>
    </rPh>
    <phoneticPr fontId="2"/>
  </si>
  <si>
    <t>造作材・合板・建築用組立材料</t>
    <rPh sb="0" eb="2">
      <t>ゾウサク</t>
    </rPh>
    <rPh sb="2" eb="3">
      <t>ザイ</t>
    </rPh>
    <rPh sb="4" eb="5">
      <t>ゴウ</t>
    </rPh>
    <rPh sb="5" eb="6">
      <t>イタ</t>
    </rPh>
    <rPh sb="7" eb="10">
      <t>ケンチクヨウ</t>
    </rPh>
    <rPh sb="10" eb="12">
      <t>クミタテ</t>
    </rPh>
    <rPh sb="12" eb="14">
      <t>ザイリョウ</t>
    </rPh>
    <phoneticPr fontId="2"/>
  </si>
  <si>
    <t>造作材（建具を除く）</t>
  </si>
  <si>
    <t>合板</t>
  </si>
  <si>
    <t>集成材</t>
  </si>
  <si>
    <t>建築用木製組立材料</t>
  </si>
  <si>
    <t>パーティクルボード</t>
    <phoneticPr fontId="2"/>
  </si>
  <si>
    <t>床板</t>
    <rPh sb="0" eb="2">
      <t>ユカイタ</t>
    </rPh>
    <phoneticPr fontId="2"/>
  </si>
  <si>
    <t>木箱</t>
  </si>
  <si>
    <t>その他の木製品（竹、とうを含む）</t>
    <rPh sb="2" eb="3">
      <t>タ</t>
    </rPh>
    <rPh sb="4" eb="5">
      <t>キ</t>
    </rPh>
    <rPh sb="5" eb="7">
      <t>セイヒン</t>
    </rPh>
    <phoneticPr fontId="2"/>
  </si>
  <si>
    <t>木材薬品処理</t>
    <rPh sb="0" eb="2">
      <t>モクザイ</t>
    </rPh>
    <rPh sb="2" eb="4">
      <t>ヤクヒン</t>
    </rPh>
    <rPh sb="4" eb="6">
      <t>ショリ</t>
    </rPh>
    <phoneticPr fontId="2"/>
  </si>
  <si>
    <t>他に分類されない木製品（竹、とうを含む）</t>
    <rPh sb="12" eb="13">
      <t>タケ</t>
    </rPh>
    <rPh sb="17" eb="18">
      <t>フク</t>
    </rPh>
    <phoneticPr fontId="1"/>
  </si>
  <si>
    <t>家具</t>
    <rPh sb="0" eb="2">
      <t>カグ</t>
    </rPh>
    <phoneticPr fontId="1"/>
  </si>
  <si>
    <t>木製家具（漆塗りを除く）</t>
    <rPh sb="5" eb="6">
      <t>ウルシ</t>
    </rPh>
    <rPh sb="6" eb="7">
      <t>ヌ</t>
    </rPh>
    <rPh sb="9" eb="10">
      <t>ノゾ</t>
    </rPh>
    <phoneticPr fontId="1"/>
  </si>
  <si>
    <t>金属製家具</t>
  </si>
  <si>
    <t>建具</t>
    <rPh sb="0" eb="2">
      <t>タテグ</t>
    </rPh>
    <phoneticPr fontId="2"/>
  </si>
  <si>
    <t>建具</t>
  </si>
  <si>
    <t>その他の家具・装備品</t>
    <rPh sb="2" eb="3">
      <t>タ</t>
    </rPh>
    <rPh sb="4" eb="6">
      <t>カグ</t>
    </rPh>
    <rPh sb="7" eb="10">
      <t>ソウビヒン</t>
    </rPh>
    <phoneticPr fontId="2"/>
  </si>
  <si>
    <t>事務所用・店舗用装備品</t>
  </si>
  <si>
    <t>他に分類されない家具・装備品</t>
  </si>
  <si>
    <t>パルプ・紙</t>
    <rPh sb="4" eb="5">
      <t>カミ</t>
    </rPh>
    <phoneticPr fontId="1"/>
  </si>
  <si>
    <t>パルプ</t>
    <phoneticPr fontId="2"/>
  </si>
  <si>
    <t>紙</t>
    <rPh sb="0" eb="1">
      <t>カミ</t>
    </rPh>
    <phoneticPr fontId="1"/>
  </si>
  <si>
    <t>洋紙・機械すき和紙</t>
  </si>
  <si>
    <t>加工紙</t>
    <rPh sb="0" eb="2">
      <t>カコウ</t>
    </rPh>
    <rPh sb="2" eb="3">
      <t>カミ</t>
    </rPh>
    <phoneticPr fontId="1"/>
  </si>
  <si>
    <t>塗工紙（印刷用紙を除く）</t>
    <rPh sb="4" eb="6">
      <t>インサツ</t>
    </rPh>
    <rPh sb="6" eb="8">
      <t>ヨウシ</t>
    </rPh>
    <rPh sb="9" eb="10">
      <t>ノゾ</t>
    </rPh>
    <phoneticPr fontId="1"/>
  </si>
  <si>
    <t>紙製品</t>
    <rPh sb="0" eb="1">
      <t>カミ</t>
    </rPh>
    <rPh sb="1" eb="3">
      <t>セイヒン</t>
    </rPh>
    <phoneticPr fontId="1"/>
  </si>
  <si>
    <t>その他の紙製品</t>
  </si>
  <si>
    <t>紙製容器</t>
    <rPh sb="0" eb="2">
      <t>カミセイ</t>
    </rPh>
    <rPh sb="2" eb="4">
      <t>ヨウキ</t>
    </rPh>
    <phoneticPr fontId="1"/>
  </si>
  <si>
    <t>重包装紙袋</t>
  </si>
  <si>
    <t>角底紙袋</t>
  </si>
  <si>
    <t>段ボール箱</t>
  </si>
  <si>
    <t>紙器</t>
  </si>
  <si>
    <t>オフセット印刷（紙に対するもの）</t>
    <rPh sb="8" eb="9">
      <t>カミ</t>
    </rPh>
    <rPh sb="10" eb="11">
      <t>タイ</t>
    </rPh>
    <phoneticPr fontId="1"/>
  </si>
  <si>
    <t>オフセット印刷以外の印刷(紙に対するもの)</t>
  </si>
  <si>
    <t>紙以外の印刷</t>
  </si>
  <si>
    <t>製版</t>
    <rPh sb="0" eb="2">
      <t>セイハン</t>
    </rPh>
    <phoneticPr fontId="2"/>
  </si>
  <si>
    <t>製版</t>
  </si>
  <si>
    <t>製本、印刷物加工</t>
    <rPh sb="0" eb="2">
      <t>セイホン</t>
    </rPh>
    <rPh sb="3" eb="6">
      <t>インサツブツ</t>
    </rPh>
    <rPh sb="6" eb="8">
      <t>カコウ</t>
    </rPh>
    <phoneticPr fontId="2"/>
  </si>
  <si>
    <t>印刷物加工</t>
  </si>
  <si>
    <t>化学肥料</t>
    <rPh sb="0" eb="2">
      <t>カガク</t>
    </rPh>
    <rPh sb="2" eb="4">
      <t>ヒリョウ</t>
    </rPh>
    <phoneticPr fontId="2"/>
  </si>
  <si>
    <t>複合肥料</t>
    <rPh sb="0" eb="2">
      <t>フクゴウ</t>
    </rPh>
    <rPh sb="2" eb="4">
      <t>ヒリョウ</t>
    </rPh>
    <phoneticPr fontId="2"/>
  </si>
  <si>
    <t>その他の化学肥料</t>
  </si>
  <si>
    <t>無機化学工業製品</t>
    <rPh sb="0" eb="2">
      <t>ムキ</t>
    </rPh>
    <rPh sb="2" eb="4">
      <t>カガク</t>
    </rPh>
    <rPh sb="4" eb="6">
      <t>コウギョウ</t>
    </rPh>
    <rPh sb="6" eb="8">
      <t>セイヒン</t>
    </rPh>
    <phoneticPr fontId="2"/>
  </si>
  <si>
    <t>圧縮ガス・液化ガス</t>
  </si>
  <si>
    <t>有機化学工業製品</t>
    <rPh sb="0" eb="2">
      <t>ユウキ</t>
    </rPh>
    <rPh sb="2" eb="4">
      <t>カガク</t>
    </rPh>
    <rPh sb="4" eb="6">
      <t>コウギョウ</t>
    </rPh>
    <rPh sb="6" eb="8">
      <t>セイヒン</t>
    </rPh>
    <phoneticPr fontId="2"/>
  </si>
  <si>
    <t>プラスチック</t>
  </si>
  <si>
    <t>油脂加工製品・石けん・合成洗剤・界面活性剤・塗料</t>
    <rPh sb="0" eb="2">
      <t>ユシ</t>
    </rPh>
    <rPh sb="2" eb="4">
      <t>カコウ</t>
    </rPh>
    <rPh sb="4" eb="6">
      <t>セイヒン</t>
    </rPh>
    <rPh sb="7" eb="8">
      <t>セッ</t>
    </rPh>
    <rPh sb="11" eb="13">
      <t>ゴウセイ</t>
    </rPh>
    <rPh sb="13" eb="15">
      <t>センザイ</t>
    </rPh>
    <rPh sb="16" eb="18">
      <t>カイメン</t>
    </rPh>
    <rPh sb="18" eb="21">
      <t>カッセイザイ</t>
    </rPh>
    <rPh sb="22" eb="24">
      <t>トリョウ</t>
    </rPh>
    <phoneticPr fontId="2"/>
  </si>
  <si>
    <t>塗料</t>
  </si>
  <si>
    <t>医薬品</t>
    <rPh sb="0" eb="3">
      <t>イヤクヒン</t>
    </rPh>
    <phoneticPr fontId="2"/>
  </si>
  <si>
    <t>医薬品原薬</t>
  </si>
  <si>
    <t>医薬品製剤</t>
  </si>
  <si>
    <t>その他の化学工業</t>
    <rPh sb="2" eb="3">
      <t>タ</t>
    </rPh>
    <rPh sb="4" eb="6">
      <t>カガク</t>
    </rPh>
    <rPh sb="6" eb="8">
      <t>コウギョウ</t>
    </rPh>
    <phoneticPr fontId="2"/>
  </si>
  <si>
    <t>試薬</t>
  </si>
  <si>
    <t>他に分類されない化学工業製品</t>
  </si>
  <si>
    <t>舗装材料</t>
    <rPh sb="0" eb="2">
      <t>ホソウ</t>
    </rPh>
    <rPh sb="2" eb="4">
      <t>ザイリョウ</t>
    </rPh>
    <phoneticPr fontId="2"/>
  </si>
  <si>
    <t>舗装材料</t>
  </si>
  <si>
    <t>その他の石油製品・石炭製品</t>
    <rPh sb="2" eb="3">
      <t>タ</t>
    </rPh>
    <rPh sb="4" eb="6">
      <t>セキユ</t>
    </rPh>
    <rPh sb="6" eb="8">
      <t>セイヒン</t>
    </rPh>
    <rPh sb="9" eb="11">
      <t>セキタン</t>
    </rPh>
    <rPh sb="11" eb="13">
      <t>セイヒン</t>
    </rPh>
    <phoneticPr fontId="2"/>
  </si>
  <si>
    <t>その他の石油製品・石炭製品</t>
  </si>
  <si>
    <t>プラスチック</t>
    <phoneticPr fontId="1"/>
  </si>
  <si>
    <t>プラスチック板・棒・管・継手・異形押出製品</t>
    <rPh sb="10" eb="11">
      <t>カン</t>
    </rPh>
    <rPh sb="12" eb="13">
      <t>ツギ</t>
    </rPh>
    <rPh sb="13" eb="14">
      <t>テ</t>
    </rPh>
    <rPh sb="15" eb="17">
      <t>イケイ</t>
    </rPh>
    <rPh sb="17" eb="19">
      <t>オシダシ</t>
    </rPh>
    <rPh sb="19" eb="21">
      <t>セイヒン</t>
    </rPh>
    <phoneticPr fontId="2"/>
  </si>
  <si>
    <t>プラスチック継手</t>
    <rPh sb="6" eb="7">
      <t>ツギ</t>
    </rPh>
    <rPh sb="7" eb="8">
      <t>テ</t>
    </rPh>
    <phoneticPr fontId="2"/>
  </si>
  <si>
    <t>プラスチック異形押出製品</t>
  </si>
  <si>
    <t>プラスチック板・棒・管・継手・異形押出製品加工</t>
    <phoneticPr fontId="1"/>
  </si>
  <si>
    <t>プラスチックフィルム・シート・床材・合成皮革</t>
    <rPh sb="15" eb="17">
      <t>ユカザイ</t>
    </rPh>
    <rPh sb="18" eb="20">
      <t>ゴウセイ</t>
    </rPh>
    <rPh sb="20" eb="22">
      <t>ヒカク</t>
    </rPh>
    <phoneticPr fontId="2"/>
  </si>
  <si>
    <t>プラスチックフィルム</t>
  </si>
  <si>
    <t>プラスチックフィルム・シート・床材・合成皮革加工</t>
  </si>
  <si>
    <t>工業用プラスチック製品</t>
    <rPh sb="0" eb="2">
      <t>コウギョウ</t>
    </rPh>
    <rPh sb="2" eb="3">
      <t>ヨウ</t>
    </rPh>
    <rPh sb="9" eb="11">
      <t>セイヒン</t>
    </rPh>
    <phoneticPr fontId="2"/>
  </si>
  <si>
    <t>電気機械器具用プラスチック製品（加工業を除く）</t>
    <rPh sb="16" eb="19">
      <t>カコウギョウ</t>
    </rPh>
    <rPh sb="20" eb="21">
      <t>ノゾ</t>
    </rPh>
    <phoneticPr fontId="1"/>
  </si>
  <si>
    <t>輸送機械器具用プラスチック製品（加工業を除く）</t>
    <rPh sb="18" eb="19">
      <t>ギョウ</t>
    </rPh>
    <phoneticPr fontId="3"/>
  </si>
  <si>
    <t>その他の工業用プラスチック製品（加工業を除く）</t>
    <rPh sb="18" eb="19">
      <t>ギョウ</t>
    </rPh>
    <phoneticPr fontId="3"/>
  </si>
  <si>
    <t>工業用プラスチック製品加工</t>
  </si>
  <si>
    <t>発泡・強化プラスチック製品</t>
    <rPh sb="0" eb="2">
      <t>ハッポウ</t>
    </rPh>
    <rPh sb="3" eb="5">
      <t>キョウカ</t>
    </rPh>
    <rPh sb="11" eb="13">
      <t>セイヒン</t>
    </rPh>
    <phoneticPr fontId="2"/>
  </si>
  <si>
    <t>軟質プラスチック発泡製品（半硬質性を含む）</t>
    <rPh sb="13" eb="14">
      <t>ハン</t>
    </rPh>
    <rPh sb="14" eb="16">
      <t>コウシツ</t>
    </rPh>
    <rPh sb="16" eb="17">
      <t>セイ</t>
    </rPh>
    <rPh sb="18" eb="19">
      <t>フク</t>
    </rPh>
    <phoneticPr fontId="1"/>
  </si>
  <si>
    <t>硬質プラスチック発泡製品</t>
  </si>
  <si>
    <t>強化プラスチック製板・棒・管・継手</t>
  </si>
  <si>
    <t>強化プラスチック製容器・浴槽等</t>
  </si>
  <si>
    <t>発泡・強化プラスチック製品加工</t>
  </si>
  <si>
    <t>プラスチック成形材料（廃プラスチックを含む）</t>
    <rPh sb="11" eb="12">
      <t>ハイ</t>
    </rPh>
    <rPh sb="19" eb="20">
      <t>フク</t>
    </rPh>
    <phoneticPr fontId="1"/>
  </si>
  <si>
    <t>プラスチック成形材料</t>
  </si>
  <si>
    <t>廃プラスチック製品</t>
    <rPh sb="0" eb="1">
      <t>ハイ</t>
    </rPh>
    <rPh sb="7" eb="9">
      <t>セイヒン</t>
    </rPh>
    <phoneticPr fontId="2"/>
  </si>
  <si>
    <t>その他のプラスチック製品</t>
    <rPh sb="2" eb="3">
      <t>タ</t>
    </rPh>
    <rPh sb="10" eb="12">
      <t>セイヒン</t>
    </rPh>
    <phoneticPr fontId="2"/>
  </si>
  <si>
    <t>プラスチック製容器</t>
  </si>
  <si>
    <t>他に分類されないプラスチック製品</t>
  </si>
  <si>
    <t>他に分類されないプラスチック製品加工</t>
  </si>
  <si>
    <t>ゴム製・プラスチック製履物・同附属品</t>
    <rPh sb="2" eb="3">
      <t>セイ</t>
    </rPh>
    <rPh sb="10" eb="11">
      <t>セイ</t>
    </rPh>
    <rPh sb="11" eb="13">
      <t>ハキモノ</t>
    </rPh>
    <rPh sb="14" eb="15">
      <t>ドウ</t>
    </rPh>
    <rPh sb="15" eb="17">
      <t>フゾク</t>
    </rPh>
    <rPh sb="17" eb="18">
      <t>ヒン</t>
    </rPh>
    <phoneticPr fontId="2"/>
  </si>
  <si>
    <t>ゴム製履物・同附属品</t>
    <rPh sb="2" eb="3">
      <t>セイ</t>
    </rPh>
    <rPh sb="3" eb="5">
      <t>ハキモノ</t>
    </rPh>
    <rPh sb="6" eb="7">
      <t>ドウ</t>
    </rPh>
    <rPh sb="7" eb="9">
      <t>フゾク</t>
    </rPh>
    <rPh sb="9" eb="10">
      <t>ヒン</t>
    </rPh>
    <phoneticPr fontId="2"/>
  </si>
  <si>
    <t>ゴムベルト・ゴムホース・工業用ゴム製品</t>
    <rPh sb="12" eb="15">
      <t>コウギョウヨウ</t>
    </rPh>
    <rPh sb="17" eb="19">
      <t>セイヒン</t>
    </rPh>
    <phoneticPr fontId="2"/>
  </si>
  <si>
    <t>ゴムベルト</t>
  </si>
  <si>
    <t>工業用ゴム製品</t>
  </si>
  <si>
    <t>革製履物用材料・同附属品</t>
  </si>
  <si>
    <t>革製履物</t>
    <phoneticPr fontId="2"/>
  </si>
  <si>
    <t>革製履物</t>
  </si>
  <si>
    <t>ガラス・同製品</t>
    <rPh sb="4" eb="5">
      <t>ドウ</t>
    </rPh>
    <rPh sb="5" eb="7">
      <t>セイヒン</t>
    </rPh>
    <phoneticPr fontId="2"/>
  </si>
  <si>
    <t>板ガラス加工</t>
    <phoneticPr fontId="1"/>
  </si>
  <si>
    <t>ガラス繊維・同製品</t>
  </si>
  <si>
    <t>その他のガラス・同製品</t>
  </si>
  <si>
    <t>セメント・同製品</t>
    <rPh sb="5" eb="6">
      <t>ドウ</t>
    </rPh>
    <rPh sb="6" eb="8">
      <t>セイヒン</t>
    </rPh>
    <phoneticPr fontId="2"/>
  </si>
  <si>
    <t>セメント</t>
    <phoneticPr fontId="2"/>
  </si>
  <si>
    <t>生コンクリート</t>
  </si>
  <si>
    <t>コンクリート製品</t>
  </si>
  <si>
    <t>陶磁器・同関連製品</t>
    <rPh sb="0" eb="3">
      <t>トウジキ</t>
    </rPh>
    <rPh sb="4" eb="5">
      <t>ドウ</t>
    </rPh>
    <rPh sb="5" eb="7">
      <t>カンレン</t>
    </rPh>
    <rPh sb="7" eb="9">
      <t>セイヒン</t>
    </rPh>
    <phoneticPr fontId="2"/>
  </si>
  <si>
    <t>電気用陶磁器</t>
  </si>
  <si>
    <t>理化学用・工業用陶磁器</t>
  </si>
  <si>
    <t>耐火物</t>
    <rPh sb="0" eb="3">
      <t>タイカブツ</t>
    </rPh>
    <phoneticPr fontId="2"/>
  </si>
  <si>
    <t>その他の耐火物</t>
  </si>
  <si>
    <t>骨材・石工品等</t>
    <rPh sb="0" eb="2">
      <t>コツザイ</t>
    </rPh>
    <rPh sb="3" eb="4">
      <t>イシ</t>
    </rPh>
    <rPh sb="5" eb="6">
      <t>ヒン</t>
    </rPh>
    <rPh sb="6" eb="7">
      <t>トウ</t>
    </rPh>
    <phoneticPr fontId="2"/>
  </si>
  <si>
    <t>砕石</t>
  </si>
  <si>
    <t>再生骨材</t>
    <rPh sb="0" eb="2">
      <t>サイセイ</t>
    </rPh>
    <rPh sb="2" eb="3">
      <t>ホネ</t>
    </rPh>
    <rPh sb="3" eb="4">
      <t>ザイ</t>
    </rPh>
    <phoneticPr fontId="1"/>
  </si>
  <si>
    <t>人工骨材</t>
    <rPh sb="0" eb="2">
      <t>ジンコウ</t>
    </rPh>
    <rPh sb="2" eb="4">
      <t>コツザイ</t>
    </rPh>
    <phoneticPr fontId="2"/>
  </si>
  <si>
    <t>石工品</t>
  </si>
  <si>
    <t>鉱物・土石粉砕等処理</t>
    <phoneticPr fontId="1"/>
  </si>
  <si>
    <t>その他の窯業・土石製品</t>
    <rPh sb="2" eb="3">
      <t>タ</t>
    </rPh>
    <rPh sb="4" eb="6">
      <t>ヨウギョウ</t>
    </rPh>
    <rPh sb="7" eb="9">
      <t>ドセキ</t>
    </rPh>
    <rPh sb="9" eb="11">
      <t>セイヒン</t>
    </rPh>
    <phoneticPr fontId="2"/>
  </si>
  <si>
    <t>石こう（膏）製品</t>
  </si>
  <si>
    <t>石灰</t>
    <rPh sb="0" eb="2">
      <t>セッカイ</t>
    </rPh>
    <phoneticPr fontId="2"/>
  </si>
  <si>
    <t>鋳型（中子を含む）</t>
  </si>
  <si>
    <t>他に分類されない窯業・土石製品</t>
  </si>
  <si>
    <t>鉄鋼</t>
    <rPh sb="0" eb="2">
      <t>テッコウ</t>
    </rPh>
    <phoneticPr fontId="1"/>
  </si>
  <si>
    <t>製鋼を行わない鋼材（表面処理鋼材を除く）</t>
    <rPh sb="0" eb="2">
      <t>セイコウ</t>
    </rPh>
    <rPh sb="3" eb="4">
      <t>オコナ</t>
    </rPh>
    <rPh sb="7" eb="9">
      <t>コウザイ</t>
    </rPh>
    <rPh sb="10" eb="12">
      <t>ヒョウメン</t>
    </rPh>
    <rPh sb="12" eb="14">
      <t>ショリ</t>
    </rPh>
    <rPh sb="14" eb="15">
      <t>ハガネ</t>
    </rPh>
    <rPh sb="15" eb="16">
      <t>ザイ</t>
    </rPh>
    <rPh sb="17" eb="18">
      <t>ノゾ</t>
    </rPh>
    <phoneticPr fontId="2"/>
  </si>
  <si>
    <t>熱間圧延（鋼管、伸鉄を除く）</t>
    <rPh sb="0" eb="1">
      <t>ネツ</t>
    </rPh>
    <rPh sb="1" eb="2">
      <t>カン</t>
    </rPh>
    <rPh sb="2" eb="4">
      <t>アツエン</t>
    </rPh>
    <rPh sb="5" eb="7">
      <t>コウカン</t>
    </rPh>
    <rPh sb="8" eb="9">
      <t>ノ</t>
    </rPh>
    <rPh sb="9" eb="10">
      <t>テツ</t>
    </rPh>
    <rPh sb="11" eb="12">
      <t>ノゾ</t>
    </rPh>
    <phoneticPr fontId="2"/>
  </si>
  <si>
    <t>伸線</t>
  </si>
  <si>
    <t>表面処理鋼材</t>
    <rPh sb="0" eb="2">
      <t>ヒョウメン</t>
    </rPh>
    <rPh sb="2" eb="4">
      <t>ショリ</t>
    </rPh>
    <rPh sb="4" eb="6">
      <t>コウザイ</t>
    </rPh>
    <phoneticPr fontId="2"/>
  </si>
  <si>
    <t>その他の表面処理鋼材</t>
    <rPh sb="2" eb="3">
      <t>タ</t>
    </rPh>
    <rPh sb="4" eb="6">
      <t>ヒョウメン</t>
    </rPh>
    <rPh sb="6" eb="8">
      <t>ショリ</t>
    </rPh>
    <rPh sb="8" eb="10">
      <t>コウザイ</t>
    </rPh>
    <phoneticPr fontId="2"/>
  </si>
  <si>
    <t>鉄素形材</t>
    <rPh sb="0" eb="1">
      <t>テツ</t>
    </rPh>
    <rPh sb="1" eb="2">
      <t>モト</t>
    </rPh>
    <rPh sb="2" eb="3">
      <t>カタチ</t>
    </rPh>
    <rPh sb="3" eb="4">
      <t>ザイ</t>
    </rPh>
    <phoneticPr fontId="2"/>
  </si>
  <si>
    <t>銑鉄鋳物（鋳鉄管、可鍛鋳鉄を除く）</t>
    <rPh sb="5" eb="6">
      <t>イモノ</t>
    </rPh>
    <rPh sb="6" eb="8">
      <t>テッカン</t>
    </rPh>
    <rPh sb="9" eb="10">
      <t>カ</t>
    </rPh>
    <rPh sb="10" eb="11">
      <t>キタ</t>
    </rPh>
    <rPh sb="11" eb="12">
      <t>イモノ</t>
    </rPh>
    <rPh sb="12" eb="13">
      <t>テツ</t>
    </rPh>
    <rPh sb="14" eb="15">
      <t>ノゾ</t>
    </rPh>
    <phoneticPr fontId="1"/>
  </si>
  <si>
    <t>鋳鋼</t>
    <rPh sb="0" eb="1">
      <t>イ</t>
    </rPh>
    <rPh sb="1" eb="2">
      <t>コウ</t>
    </rPh>
    <phoneticPr fontId="2"/>
  </si>
  <si>
    <t>鍛工品</t>
  </si>
  <si>
    <t>その他の鉄鋼</t>
    <rPh sb="2" eb="3">
      <t>タ</t>
    </rPh>
    <rPh sb="4" eb="6">
      <t>テッコウ</t>
    </rPh>
    <phoneticPr fontId="2"/>
  </si>
  <si>
    <t>鉄鋼シャースリット</t>
  </si>
  <si>
    <t>鉄スクラップ加工処理</t>
    <phoneticPr fontId="1"/>
  </si>
  <si>
    <t>他に分類されない鉄鋼</t>
    <phoneticPr fontId="2"/>
  </si>
  <si>
    <t>非鉄金属第２次製錬・精製（非鉄金属合金を含む）</t>
    <rPh sb="0" eb="2">
      <t>ヒテツ</t>
    </rPh>
    <rPh sb="2" eb="4">
      <t>キンゾク</t>
    </rPh>
    <rPh sb="4" eb="5">
      <t>ダイ</t>
    </rPh>
    <rPh sb="6" eb="7">
      <t>ジ</t>
    </rPh>
    <rPh sb="7" eb="9">
      <t>セイレン</t>
    </rPh>
    <rPh sb="10" eb="12">
      <t>セイセイ</t>
    </rPh>
    <phoneticPr fontId="2"/>
  </si>
  <si>
    <t>その他の非鉄金属第２次製錬・精製（非鉄金属合金を含む）</t>
    <rPh sb="17" eb="19">
      <t>ヒテツ</t>
    </rPh>
    <rPh sb="19" eb="21">
      <t>キンゾク</t>
    </rPh>
    <phoneticPr fontId="1"/>
  </si>
  <si>
    <t>非鉄金属・同合金圧延（抽伸、押出しを含む）</t>
    <rPh sb="0" eb="2">
      <t>ヒテツ</t>
    </rPh>
    <rPh sb="2" eb="4">
      <t>キンゾク</t>
    </rPh>
    <rPh sb="5" eb="6">
      <t>ドウ</t>
    </rPh>
    <rPh sb="6" eb="8">
      <t>ゴウキン</t>
    </rPh>
    <rPh sb="8" eb="10">
      <t>アツエン</t>
    </rPh>
    <phoneticPr fontId="2"/>
  </si>
  <si>
    <t>その他の非鉄金属・同合金圧延（抽伸、押出しを含む）</t>
    <rPh sb="2" eb="3">
      <t>タ</t>
    </rPh>
    <rPh sb="4" eb="6">
      <t>ヒテツ</t>
    </rPh>
    <rPh sb="6" eb="8">
      <t>キンゾク</t>
    </rPh>
    <rPh sb="9" eb="10">
      <t>ドウ</t>
    </rPh>
    <rPh sb="10" eb="12">
      <t>ゴウキン</t>
    </rPh>
    <rPh sb="12" eb="14">
      <t>アツエン</t>
    </rPh>
    <phoneticPr fontId="2"/>
  </si>
  <si>
    <t>電線・ケーブル</t>
    <rPh sb="0" eb="2">
      <t>デンセン</t>
    </rPh>
    <phoneticPr fontId="2"/>
  </si>
  <si>
    <t>電線・ケーブル（光ファイバケーブルを除く）</t>
    <rPh sb="18" eb="19">
      <t>ノゾ</t>
    </rPh>
    <phoneticPr fontId="1"/>
  </si>
  <si>
    <t>非鉄金属素形材</t>
    <rPh sb="0" eb="2">
      <t>ヒテツ</t>
    </rPh>
    <rPh sb="2" eb="4">
      <t>キンゾク</t>
    </rPh>
    <rPh sb="4" eb="5">
      <t>モト</t>
    </rPh>
    <rPh sb="5" eb="6">
      <t>カタチ</t>
    </rPh>
    <rPh sb="6" eb="7">
      <t>ザイ</t>
    </rPh>
    <phoneticPr fontId="2"/>
  </si>
  <si>
    <t>銅・同合金鋳物（ダイカストを除く）</t>
    <rPh sb="14" eb="15">
      <t>ノゾ</t>
    </rPh>
    <phoneticPr fontId="1"/>
  </si>
  <si>
    <t>非鉄金属鋳物（銅・同合金鋳物及びダイカストを除く）</t>
    <rPh sb="14" eb="15">
      <t>オヨ</t>
    </rPh>
    <phoneticPr fontId="1"/>
  </si>
  <si>
    <t>アルミニウム・同合金ダイカスト</t>
  </si>
  <si>
    <t>非鉄金属ダイカスト（アルミニウム・同合金ダイカストを除く）</t>
    <rPh sb="17" eb="18">
      <t>ドウ</t>
    </rPh>
    <rPh sb="18" eb="20">
      <t>ゴウキン</t>
    </rPh>
    <rPh sb="26" eb="27">
      <t>ノゾ</t>
    </rPh>
    <phoneticPr fontId="1"/>
  </si>
  <si>
    <t>その他の非鉄金属</t>
    <rPh sb="2" eb="3">
      <t>タ</t>
    </rPh>
    <rPh sb="4" eb="6">
      <t>ヒテツ</t>
    </rPh>
    <rPh sb="6" eb="8">
      <t>キンゾク</t>
    </rPh>
    <phoneticPr fontId="2"/>
  </si>
  <si>
    <t>他に分類されない非鉄金属</t>
  </si>
  <si>
    <t>洋食器・刃物・手道具・金物類</t>
    <rPh sb="0" eb="3">
      <t>ヨウショッキ</t>
    </rPh>
    <rPh sb="4" eb="6">
      <t>ハモノ</t>
    </rPh>
    <rPh sb="7" eb="8">
      <t>テ</t>
    </rPh>
    <rPh sb="8" eb="10">
      <t>ドウグ</t>
    </rPh>
    <rPh sb="11" eb="13">
      <t>カナモノ</t>
    </rPh>
    <rPh sb="13" eb="14">
      <t>ルイ</t>
    </rPh>
    <phoneticPr fontId="2"/>
  </si>
  <si>
    <t>機械刃物</t>
  </si>
  <si>
    <t>利器工匠具・手道具（やすり、のこぎり、食卓用刃物を除く）</t>
    <rPh sb="19" eb="22">
      <t>ショクタクヨウ</t>
    </rPh>
    <rPh sb="22" eb="24">
      <t>ハモノ</t>
    </rPh>
    <rPh sb="25" eb="26">
      <t>ノゾ</t>
    </rPh>
    <phoneticPr fontId="1"/>
  </si>
  <si>
    <t>農業用器具（農業用機械を除く）</t>
    <rPh sb="6" eb="9">
      <t>ノウギョウヨウ</t>
    </rPh>
    <rPh sb="9" eb="11">
      <t>キカイ</t>
    </rPh>
    <rPh sb="12" eb="13">
      <t>ノゾ</t>
    </rPh>
    <phoneticPr fontId="1"/>
  </si>
  <si>
    <t>その他の金物類</t>
  </si>
  <si>
    <t>暖房・調理等装置、配管工事用附属品</t>
    <rPh sb="0" eb="2">
      <t>ダンボウ</t>
    </rPh>
    <rPh sb="3" eb="5">
      <t>チョウリ</t>
    </rPh>
    <rPh sb="5" eb="6">
      <t>トウ</t>
    </rPh>
    <rPh sb="6" eb="8">
      <t>ソウチ</t>
    </rPh>
    <rPh sb="9" eb="11">
      <t>ハイカン</t>
    </rPh>
    <rPh sb="11" eb="14">
      <t>コウジヨウ</t>
    </rPh>
    <rPh sb="14" eb="16">
      <t>フゾク</t>
    </rPh>
    <rPh sb="16" eb="17">
      <t>ヒン</t>
    </rPh>
    <phoneticPr fontId="2"/>
  </si>
  <si>
    <t>配管工事用附属品（バルブ、コックを除く）</t>
    <rPh sb="17" eb="18">
      <t>ノゾ</t>
    </rPh>
    <phoneticPr fontId="1"/>
  </si>
  <si>
    <t>ガス機器・石油機器</t>
  </si>
  <si>
    <t>温風・温水暖房装置</t>
    <rPh sb="0" eb="2">
      <t>オンプウ</t>
    </rPh>
    <rPh sb="3" eb="5">
      <t>オンスイ</t>
    </rPh>
    <rPh sb="5" eb="7">
      <t>ダンボウ</t>
    </rPh>
    <rPh sb="7" eb="9">
      <t>ソウチ</t>
    </rPh>
    <phoneticPr fontId="2"/>
  </si>
  <si>
    <t>その他の暖房・調理装置（電気機械器具、ガス機器、石油機器を除く）</t>
    <rPh sb="2" eb="3">
      <t>タ</t>
    </rPh>
    <rPh sb="4" eb="6">
      <t>ダンボウ</t>
    </rPh>
    <rPh sb="7" eb="9">
      <t>チョウリ</t>
    </rPh>
    <rPh sb="9" eb="11">
      <t>ソウチ</t>
    </rPh>
    <rPh sb="12" eb="18">
      <t>デンキキカイキグ</t>
    </rPh>
    <rPh sb="21" eb="23">
      <t>キキ</t>
    </rPh>
    <rPh sb="24" eb="26">
      <t>セキユ</t>
    </rPh>
    <rPh sb="26" eb="28">
      <t>キキ</t>
    </rPh>
    <rPh sb="29" eb="30">
      <t>ノゾ</t>
    </rPh>
    <phoneticPr fontId="2"/>
  </si>
  <si>
    <t>建設用・建築用金属製品（製缶板金を除く）</t>
    <rPh sb="0" eb="3">
      <t>ケンセツヨウ</t>
    </rPh>
    <rPh sb="4" eb="7">
      <t>ケンチクヨウ</t>
    </rPh>
    <rPh sb="7" eb="9">
      <t>キンゾク</t>
    </rPh>
    <rPh sb="9" eb="11">
      <t>セイヒン</t>
    </rPh>
    <rPh sb="12" eb="14">
      <t>セイカン</t>
    </rPh>
    <rPh sb="14" eb="16">
      <t>バンキン</t>
    </rPh>
    <rPh sb="17" eb="18">
      <t>ノゾ</t>
    </rPh>
    <phoneticPr fontId="2"/>
  </si>
  <si>
    <t>鉄骨</t>
  </si>
  <si>
    <t>建設用金属製品（鉄骨を除く）</t>
    <rPh sb="8" eb="10">
      <t>テッコツ</t>
    </rPh>
    <rPh sb="11" eb="12">
      <t>ノゾ</t>
    </rPh>
    <phoneticPr fontId="1"/>
  </si>
  <si>
    <t>金属製サッシ・ドア</t>
  </si>
  <si>
    <t>鉄骨系プレハブ住宅</t>
  </si>
  <si>
    <t>建築用金属製品（サッシ、ドア、建築用金物を除く）</t>
    <rPh sb="15" eb="18">
      <t>ケンチクヨウ</t>
    </rPh>
    <rPh sb="18" eb="20">
      <t>カナモノ</t>
    </rPh>
    <rPh sb="21" eb="22">
      <t>ノゾ</t>
    </rPh>
    <phoneticPr fontId="1"/>
  </si>
  <si>
    <t>製缶板金</t>
    <rPh sb="0" eb="2">
      <t>セイカン</t>
    </rPh>
    <rPh sb="2" eb="4">
      <t>バンキン</t>
    </rPh>
    <phoneticPr fontId="1"/>
  </si>
  <si>
    <t>金属素形材製品</t>
    <rPh sb="0" eb="2">
      <t>キンゾク</t>
    </rPh>
    <rPh sb="2" eb="3">
      <t>モト</t>
    </rPh>
    <rPh sb="3" eb="4">
      <t>カタチ</t>
    </rPh>
    <rPh sb="4" eb="5">
      <t>ザイ</t>
    </rPh>
    <rPh sb="5" eb="7">
      <t>セイヒン</t>
    </rPh>
    <phoneticPr fontId="2"/>
  </si>
  <si>
    <t>アルミニウム・同合金プレス製品</t>
  </si>
  <si>
    <t>金属プレス製品（アルミニウム・同合金を除く）</t>
    <rPh sb="15" eb="16">
      <t>ドウ</t>
    </rPh>
    <rPh sb="16" eb="18">
      <t>ゴウキン</t>
    </rPh>
    <rPh sb="19" eb="20">
      <t>ノゾ</t>
    </rPh>
    <phoneticPr fontId="1"/>
  </si>
  <si>
    <t>粉末や金製品</t>
  </si>
  <si>
    <t>金属被膜・彫刻、熱処理</t>
    <rPh sb="0" eb="2">
      <t>キンゾク</t>
    </rPh>
    <rPh sb="2" eb="4">
      <t>ヒマク</t>
    </rPh>
    <rPh sb="5" eb="7">
      <t>チョウコク</t>
    </rPh>
    <rPh sb="8" eb="9">
      <t>ネツ</t>
    </rPh>
    <rPh sb="9" eb="11">
      <t>ショリ</t>
    </rPh>
    <phoneticPr fontId="2"/>
  </si>
  <si>
    <t>金属製品塗装</t>
  </si>
  <si>
    <t>溶融めっき（表面処理鋼材を除く）</t>
    <rPh sb="6" eb="8">
      <t>ヒョウメン</t>
    </rPh>
    <rPh sb="8" eb="10">
      <t>ショリ</t>
    </rPh>
    <rPh sb="10" eb="12">
      <t>コウザイ</t>
    </rPh>
    <rPh sb="13" eb="14">
      <t>ノゾ</t>
    </rPh>
    <phoneticPr fontId="1"/>
  </si>
  <si>
    <t>電気めっき（表面処理鋼材を除く）</t>
    <phoneticPr fontId="1"/>
  </si>
  <si>
    <t>金属熱処理</t>
  </si>
  <si>
    <t>その他の金属表面処理</t>
  </si>
  <si>
    <t>金属線製品（ねじ類を除く）</t>
    <rPh sb="0" eb="2">
      <t>キンゾク</t>
    </rPh>
    <rPh sb="2" eb="3">
      <t>セン</t>
    </rPh>
    <rPh sb="3" eb="5">
      <t>セイヒン</t>
    </rPh>
    <rPh sb="8" eb="9">
      <t>ルイ</t>
    </rPh>
    <rPh sb="10" eb="11">
      <t>ノゾ</t>
    </rPh>
    <phoneticPr fontId="2"/>
  </si>
  <si>
    <t>その他の金属線製品</t>
  </si>
  <si>
    <t>ボルト・ナット・リベット・小ねじ・木ねじ等</t>
    <phoneticPr fontId="2"/>
  </si>
  <si>
    <t>その他の金属製品</t>
    <rPh sb="2" eb="3">
      <t>タ</t>
    </rPh>
    <rPh sb="4" eb="6">
      <t>キンゾク</t>
    </rPh>
    <rPh sb="6" eb="8">
      <t>セイヒン</t>
    </rPh>
    <phoneticPr fontId="2"/>
  </si>
  <si>
    <t>金属製スプリング</t>
  </si>
  <si>
    <t>他に分類されない金属製品</t>
  </si>
  <si>
    <t>ボイラ・原動機</t>
    <rPh sb="4" eb="7">
      <t>ゲンドウキ</t>
    </rPh>
    <phoneticPr fontId="2"/>
  </si>
  <si>
    <t>はん用内燃機関</t>
  </si>
  <si>
    <t>ポンプ・圧縮機器</t>
    <rPh sb="4" eb="6">
      <t>アッシュク</t>
    </rPh>
    <rPh sb="6" eb="8">
      <t>キキ</t>
    </rPh>
    <phoneticPr fontId="2"/>
  </si>
  <si>
    <t>油圧・空圧機器</t>
  </si>
  <si>
    <t>一般産業用機械・装置</t>
    <rPh sb="0" eb="2">
      <t>イッパン</t>
    </rPh>
    <rPh sb="2" eb="5">
      <t>サンギョウヨウ</t>
    </rPh>
    <rPh sb="5" eb="7">
      <t>キカイ</t>
    </rPh>
    <rPh sb="8" eb="10">
      <t>ソウチ</t>
    </rPh>
    <phoneticPr fontId="2"/>
  </si>
  <si>
    <t>冷凍機・温湿調整装置</t>
  </si>
  <si>
    <t>その他のはん用機械・同部分品</t>
    <rPh sb="2" eb="3">
      <t>タ</t>
    </rPh>
    <rPh sb="6" eb="7">
      <t>ヨウ</t>
    </rPh>
    <rPh sb="7" eb="9">
      <t>キカイ</t>
    </rPh>
    <rPh sb="10" eb="11">
      <t>ドウ</t>
    </rPh>
    <rPh sb="11" eb="14">
      <t>ブブンヒン</t>
    </rPh>
    <phoneticPr fontId="2"/>
  </si>
  <si>
    <t>消火器具・消火装置</t>
  </si>
  <si>
    <t>弁・同附属品</t>
  </si>
  <si>
    <t>ピストンリング</t>
    <phoneticPr fontId="2"/>
  </si>
  <si>
    <t>他に分類されないはん用機械・装置</t>
  </si>
  <si>
    <t>各種機械・同部分品製造修理（注文製造・ 修理）</t>
  </si>
  <si>
    <t>農業用機械（農業用器具を除く）</t>
    <rPh sb="6" eb="9">
      <t>ノウギョウヨウ</t>
    </rPh>
    <rPh sb="9" eb="11">
      <t>キグ</t>
    </rPh>
    <rPh sb="12" eb="13">
      <t>ノゾ</t>
    </rPh>
    <phoneticPr fontId="1"/>
  </si>
  <si>
    <t>建設機械・鉱山機械</t>
    <rPh sb="0" eb="2">
      <t>ケンセツ</t>
    </rPh>
    <rPh sb="2" eb="4">
      <t>キカイ</t>
    </rPh>
    <rPh sb="5" eb="7">
      <t>コウザン</t>
    </rPh>
    <rPh sb="7" eb="9">
      <t>キカイ</t>
    </rPh>
    <phoneticPr fontId="1"/>
  </si>
  <si>
    <t>建設機械・鉱山機械</t>
  </si>
  <si>
    <t>生活関連産業用機械</t>
    <rPh sb="0" eb="2">
      <t>セイカツ</t>
    </rPh>
    <rPh sb="2" eb="4">
      <t>カンレン</t>
    </rPh>
    <rPh sb="4" eb="7">
      <t>サンギョウヨウ</t>
    </rPh>
    <rPh sb="7" eb="9">
      <t>キカイ</t>
    </rPh>
    <phoneticPr fontId="1"/>
  </si>
  <si>
    <t>食品機械・同装置</t>
    <rPh sb="1" eb="2">
      <t>シナ</t>
    </rPh>
    <rPh sb="2" eb="4">
      <t>キカイ</t>
    </rPh>
    <rPh sb="5" eb="6">
      <t>ドウ</t>
    </rPh>
    <rPh sb="6" eb="8">
      <t>ソウチ</t>
    </rPh>
    <phoneticPr fontId="1"/>
  </si>
  <si>
    <t>木材加工機械</t>
    <rPh sb="0" eb="2">
      <t>モクザイ</t>
    </rPh>
    <rPh sb="2" eb="4">
      <t>カコウ</t>
    </rPh>
    <rPh sb="4" eb="6">
      <t>キカイ</t>
    </rPh>
    <phoneticPr fontId="1"/>
  </si>
  <si>
    <t>印刷・製本・紙工機械</t>
  </si>
  <si>
    <t>包装・荷造機械</t>
  </si>
  <si>
    <t>基礎素材産業用機械</t>
    <rPh sb="0" eb="2">
      <t>キソ</t>
    </rPh>
    <rPh sb="2" eb="4">
      <t>ソザイ</t>
    </rPh>
    <rPh sb="4" eb="7">
      <t>サンギョウヨウ</t>
    </rPh>
    <rPh sb="7" eb="9">
      <t>キカイ</t>
    </rPh>
    <phoneticPr fontId="1"/>
  </si>
  <si>
    <t>化学機械・同装置</t>
  </si>
  <si>
    <t>金属加工機械</t>
    <rPh sb="0" eb="2">
      <t>キンゾク</t>
    </rPh>
    <rPh sb="2" eb="4">
      <t>カコウ</t>
    </rPh>
    <rPh sb="4" eb="6">
      <t>キカイ</t>
    </rPh>
    <phoneticPr fontId="1"/>
  </si>
  <si>
    <t>金属工作機械</t>
  </si>
  <si>
    <t>金属加工機械（金属工作機械を除く）</t>
    <rPh sb="14" eb="15">
      <t>ノゾ</t>
    </rPh>
    <phoneticPr fontId="1"/>
  </si>
  <si>
    <t>金属工作機械用・金属加工機械用部分品・附属品（機械工具、金型を除く）</t>
    <rPh sb="23" eb="25">
      <t>キカイ</t>
    </rPh>
    <rPh sb="25" eb="27">
      <t>コウグ</t>
    </rPh>
    <rPh sb="28" eb="30">
      <t>カナガタ</t>
    </rPh>
    <rPh sb="31" eb="32">
      <t>ノゾ</t>
    </rPh>
    <phoneticPr fontId="1"/>
  </si>
  <si>
    <t>機械工具（粉末や金を除く）</t>
    <rPh sb="5" eb="7">
      <t>フンマツ</t>
    </rPh>
    <rPh sb="8" eb="9">
      <t>カネ</t>
    </rPh>
    <rPh sb="10" eb="11">
      <t>ノゾ</t>
    </rPh>
    <phoneticPr fontId="1"/>
  </si>
  <si>
    <t>半導体・フラットパネルディスプレイ製造装置</t>
    <rPh sb="0" eb="3">
      <t>ハンドウタイ</t>
    </rPh>
    <rPh sb="17" eb="19">
      <t>セイゾウ</t>
    </rPh>
    <rPh sb="19" eb="21">
      <t>ソウチ</t>
    </rPh>
    <phoneticPr fontId="1"/>
  </si>
  <si>
    <t>半導体製造装置</t>
  </si>
  <si>
    <t>フラットパネルディスプレイ製造装置</t>
  </si>
  <si>
    <t>その他の生産用機械・同部分品</t>
    <rPh sb="2" eb="3">
      <t>タ</t>
    </rPh>
    <rPh sb="4" eb="7">
      <t>セイサンヨウ</t>
    </rPh>
    <rPh sb="7" eb="9">
      <t>キカイ</t>
    </rPh>
    <rPh sb="10" eb="11">
      <t>ドウ</t>
    </rPh>
    <rPh sb="11" eb="14">
      <t>ブブンヒン</t>
    </rPh>
    <phoneticPr fontId="1"/>
  </si>
  <si>
    <t>金属用金型・同部分品・附属品</t>
  </si>
  <si>
    <t>非金属用金型・同部分品・附属品</t>
  </si>
  <si>
    <t>真空装置・真空機器</t>
  </si>
  <si>
    <t>ロボット</t>
  </si>
  <si>
    <t>他に分類されない生産用機械・同部分品</t>
  </si>
  <si>
    <t>事務用機械器具</t>
    <rPh sb="0" eb="3">
      <t>ジムヨウ</t>
    </rPh>
    <rPh sb="3" eb="5">
      <t>キカイ</t>
    </rPh>
    <rPh sb="5" eb="7">
      <t>キグ</t>
    </rPh>
    <phoneticPr fontId="2"/>
  </si>
  <si>
    <t>その他の事務用機械器具</t>
    <rPh sb="2" eb="3">
      <t>タ</t>
    </rPh>
    <phoneticPr fontId="1"/>
  </si>
  <si>
    <t>サービス用・娯楽用機械器具</t>
    <rPh sb="4" eb="5">
      <t>ヨウ</t>
    </rPh>
    <rPh sb="6" eb="9">
      <t>ゴラクヨウ</t>
    </rPh>
    <rPh sb="9" eb="11">
      <t>キカイ</t>
    </rPh>
    <rPh sb="11" eb="13">
      <t>キグ</t>
    </rPh>
    <phoneticPr fontId="2"/>
  </si>
  <si>
    <t>娯楽用機械</t>
    <rPh sb="0" eb="3">
      <t>ゴラクヨウ</t>
    </rPh>
    <rPh sb="3" eb="5">
      <t>キカイ</t>
    </rPh>
    <phoneticPr fontId="1"/>
  </si>
  <si>
    <t>自動販売機</t>
  </si>
  <si>
    <t>計量器・測定器・分析機器・試験機・測量機械器具・理化学機械器具</t>
    <rPh sb="0" eb="2">
      <t>ケイリョウ</t>
    </rPh>
    <rPh sb="2" eb="3">
      <t>キ</t>
    </rPh>
    <rPh sb="4" eb="6">
      <t>ソクテイ</t>
    </rPh>
    <rPh sb="6" eb="7">
      <t>キ</t>
    </rPh>
    <rPh sb="8" eb="10">
      <t>ブンセキ</t>
    </rPh>
    <rPh sb="10" eb="12">
      <t>キキ</t>
    </rPh>
    <rPh sb="13" eb="16">
      <t>シケンキ</t>
    </rPh>
    <rPh sb="17" eb="19">
      <t>ソクリョウ</t>
    </rPh>
    <rPh sb="19" eb="21">
      <t>キカイ</t>
    </rPh>
    <rPh sb="21" eb="23">
      <t>キグ</t>
    </rPh>
    <rPh sb="24" eb="27">
      <t>リカガク</t>
    </rPh>
    <rPh sb="27" eb="29">
      <t>キカイ</t>
    </rPh>
    <rPh sb="29" eb="31">
      <t>キグ</t>
    </rPh>
    <phoneticPr fontId="2"/>
  </si>
  <si>
    <t>はかり</t>
  </si>
  <si>
    <t>圧力計・流量計・液面計等</t>
  </si>
  <si>
    <t>精密測定器</t>
  </si>
  <si>
    <t>分析機器</t>
    <rPh sb="0" eb="2">
      <t>ブンセキ</t>
    </rPh>
    <rPh sb="2" eb="4">
      <t>キキ</t>
    </rPh>
    <phoneticPr fontId="1"/>
  </si>
  <si>
    <t>理化学機械器具</t>
  </si>
  <si>
    <t>その他の計量器・測定器・分析機器・試験機・測量機械器具・理化学機械器具</t>
  </si>
  <si>
    <t>医療用機械器具・医療用品</t>
    <rPh sb="0" eb="3">
      <t>イリョウヨウ</t>
    </rPh>
    <rPh sb="3" eb="5">
      <t>キカイ</t>
    </rPh>
    <rPh sb="5" eb="7">
      <t>キグ</t>
    </rPh>
    <rPh sb="8" eb="10">
      <t>イリョウ</t>
    </rPh>
    <rPh sb="10" eb="12">
      <t>ヨウヒン</t>
    </rPh>
    <phoneticPr fontId="2"/>
  </si>
  <si>
    <t>医療用機械器具</t>
  </si>
  <si>
    <t>医療用品（動物用医療機械器具を含む）</t>
    <rPh sb="0" eb="2">
      <t>イリョウ</t>
    </rPh>
    <rPh sb="2" eb="4">
      <t>ヨウヒン</t>
    </rPh>
    <rPh sb="5" eb="7">
      <t>ドウブツヨウ</t>
    </rPh>
    <rPh sb="7" eb="8">
      <t>ヨウ</t>
    </rPh>
    <rPh sb="8" eb="10">
      <t>イリョウ</t>
    </rPh>
    <rPh sb="10" eb="12">
      <t>キカイ</t>
    </rPh>
    <rPh sb="12" eb="14">
      <t>キグ</t>
    </rPh>
    <rPh sb="15" eb="16">
      <t>フク</t>
    </rPh>
    <phoneticPr fontId="1"/>
  </si>
  <si>
    <t>光学機械器具・レンズ</t>
    <rPh sb="0" eb="2">
      <t>コウガク</t>
    </rPh>
    <rPh sb="2" eb="4">
      <t>キカイ</t>
    </rPh>
    <rPh sb="4" eb="6">
      <t>キグ</t>
    </rPh>
    <phoneticPr fontId="2"/>
  </si>
  <si>
    <t>顕微鏡・望遠鏡等</t>
  </si>
  <si>
    <t>写真機・映画用機械・同附属品</t>
  </si>
  <si>
    <t>光学機械用レンズ・プリズム</t>
  </si>
  <si>
    <t>電子デバイス</t>
    <rPh sb="0" eb="2">
      <t>デンシ</t>
    </rPh>
    <phoneticPr fontId="2"/>
  </si>
  <si>
    <t>半導体素子（光電変換素子を除く）</t>
    <rPh sb="0" eb="3">
      <t>ハンドウタイ</t>
    </rPh>
    <rPh sb="3" eb="5">
      <t>ソシ</t>
    </rPh>
    <rPh sb="6" eb="8">
      <t>コウデン</t>
    </rPh>
    <rPh sb="8" eb="10">
      <t>ヘンカン</t>
    </rPh>
    <rPh sb="10" eb="12">
      <t>ソシ</t>
    </rPh>
    <rPh sb="13" eb="14">
      <t>ノゾ</t>
    </rPh>
    <phoneticPr fontId="2"/>
  </si>
  <si>
    <t>集積回路</t>
  </si>
  <si>
    <t>電子部品</t>
    <rPh sb="0" eb="2">
      <t>デンシ</t>
    </rPh>
    <rPh sb="2" eb="4">
      <t>ブヒン</t>
    </rPh>
    <phoneticPr fontId="2"/>
  </si>
  <si>
    <t>抵抗器・コンデンサ・変成器・複合部品</t>
  </si>
  <si>
    <t>コネクタ・スイッチ・リレー</t>
  </si>
  <si>
    <t>記録メディア</t>
    <rPh sb="0" eb="2">
      <t>キロク</t>
    </rPh>
    <phoneticPr fontId="2"/>
  </si>
  <si>
    <t>半導体メモリメディア</t>
    <rPh sb="0" eb="3">
      <t>ハンドウタイ</t>
    </rPh>
    <phoneticPr fontId="1"/>
  </si>
  <si>
    <t>電子回路</t>
    <rPh sb="0" eb="2">
      <t>デンシ</t>
    </rPh>
    <rPh sb="2" eb="4">
      <t>カイロ</t>
    </rPh>
    <phoneticPr fontId="2"/>
  </si>
  <si>
    <t>電子回路基板</t>
  </si>
  <si>
    <t>電子回路実装基板</t>
  </si>
  <si>
    <t>ユニット部品</t>
    <rPh sb="4" eb="6">
      <t>ブヒン</t>
    </rPh>
    <phoneticPr fontId="2"/>
  </si>
  <si>
    <t>電源ユニット・高周波ユニット・コントロールユニット</t>
    <rPh sb="0" eb="2">
      <t>デンゲン</t>
    </rPh>
    <rPh sb="7" eb="10">
      <t>コウシュウハ</t>
    </rPh>
    <phoneticPr fontId="1"/>
  </si>
  <si>
    <t>その他の電子部品・デバイス・電子回路</t>
    <rPh sb="2" eb="3">
      <t>タ</t>
    </rPh>
    <rPh sb="4" eb="6">
      <t>デンシ</t>
    </rPh>
    <rPh sb="6" eb="8">
      <t>ブヒン</t>
    </rPh>
    <rPh sb="14" eb="16">
      <t>デンシ</t>
    </rPh>
    <rPh sb="16" eb="18">
      <t>カイロ</t>
    </rPh>
    <phoneticPr fontId="2"/>
  </si>
  <si>
    <t>その他の電子部品・デバイス・電子回路</t>
  </si>
  <si>
    <t>発電用・送電用・配電用電気機械器具</t>
    <rPh sb="0" eb="3">
      <t>ハツデンヨウ</t>
    </rPh>
    <rPh sb="4" eb="7">
      <t>ソウデンヨウ</t>
    </rPh>
    <rPh sb="8" eb="10">
      <t>ハイデン</t>
    </rPh>
    <rPh sb="10" eb="11">
      <t>ヨウ</t>
    </rPh>
    <rPh sb="11" eb="13">
      <t>デンキ</t>
    </rPh>
    <rPh sb="13" eb="15">
      <t>キカイ</t>
    </rPh>
    <rPh sb="15" eb="17">
      <t>キグ</t>
    </rPh>
    <phoneticPr fontId="1"/>
  </si>
  <si>
    <t>発電機・電動機・その他の回転電気機械</t>
  </si>
  <si>
    <t>電力開閉装置</t>
  </si>
  <si>
    <t>配電盤・電力制御装置</t>
  </si>
  <si>
    <t>配線器具・配線附属品</t>
  </si>
  <si>
    <t>産業用電気機械器具</t>
    <rPh sb="0" eb="3">
      <t>サンギョウヨウ</t>
    </rPh>
    <rPh sb="3" eb="5">
      <t>デンキ</t>
    </rPh>
    <rPh sb="5" eb="7">
      <t>キカイ</t>
    </rPh>
    <rPh sb="7" eb="9">
      <t>キグ</t>
    </rPh>
    <phoneticPr fontId="1"/>
  </si>
  <si>
    <t>内燃機関電装品</t>
    <phoneticPr fontId="1"/>
  </si>
  <si>
    <t>その他の産業用電気機械器具（車両用、船舶用を含む）</t>
  </si>
  <si>
    <t>民生用電気機械器具</t>
    <rPh sb="0" eb="3">
      <t>ミンセイヨウ</t>
    </rPh>
    <rPh sb="3" eb="5">
      <t>デンキ</t>
    </rPh>
    <rPh sb="5" eb="7">
      <t>キカイ</t>
    </rPh>
    <rPh sb="7" eb="9">
      <t>キグ</t>
    </rPh>
    <phoneticPr fontId="1"/>
  </si>
  <si>
    <t>ちゅう房機器</t>
  </si>
  <si>
    <t>その他の民生用電気機械器具</t>
  </si>
  <si>
    <t>電子応用装置</t>
    <rPh sb="0" eb="2">
      <t>デンシ</t>
    </rPh>
    <rPh sb="2" eb="4">
      <t>オウヨウ</t>
    </rPh>
    <rPh sb="4" eb="6">
      <t>ソウチ</t>
    </rPh>
    <phoneticPr fontId="1"/>
  </si>
  <si>
    <t>医療用電子応用装置</t>
    <rPh sb="3" eb="5">
      <t>デンシ</t>
    </rPh>
    <rPh sb="5" eb="7">
      <t>オウヨウ</t>
    </rPh>
    <rPh sb="7" eb="9">
      <t>ソウチ</t>
    </rPh>
    <phoneticPr fontId="1"/>
  </si>
  <si>
    <t>その他の電子応用装置</t>
  </si>
  <si>
    <t>電気計測器</t>
    <rPh sb="0" eb="2">
      <t>デンキ</t>
    </rPh>
    <rPh sb="2" eb="5">
      <t>ケイソクキ</t>
    </rPh>
    <phoneticPr fontId="1"/>
  </si>
  <si>
    <t>電気計測器（別掲を除く）</t>
    <rPh sb="0" eb="2">
      <t>デンキ</t>
    </rPh>
    <rPh sb="2" eb="5">
      <t>ケイソクキ</t>
    </rPh>
    <rPh sb="6" eb="8">
      <t>ベッケイ</t>
    </rPh>
    <rPh sb="9" eb="10">
      <t>ノゾ</t>
    </rPh>
    <phoneticPr fontId="1"/>
  </si>
  <si>
    <t>工業計器</t>
    <rPh sb="0" eb="2">
      <t>コウギョウ</t>
    </rPh>
    <rPh sb="2" eb="4">
      <t>ケイキ</t>
    </rPh>
    <phoneticPr fontId="1"/>
  </si>
  <si>
    <t>医療用計測器</t>
  </si>
  <si>
    <t>その他の電気機械器具</t>
    <rPh sb="2" eb="3">
      <t>タ</t>
    </rPh>
    <rPh sb="4" eb="6">
      <t>デンキ</t>
    </rPh>
    <rPh sb="6" eb="8">
      <t>キカイ</t>
    </rPh>
    <rPh sb="8" eb="10">
      <t>キグ</t>
    </rPh>
    <phoneticPr fontId="1"/>
  </si>
  <si>
    <t>その他の電気機械器具</t>
  </si>
  <si>
    <t>情報</t>
    <rPh sb="0" eb="2">
      <t>ジョウホウ</t>
    </rPh>
    <phoneticPr fontId="1"/>
  </si>
  <si>
    <t>通信機械器具・同関連機械器具</t>
    <rPh sb="0" eb="2">
      <t>ツウシン</t>
    </rPh>
    <rPh sb="2" eb="4">
      <t>キカイ</t>
    </rPh>
    <rPh sb="4" eb="6">
      <t>キグ</t>
    </rPh>
    <rPh sb="7" eb="8">
      <t>ドウ</t>
    </rPh>
    <rPh sb="8" eb="10">
      <t>カンレン</t>
    </rPh>
    <rPh sb="10" eb="12">
      <t>キカイ</t>
    </rPh>
    <rPh sb="12" eb="14">
      <t>キグ</t>
    </rPh>
    <phoneticPr fontId="1"/>
  </si>
  <si>
    <t>有線通信機械器具</t>
  </si>
  <si>
    <t>携帯電話機・PHS電話機</t>
    <rPh sb="0" eb="2">
      <t>ケイタイ</t>
    </rPh>
    <rPh sb="2" eb="4">
      <t>デンワ</t>
    </rPh>
    <rPh sb="4" eb="5">
      <t>キ</t>
    </rPh>
    <rPh sb="9" eb="11">
      <t>デンワ</t>
    </rPh>
    <rPh sb="11" eb="12">
      <t>キ</t>
    </rPh>
    <phoneticPr fontId="1"/>
  </si>
  <si>
    <t>交通信号保安装置</t>
  </si>
  <si>
    <t>その他の通信機械器具・同関連機械器具</t>
  </si>
  <si>
    <t>映像・音響機械器具</t>
    <rPh sb="0" eb="2">
      <t>エイゾウ</t>
    </rPh>
    <rPh sb="3" eb="5">
      <t>オンキョウ</t>
    </rPh>
    <rPh sb="5" eb="7">
      <t>キカイ</t>
    </rPh>
    <rPh sb="7" eb="9">
      <t>キグ</t>
    </rPh>
    <phoneticPr fontId="1"/>
  </si>
  <si>
    <t>電気音響機械器具</t>
  </si>
  <si>
    <t>電子計算機・同附属装置</t>
    <rPh sb="0" eb="2">
      <t>デンシ</t>
    </rPh>
    <rPh sb="2" eb="5">
      <t>ケイサンキ</t>
    </rPh>
    <rPh sb="6" eb="7">
      <t>ドウ</t>
    </rPh>
    <rPh sb="7" eb="9">
      <t>フゾク</t>
    </rPh>
    <rPh sb="9" eb="11">
      <t>ソウチ</t>
    </rPh>
    <phoneticPr fontId="1"/>
  </si>
  <si>
    <t>電子計算機（パーソナルコンピュータを除く）</t>
    <rPh sb="0" eb="2">
      <t>デンシ</t>
    </rPh>
    <rPh sb="2" eb="5">
      <t>ケイサンキ</t>
    </rPh>
    <rPh sb="18" eb="19">
      <t>ノゾ</t>
    </rPh>
    <phoneticPr fontId="1"/>
  </si>
  <si>
    <t>パーソナルコンピュータ</t>
  </si>
  <si>
    <t>印刷装置</t>
    <rPh sb="0" eb="2">
      <t>インサツ</t>
    </rPh>
    <rPh sb="2" eb="4">
      <t>ソウチ</t>
    </rPh>
    <phoneticPr fontId="1"/>
  </si>
  <si>
    <t>表示装置</t>
    <rPh sb="0" eb="2">
      <t>ヒョウジ</t>
    </rPh>
    <rPh sb="2" eb="4">
      <t>ソウチ</t>
    </rPh>
    <phoneticPr fontId="1"/>
  </si>
  <si>
    <t>その他の附属装置</t>
    <rPh sb="2" eb="3">
      <t>タ</t>
    </rPh>
    <rPh sb="4" eb="6">
      <t>フゾク</t>
    </rPh>
    <rPh sb="6" eb="8">
      <t>ソウチ</t>
    </rPh>
    <phoneticPr fontId="1"/>
  </si>
  <si>
    <t>輸送</t>
    <rPh sb="0" eb="2">
      <t>ユソウ</t>
    </rPh>
    <phoneticPr fontId="1"/>
  </si>
  <si>
    <t>自動車・同附属品</t>
    <rPh sb="0" eb="3">
      <t>ジドウシャ</t>
    </rPh>
    <rPh sb="4" eb="5">
      <t>ドウ</t>
    </rPh>
    <rPh sb="5" eb="7">
      <t>フゾク</t>
    </rPh>
    <rPh sb="7" eb="8">
      <t>ヒン</t>
    </rPh>
    <phoneticPr fontId="1"/>
  </si>
  <si>
    <t>自動車（二輪自動車を含む）</t>
    <rPh sb="4" eb="6">
      <t>ニリン</t>
    </rPh>
    <rPh sb="6" eb="9">
      <t>ジドウシャ</t>
    </rPh>
    <rPh sb="10" eb="11">
      <t>フク</t>
    </rPh>
    <phoneticPr fontId="1"/>
  </si>
  <si>
    <t>自動車部分品・附属品</t>
  </si>
  <si>
    <t>鉄道車両・同部分品</t>
    <rPh sb="0" eb="2">
      <t>テツドウ</t>
    </rPh>
    <rPh sb="2" eb="4">
      <t>シャリョウ</t>
    </rPh>
    <rPh sb="5" eb="6">
      <t>ドウ</t>
    </rPh>
    <rPh sb="6" eb="8">
      <t>ブブン</t>
    </rPh>
    <rPh sb="8" eb="9">
      <t>ヒン</t>
    </rPh>
    <phoneticPr fontId="1"/>
  </si>
  <si>
    <t>鉄道車両用部分品</t>
  </si>
  <si>
    <t>船舶製造・修理、舶用機関</t>
    <rPh sb="0" eb="2">
      <t>センパク</t>
    </rPh>
    <rPh sb="2" eb="4">
      <t>セイゾウ</t>
    </rPh>
    <rPh sb="5" eb="7">
      <t>シュウリ</t>
    </rPh>
    <rPh sb="8" eb="10">
      <t>ハクヨウ</t>
    </rPh>
    <rPh sb="10" eb="12">
      <t>キカン</t>
    </rPh>
    <phoneticPr fontId="1"/>
  </si>
  <si>
    <t>船舶製造・修理</t>
    <rPh sb="0" eb="2">
      <t>センパク</t>
    </rPh>
    <phoneticPr fontId="1"/>
  </si>
  <si>
    <t>船体ブロック</t>
  </si>
  <si>
    <t>舟艇製造・修理</t>
  </si>
  <si>
    <t>舶用機関</t>
  </si>
  <si>
    <t>その他の航空機部分品・補助装置</t>
  </si>
  <si>
    <t>産業用運搬車両・同部分品・附属品</t>
    <rPh sb="0" eb="3">
      <t>サンギョウヨウ</t>
    </rPh>
    <rPh sb="3" eb="5">
      <t>ウンパン</t>
    </rPh>
    <rPh sb="5" eb="7">
      <t>シャリョウ</t>
    </rPh>
    <rPh sb="8" eb="9">
      <t>ドウ</t>
    </rPh>
    <rPh sb="9" eb="12">
      <t>ブブンヒン</t>
    </rPh>
    <rPh sb="13" eb="15">
      <t>フゾク</t>
    </rPh>
    <rPh sb="15" eb="16">
      <t>ヒン</t>
    </rPh>
    <phoneticPr fontId="1"/>
  </si>
  <si>
    <t>その他の産業用運搬車両・同部分品・附属品</t>
    <rPh sb="2" eb="3">
      <t>タ</t>
    </rPh>
    <phoneticPr fontId="1"/>
  </si>
  <si>
    <t>その他</t>
    <rPh sb="2" eb="3">
      <t>タ</t>
    </rPh>
    <phoneticPr fontId="1"/>
  </si>
  <si>
    <t>貴金属・宝石製品</t>
    <rPh sb="0" eb="3">
      <t>キキンゾク</t>
    </rPh>
    <rPh sb="4" eb="6">
      <t>ホウセキ</t>
    </rPh>
    <rPh sb="6" eb="8">
      <t>セイヒン</t>
    </rPh>
    <phoneticPr fontId="1"/>
  </si>
  <si>
    <t>貴金属・宝石製装身具（ジュエリー）製品</t>
  </si>
  <si>
    <t>貴金属・宝石製装身具（ジュエリー）附属品・同材料加工</t>
  </si>
  <si>
    <t>時計・同部分品</t>
    <rPh sb="0" eb="2">
      <t>トケイ</t>
    </rPh>
    <rPh sb="3" eb="4">
      <t>ドウ</t>
    </rPh>
    <rPh sb="4" eb="7">
      <t>ブブンヒン</t>
    </rPh>
    <phoneticPr fontId="1"/>
  </si>
  <si>
    <t>がん具・運動用具</t>
    <rPh sb="2" eb="3">
      <t>グ</t>
    </rPh>
    <rPh sb="4" eb="6">
      <t>ウンドウ</t>
    </rPh>
    <rPh sb="6" eb="8">
      <t>ヨウグ</t>
    </rPh>
    <phoneticPr fontId="1"/>
  </si>
  <si>
    <t>娯楽用具・がん具（人形を除く）</t>
  </si>
  <si>
    <t>運動用具</t>
  </si>
  <si>
    <t>漆器</t>
    <rPh sb="0" eb="2">
      <t>シッキ</t>
    </rPh>
    <phoneticPr fontId="1"/>
  </si>
  <si>
    <t>漆器</t>
  </si>
  <si>
    <t>畳等生活雑貨製品</t>
    <rPh sb="0" eb="1">
      <t>タタ</t>
    </rPh>
    <rPh sb="1" eb="2">
      <t>トウ</t>
    </rPh>
    <rPh sb="2" eb="4">
      <t>セイカツ</t>
    </rPh>
    <rPh sb="4" eb="6">
      <t>ザッカ</t>
    </rPh>
    <rPh sb="6" eb="8">
      <t>セイヒン</t>
    </rPh>
    <phoneticPr fontId="1"/>
  </si>
  <si>
    <t>麦わら・パナマ類帽子・わら工品</t>
  </si>
  <si>
    <t>畳</t>
  </si>
  <si>
    <t>ほうき・ブラシ</t>
  </si>
  <si>
    <t>その他の生活雑貨製品</t>
    <rPh sb="2" eb="3">
      <t>タ</t>
    </rPh>
    <rPh sb="4" eb="6">
      <t>セイカツ</t>
    </rPh>
    <rPh sb="6" eb="8">
      <t>ザッカ</t>
    </rPh>
    <rPh sb="8" eb="10">
      <t>セイヒン</t>
    </rPh>
    <phoneticPr fontId="1"/>
  </si>
  <si>
    <t>他に分類されない</t>
    <rPh sb="0" eb="1">
      <t>ホカ</t>
    </rPh>
    <rPh sb="2" eb="4">
      <t>ブンルイ</t>
    </rPh>
    <phoneticPr fontId="1"/>
  </si>
  <si>
    <t>看板・標識機</t>
  </si>
  <si>
    <t>パレット</t>
    <phoneticPr fontId="1"/>
  </si>
  <si>
    <t>工業用模型</t>
  </si>
  <si>
    <t>他に分類されないその他の製品</t>
  </si>
  <si>
    <t>従業
者数</t>
    <rPh sb="0" eb="1">
      <t>ジュウ</t>
    </rPh>
    <rPh sb="3" eb="4">
      <t>シャ</t>
    </rPh>
    <rPh sb="4" eb="5">
      <t>スウ</t>
    </rPh>
    <phoneticPr fontId="2"/>
  </si>
  <si>
    <t>製造品
出荷額等</t>
    <rPh sb="0" eb="3">
      <t>セイゾウヒン</t>
    </rPh>
    <rPh sb="4" eb="6">
      <t>シュッカ</t>
    </rPh>
    <rPh sb="6" eb="7">
      <t>ガク</t>
    </rPh>
    <rPh sb="7" eb="8">
      <t>トウ</t>
    </rPh>
    <phoneticPr fontId="2"/>
  </si>
  <si>
    <t>生産額
（従業者10人以上）</t>
    <rPh sb="0" eb="3">
      <t>セイサンガク</t>
    </rPh>
    <rPh sb="5" eb="8">
      <t>ジュウギョウシャ</t>
    </rPh>
    <rPh sb="10" eb="11">
      <t>ニン</t>
    </rPh>
    <rPh sb="11" eb="13">
      <t>イジョウ</t>
    </rPh>
    <phoneticPr fontId="2"/>
  </si>
  <si>
    <t>付加価値額（従業者29人以下は粗付加価値額）</t>
    <rPh sb="0" eb="2">
      <t>フカ</t>
    </rPh>
    <rPh sb="2" eb="4">
      <t>カチ</t>
    </rPh>
    <rPh sb="4" eb="5">
      <t>ガク</t>
    </rPh>
    <rPh sb="6" eb="9">
      <t>ジュウギョウシャ</t>
    </rPh>
    <rPh sb="11" eb="12">
      <t>ニン</t>
    </rPh>
    <rPh sb="12" eb="14">
      <t>イカ</t>
    </rPh>
    <rPh sb="15" eb="16">
      <t>ソ</t>
    </rPh>
    <rPh sb="16" eb="18">
      <t>フカ</t>
    </rPh>
    <rPh sb="18" eb="20">
      <t>カチ</t>
    </rPh>
    <rPh sb="20" eb="21">
      <t>ガク</t>
    </rPh>
    <phoneticPr fontId="2"/>
  </si>
  <si>
    <t>　１０～　１９人</t>
    <rPh sb="7" eb="8">
      <t>ニン</t>
    </rPh>
    <phoneticPr fontId="2"/>
  </si>
  <si>
    <t>　２０～　２９人</t>
    <rPh sb="7" eb="8">
      <t>ニン</t>
    </rPh>
    <phoneticPr fontId="2"/>
  </si>
  <si>
    <t>　３０～　４９人</t>
    <rPh sb="7" eb="8">
      <t>ニン</t>
    </rPh>
    <phoneticPr fontId="2"/>
  </si>
  <si>
    <t>　５０～　９９人</t>
    <rPh sb="7" eb="8">
      <t>ニン</t>
    </rPh>
    <phoneticPr fontId="2"/>
  </si>
  <si>
    <t>１００～１９９人</t>
    <rPh sb="7" eb="8">
      <t>ニン</t>
    </rPh>
    <phoneticPr fontId="2"/>
  </si>
  <si>
    <t>２００～２９９人</t>
    <rPh sb="7" eb="8">
      <t>ニン</t>
    </rPh>
    <phoneticPr fontId="2"/>
  </si>
  <si>
    <t>３００～４９９人</t>
    <rPh sb="7" eb="8">
      <t>ニン</t>
    </rPh>
    <phoneticPr fontId="2"/>
  </si>
  <si>
    <t>５００～９９９人</t>
    <rPh sb="7" eb="8">
      <t>ニン</t>
    </rPh>
    <phoneticPr fontId="2"/>
  </si>
  <si>
    <t>１，０００人以上</t>
    <rPh sb="5" eb="6">
      <t>ニン</t>
    </rPh>
    <rPh sb="6" eb="8">
      <t>イジョウ</t>
    </rPh>
    <phoneticPr fontId="2"/>
  </si>
  <si>
    <t>10</t>
    <phoneticPr fontId="2"/>
  </si>
  <si>
    <t>11</t>
    <phoneticPr fontId="2"/>
  </si>
  <si>
    <t>12</t>
    <phoneticPr fontId="2"/>
  </si>
  <si>
    <t>13</t>
    <phoneticPr fontId="2"/>
  </si>
  <si>
    <t>14</t>
    <phoneticPr fontId="2"/>
  </si>
  <si>
    <t>15</t>
    <phoneticPr fontId="2"/>
  </si>
  <si>
    <t>16</t>
    <phoneticPr fontId="2"/>
  </si>
  <si>
    <t>17</t>
    <phoneticPr fontId="2"/>
  </si>
  <si>
    <t>18</t>
    <phoneticPr fontId="2"/>
  </si>
  <si>
    <t>19</t>
    <phoneticPr fontId="2"/>
  </si>
  <si>
    <t>20</t>
    <phoneticPr fontId="2"/>
  </si>
  <si>
    <t>21</t>
    <phoneticPr fontId="2"/>
  </si>
  <si>
    <t>22</t>
    <phoneticPr fontId="2"/>
  </si>
  <si>
    <t>23</t>
    <phoneticPr fontId="2"/>
  </si>
  <si>
    <t>24</t>
    <phoneticPr fontId="2"/>
  </si>
  <si>
    <t>25</t>
    <phoneticPr fontId="2"/>
  </si>
  <si>
    <t>26</t>
    <phoneticPr fontId="2"/>
  </si>
  <si>
    <t>27</t>
    <phoneticPr fontId="2"/>
  </si>
  <si>
    <t>28</t>
    <phoneticPr fontId="2"/>
  </si>
  <si>
    <t>29</t>
    <phoneticPr fontId="2"/>
  </si>
  <si>
    <t>30</t>
    <phoneticPr fontId="2"/>
  </si>
  <si>
    <t>31</t>
    <phoneticPr fontId="2"/>
  </si>
  <si>
    <t>32</t>
    <phoneticPr fontId="2"/>
  </si>
  <si>
    <t>２　従業者30人以上の事業所に関する統計表</t>
    <rPh sb="2" eb="5">
      <t>ジュウギョウシャ</t>
    </rPh>
    <rPh sb="7" eb="8">
      <t>ニン</t>
    </rPh>
    <rPh sb="8" eb="10">
      <t>イジョウ</t>
    </rPh>
    <rPh sb="11" eb="14">
      <t>ジギョウショ</t>
    </rPh>
    <rPh sb="15" eb="16">
      <t>カン</t>
    </rPh>
    <rPh sb="18" eb="21">
      <t>トウケイヒョウ</t>
    </rPh>
    <phoneticPr fontId="2"/>
  </si>
  <si>
    <t>第３表　産業中分類別事業所数、従業者数</t>
    <rPh sb="0" eb="1">
      <t>ダイ</t>
    </rPh>
    <rPh sb="2" eb="3">
      <t>ヒョウ</t>
    </rPh>
    <rPh sb="4" eb="6">
      <t>サンギョウ</t>
    </rPh>
    <rPh sb="6" eb="7">
      <t>チュウ</t>
    </rPh>
    <rPh sb="7" eb="9">
      <t>ブンルイ</t>
    </rPh>
    <rPh sb="9" eb="10">
      <t>ベツ</t>
    </rPh>
    <rPh sb="10" eb="13">
      <t>ジギョウショ</t>
    </rPh>
    <rPh sb="13" eb="14">
      <t>スウ</t>
    </rPh>
    <rPh sb="15" eb="18">
      <t>ジュウギョウシャ</t>
    </rPh>
    <rPh sb="18" eb="19">
      <t>スウ</t>
    </rPh>
    <phoneticPr fontId="2"/>
  </si>
  <si>
    <t>合計</t>
    <rPh sb="0" eb="2">
      <t>ゴウケイ</t>
    </rPh>
    <phoneticPr fontId="2"/>
  </si>
  <si>
    <t>常用雇用者及び有給役員に対する基本給、諸手当と特別に支払われた給与（期末賞与等）の額</t>
    <phoneticPr fontId="2"/>
  </si>
  <si>
    <t>原材料
使用額</t>
    <rPh sb="0" eb="3">
      <t>ゲンザイリョウ</t>
    </rPh>
    <rPh sb="4" eb="6">
      <t>シヨウ</t>
    </rPh>
    <rPh sb="6" eb="7">
      <t>ガク</t>
    </rPh>
    <phoneticPr fontId="2"/>
  </si>
  <si>
    <t>燃料
使用額</t>
    <rPh sb="0" eb="2">
      <t>ネンリョウ</t>
    </rPh>
    <rPh sb="3" eb="5">
      <t>シヨウ</t>
    </rPh>
    <rPh sb="5" eb="6">
      <t>ガク</t>
    </rPh>
    <phoneticPr fontId="2"/>
  </si>
  <si>
    <t>電力
使用額</t>
    <rPh sb="0" eb="2">
      <t>デンリョク</t>
    </rPh>
    <rPh sb="3" eb="5">
      <t>シヨウ</t>
    </rPh>
    <rPh sb="5" eb="6">
      <t>ガク</t>
    </rPh>
    <phoneticPr fontId="2"/>
  </si>
  <si>
    <t>製造等に関連する外注費</t>
    <rPh sb="0" eb="3">
      <t>セイゾウトウ</t>
    </rPh>
    <rPh sb="4" eb="6">
      <t>カンレン</t>
    </rPh>
    <rPh sb="8" eb="10">
      <t>ガイチュウ</t>
    </rPh>
    <rPh sb="10" eb="11">
      <t>ヒ</t>
    </rPh>
    <phoneticPr fontId="2"/>
  </si>
  <si>
    <t>転売した
商品の
仕入額</t>
    <rPh sb="0" eb="2">
      <t>テンバイ</t>
    </rPh>
    <rPh sb="5" eb="7">
      <t>ショウヒン</t>
    </rPh>
    <rPh sb="9" eb="11">
      <t>シイレ</t>
    </rPh>
    <rPh sb="11" eb="12">
      <t>ガク</t>
    </rPh>
    <phoneticPr fontId="2"/>
  </si>
  <si>
    <t>第５表　産業中分類別事業所数、製造品出荷額等、生産額、付加価値額、粗付加価値額、在庫額</t>
    <rPh sb="0" eb="1">
      <t>ダイ</t>
    </rPh>
    <rPh sb="2" eb="3">
      <t>ヒョウ</t>
    </rPh>
    <rPh sb="4" eb="6">
      <t>サンギョウ</t>
    </rPh>
    <rPh sb="6" eb="7">
      <t>チュウ</t>
    </rPh>
    <rPh sb="7" eb="9">
      <t>ブンルイ</t>
    </rPh>
    <rPh sb="9" eb="10">
      <t>ベツ</t>
    </rPh>
    <rPh sb="10" eb="13">
      <t>ジギョウショ</t>
    </rPh>
    <rPh sb="13" eb="14">
      <t>スウ</t>
    </rPh>
    <rPh sb="15" eb="18">
      <t>セイゾウヒン</t>
    </rPh>
    <rPh sb="18" eb="20">
      <t>シュッカ</t>
    </rPh>
    <rPh sb="20" eb="21">
      <t>ガク</t>
    </rPh>
    <rPh sb="21" eb="22">
      <t>トウ</t>
    </rPh>
    <rPh sb="23" eb="26">
      <t>セイサンガク</t>
    </rPh>
    <rPh sb="27" eb="29">
      <t>フカ</t>
    </rPh>
    <rPh sb="29" eb="31">
      <t>カチ</t>
    </rPh>
    <rPh sb="31" eb="32">
      <t>ガク</t>
    </rPh>
    <rPh sb="33" eb="34">
      <t>ソ</t>
    </rPh>
    <rPh sb="34" eb="36">
      <t>フカ</t>
    </rPh>
    <rPh sb="36" eb="38">
      <t>カチ</t>
    </rPh>
    <rPh sb="38" eb="39">
      <t>ガク</t>
    </rPh>
    <rPh sb="40" eb="42">
      <t>ザイコ</t>
    </rPh>
    <rPh sb="42" eb="43">
      <t>ガク</t>
    </rPh>
    <phoneticPr fontId="2"/>
  </si>
  <si>
    <t>製　造　品　出　荷　額　等</t>
    <phoneticPr fontId="2"/>
  </si>
  <si>
    <t>生　産　額</t>
    <rPh sb="0" eb="1">
      <t>セイ</t>
    </rPh>
    <rPh sb="2" eb="3">
      <t>サン</t>
    </rPh>
    <rPh sb="4" eb="5">
      <t>ガク</t>
    </rPh>
    <phoneticPr fontId="2"/>
  </si>
  <si>
    <t>付加価値額</t>
    <rPh sb="0" eb="2">
      <t>フカ</t>
    </rPh>
    <rPh sb="2" eb="4">
      <t>カチ</t>
    </rPh>
    <rPh sb="4" eb="5">
      <t>ガク</t>
    </rPh>
    <phoneticPr fontId="2"/>
  </si>
  <si>
    <t>粗付加価値額</t>
    <rPh sb="0" eb="1">
      <t>ソ</t>
    </rPh>
    <rPh sb="1" eb="3">
      <t>フカ</t>
    </rPh>
    <rPh sb="3" eb="5">
      <t>カチ</t>
    </rPh>
    <rPh sb="5" eb="6">
      <t>ガク</t>
    </rPh>
    <phoneticPr fontId="2"/>
  </si>
  <si>
    <t>在　　庫　　額</t>
    <rPh sb="0" eb="1">
      <t>ザイ</t>
    </rPh>
    <rPh sb="3" eb="4">
      <t>コ</t>
    </rPh>
    <rPh sb="6" eb="7">
      <t>ガク</t>
    </rPh>
    <phoneticPr fontId="2"/>
  </si>
  <si>
    <t>製造品</t>
    <rPh sb="0" eb="3">
      <t>セイゾウヒン</t>
    </rPh>
    <phoneticPr fontId="2"/>
  </si>
  <si>
    <t>半製品及び仕掛品</t>
    <rPh sb="0" eb="3">
      <t>ハンセイヒン</t>
    </rPh>
    <rPh sb="3" eb="4">
      <t>オヨ</t>
    </rPh>
    <rPh sb="5" eb="7">
      <t>シカケ</t>
    </rPh>
    <rPh sb="7" eb="8">
      <t>ヒン</t>
    </rPh>
    <phoneticPr fontId="2"/>
  </si>
  <si>
    <t>原材料及び燃料</t>
    <rPh sb="0" eb="3">
      <t>ゲンザイリョウ</t>
    </rPh>
    <rPh sb="3" eb="4">
      <t>オヨ</t>
    </rPh>
    <rPh sb="5" eb="7">
      <t>ネンリョウ</t>
    </rPh>
    <phoneticPr fontId="2"/>
  </si>
  <si>
    <t>製造品
出荷額</t>
    <rPh sb="0" eb="3">
      <t>セイゾウヒン</t>
    </rPh>
    <rPh sb="4" eb="6">
      <t>シュッカ</t>
    </rPh>
    <rPh sb="6" eb="7">
      <t>ガク</t>
    </rPh>
    <phoneticPr fontId="2"/>
  </si>
  <si>
    <t>加工賃
収入額</t>
    <rPh sb="0" eb="3">
      <t>カコウチン</t>
    </rPh>
    <rPh sb="4" eb="6">
      <t>シュウニュウ</t>
    </rPh>
    <rPh sb="6" eb="7">
      <t>ガク</t>
    </rPh>
    <phoneticPr fontId="2"/>
  </si>
  <si>
    <t>くず廃物の出荷額</t>
    <phoneticPr fontId="2"/>
  </si>
  <si>
    <t>その他
収入額</t>
    <rPh sb="2" eb="3">
      <t>タ</t>
    </rPh>
    <rPh sb="4" eb="6">
      <t>シュウニュウ</t>
    </rPh>
    <rPh sb="6" eb="7">
      <t>ガク</t>
    </rPh>
    <phoneticPr fontId="2"/>
  </si>
  <si>
    <t>年初
在庫額</t>
    <rPh sb="0" eb="2">
      <t>ネンショ</t>
    </rPh>
    <rPh sb="3" eb="5">
      <t>ザイコ</t>
    </rPh>
    <rPh sb="5" eb="6">
      <t>ガク</t>
    </rPh>
    <phoneticPr fontId="2"/>
  </si>
  <si>
    <t>年末
在庫額</t>
    <rPh sb="0" eb="2">
      <t>ネンマツ</t>
    </rPh>
    <rPh sb="3" eb="5">
      <t>ザイコ</t>
    </rPh>
    <rPh sb="5" eb="6">
      <t>ガク</t>
    </rPh>
    <phoneticPr fontId="2"/>
  </si>
  <si>
    <t>第６表　産業中分類別事業所数、有形固定資産額</t>
    <rPh sb="0" eb="1">
      <t>ダイ</t>
    </rPh>
    <rPh sb="2" eb="3">
      <t>ヒョウ</t>
    </rPh>
    <rPh sb="4" eb="6">
      <t>サンギョウ</t>
    </rPh>
    <rPh sb="6" eb="7">
      <t>チュウ</t>
    </rPh>
    <rPh sb="7" eb="9">
      <t>ブンルイ</t>
    </rPh>
    <rPh sb="9" eb="10">
      <t>ベツ</t>
    </rPh>
    <rPh sb="10" eb="13">
      <t>ジギョウショ</t>
    </rPh>
    <rPh sb="13" eb="14">
      <t>スウ</t>
    </rPh>
    <rPh sb="15" eb="17">
      <t>ユウケイ</t>
    </rPh>
    <rPh sb="17" eb="19">
      <t>コテイ</t>
    </rPh>
    <rPh sb="19" eb="21">
      <t>シサン</t>
    </rPh>
    <rPh sb="21" eb="22">
      <t>ガク</t>
    </rPh>
    <phoneticPr fontId="2"/>
  </si>
  <si>
    <t>有　形　固　定　資　産　額</t>
    <rPh sb="0" eb="1">
      <t>アリ</t>
    </rPh>
    <rPh sb="2" eb="3">
      <t>ケイ</t>
    </rPh>
    <rPh sb="4" eb="5">
      <t>カタ</t>
    </rPh>
    <rPh sb="6" eb="7">
      <t>テイ</t>
    </rPh>
    <rPh sb="8" eb="9">
      <t>シ</t>
    </rPh>
    <rPh sb="10" eb="11">
      <t>サン</t>
    </rPh>
    <rPh sb="12" eb="13">
      <t>ガク</t>
    </rPh>
    <phoneticPr fontId="2"/>
  </si>
  <si>
    <t>Ｂ　取得額</t>
    <rPh sb="2" eb="4">
      <t>シュトク</t>
    </rPh>
    <rPh sb="4" eb="5">
      <t>ガク</t>
    </rPh>
    <phoneticPr fontId="2"/>
  </si>
  <si>
    <t>建設仮勘定</t>
    <rPh sb="0" eb="2">
      <t>ケンセツ</t>
    </rPh>
    <rPh sb="2" eb="3">
      <t>カリ</t>
    </rPh>
    <rPh sb="3" eb="5">
      <t>カンジョウ</t>
    </rPh>
    <phoneticPr fontId="2"/>
  </si>
  <si>
    <t>（Ｂ＋Ｃ－Ｄ）
投資総額</t>
    <rPh sb="8" eb="10">
      <t>トウシ</t>
    </rPh>
    <rPh sb="10" eb="12">
      <t>ソウガク</t>
    </rPh>
    <phoneticPr fontId="2"/>
  </si>
  <si>
    <t>Ｅ　除却・売却
による減少額</t>
    <rPh sb="2" eb="4">
      <t>ジョキャク</t>
    </rPh>
    <rPh sb="5" eb="7">
      <t>バイキャク</t>
    </rPh>
    <rPh sb="11" eb="13">
      <t>ゲンショウ</t>
    </rPh>
    <rPh sb="13" eb="14">
      <t>ガク</t>
    </rPh>
    <phoneticPr fontId="2"/>
  </si>
  <si>
    <t>Ａ　年初現在高</t>
    <rPh sb="2" eb="4">
      <t>ネンショ</t>
    </rPh>
    <rPh sb="4" eb="6">
      <t>ゲンザイ</t>
    </rPh>
    <rPh sb="6" eb="7">
      <t>ダカ</t>
    </rPh>
    <phoneticPr fontId="2"/>
  </si>
  <si>
    <t>（Ａ＋Ｂ－Ｅ－Ｆ）
年末現在高</t>
    <rPh sb="10" eb="12">
      <t>ネンマツ</t>
    </rPh>
    <rPh sb="12" eb="14">
      <t>ゲンザイ</t>
    </rPh>
    <rPh sb="14" eb="15">
      <t>ダカ</t>
    </rPh>
    <phoneticPr fontId="2"/>
  </si>
  <si>
    <t>土地</t>
    <rPh sb="0" eb="2">
      <t>トチ</t>
    </rPh>
    <phoneticPr fontId="2"/>
  </si>
  <si>
    <t>土地以外のもの</t>
    <rPh sb="0" eb="1">
      <t>ツチ</t>
    </rPh>
    <rPh sb="1" eb="2">
      <t>チ</t>
    </rPh>
    <rPh sb="2" eb="3">
      <t>イ</t>
    </rPh>
    <rPh sb="3" eb="4">
      <t>ソト</t>
    </rPh>
    <phoneticPr fontId="18"/>
  </si>
  <si>
    <t>建物及び構築物</t>
    <rPh sb="0" eb="2">
      <t>タテモノ</t>
    </rPh>
    <rPh sb="2" eb="3">
      <t>オヨ</t>
    </rPh>
    <rPh sb="4" eb="5">
      <t>カマエ</t>
    </rPh>
    <rPh sb="5" eb="6">
      <t>チク</t>
    </rPh>
    <rPh sb="6" eb="7">
      <t>モノ</t>
    </rPh>
    <phoneticPr fontId="3"/>
  </si>
  <si>
    <t>機械及び装置</t>
    <rPh sb="0" eb="2">
      <t>キカイ</t>
    </rPh>
    <rPh sb="2" eb="3">
      <t>オヨ</t>
    </rPh>
    <rPh sb="4" eb="5">
      <t>ソウ</t>
    </rPh>
    <rPh sb="5" eb="6">
      <t>オ</t>
    </rPh>
    <phoneticPr fontId="3"/>
  </si>
  <si>
    <t>その他</t>
    <rPh sb="2" eb="3">
      <t>ホカ</t>
    </rPh>
    <phoneticPr fontId="3"/>
  </si>
  <si>
    <t>Ｃ　増加額</t>
    <rPh sb="2" eb="4">
      <t>ゾウカ</t>
    </rPh>
    <rPh sb="4" eb="5">
      <t>ガク</t>
    </rPh>
    <phoneticPr fontId="2"/>
  </si>
  <si>
    <t>Ｄ　減少額</t>
    <rPh sb="2" eb="4">
      <t>ゲンショウ</t>
    </rPh>
    <rPh sb="4" eb="5">
      <t>ガク</t>
    </rPh>
    <phoneticPr fontId="2"/>
  </si>
  <si>
    <t>土地以外のもの</t>
    <rPh sb="0" eb="2">
      <t>トチ</t>
    </rPh>
    <rPh sb="2" eb="4">
      <t>イガイ</t>
    </rPh>
    <phoneticPr fontId="2"/>
  </si>
  <si>
    <t>１事業所当たり</t>
    <rPh sb="1" eb="4">
      <t>ジギョウショ</t>
    </rPh>
    <rPh sb="4" eb="5">
      <t>アタ</t>
    </rPh>
    <phoneticPr fontId="2"/>
  </si>
  <si>
    <t>従業者１人当たり</t>
    <rPh sb="0" eb="3">
      <t>ジュウギョウシャ</t>
    </rPh>
    <rPh sb="4" eb="5">
      <t>ニン</t>
    </rPh>
    <rPh sb="5" eb="6">
      <t>アタ</t>
    </rPh>
    <phoneticPr fontId="2"/>
  </si>
  <si>
    <t>生産額</t>
    <rPh sb="0" eb="3">
      <t>セイサンガク</t>
    </rPh>
    <phoneticPr fontId="2"/>
  </si>
  <si>
    <t>有形固定資産
投資総額</t>
    <rPh sb="0" eb="2">
      <t>ユウケイ</t>
    </rPh>
    <rPh sb="2" eb="4">
      <t>コテイ</t>
    </rPh>
    <rPh sb="4" eb="6">
      <t>シサン</t>
    </rPh>
    <rPh sb="7" eb="9">
      <t>トウシ</t>
    </rPh>
    <rPh sb="9" eb="11">
      <t>ソウガク</t>
    </rPh>
    <phoneticPr fontId="2"/>
  </si>
  <si>
    <t>製造品出荷額等</t>
    <phoneticPr fontId="2"/>
  </si>
  <si>
    <t>事業に従事する者の人件費及び派遣受入者に係る人材派遣会社への支払額</t>
    <phoneticPr fontId="17"/>
  </si>
  <si>
    <t>４　工業用地・工業用水に関する統計表（従業者30人以上の事業所）</t>
    <rPh sb="2" eb="4">
      <t>コウギョウ</t>
    </rPh>
    <rPh sb="4" eb="6">
      <t>ヨウチ</t>
    </rPh>
    <rPh sb="7" eb="9">
      <t>コウギョウ</t>
    </rPh>
    <rPh sb="9" eb="11">
      <t>ヨウスイ</t>
    </rPh>
    <rPh sb="12" eb="13">
      <t>カン</t>
    </rPh>
    <rPh sb="15" eb="18">
      <t>トウケイヒョウ</t>
    </rPh>
    <rPh sb="19" eb="22">
      <t>ジュウギョウシャ</t>
    </rPh>
    <rPh sb="24" eb="25">
      <t>ニン</t>
    </rPh>
    <rPh sb="25" eb="27">
      <t>イジョウ</t>
    </rPh>
    <rPh sb="28" eb="31">
      <t>ジギョウショ</t>
    </rPh>
    <phoneticPr fontId="2"/>
  </si>
  <si>
    <t>敷　地　規　模　別　事　業　所　数</t>
    <rPh sb="0" eb="1">
      <t>シ</t>
    </rPh>
    <rPh sb="2" eb="3">
      <t>チ</t>
    </rPh>
    <rPh sb="4" eb="5">
      <t>キ</t>
    </rPh>
    <rPh sb="6" eb="7">
      <t>モ</t>
    </rPh>
    <rPh sb="8" eb="9">
      <t>ベツ</t>
    </rPh>
    <rPh sb="10" eb="11">
      <t>コト</t>
    </rPh>
    <rPh sb="12" eb="13">
      <t>ギョウ</t>
    </rPh>
    <rPh sb="14" eb="15">
      <t>ショ</t>
    </rPh>
    <rPh sb="16" eb="17">
      <t>スウ</t>
    </rPh>
    <phoneticPr fontId="2"/>
  </si>
  <si>
    <t>500㎡</t>
    <phoneticPr fontId="2"/>
  </si>
  <si>
    <t>1,000㎡</t>
    <phoneticPr fontId="2"/>
  </si>
  <si>
    <t>3,000㎡</t>
    <phoneticPr fontId="2"/>
  </si>
  <si>
    <t>5,000㎡</t>
    <phoneticPr fontId="2"/>
  </si>
  <si>
    <t>10,000㎡</t>
    <phoneticPr fontId="2"/>
  </si>
  <si>
    <t>30,000㎡</t>
    <phoneticPr fontId="2"/>
  </si>
  <si>
    <t>以上</t>
    <rPh sb="0" eb="2">
      <t>イジョウ</t>
    </rPh>
    <phoneticPr fontId="2"/>
  </si>
  <si>
    <t>100,000㎡</t>
    <phoneticPr fontId="2"/>
  </si>
  <si>
    <t>未満</t>
    <rPh sb="0" eb="2">
      <t>ミマン</t>
    </rPh>
    <phoneticPr fontId="2"/>
  </si>
  <si>
    <t>（㎡）</t>
    <phoneticPr fontId="2"/>
  </si>
  <si>
    <t>第11表　産業中分類別事業所数、１日当たり水源別用水量</t>
    <rPh sb="0" eb="1">
      <t>ダイ</t>
    </rPh>
    <rPh sb="3" eb="4">
      <t>ヒョウ</t>
    </rPh>
    <rPh sb="5" eb="7">
      <t>サンギョウ</t>
    </rPh>
    <rPh sb="7" eb="8">
      <t>チュウ</t>
    </rPh>
    <rPh sb="8" eb="10">
      <t>ブンルイ</t>
    </rPh>
    <rPh sb="10" eb="11">
      <t>ベツ</t>
    </rPh>
    <rPh sb="11" eb="15">
      <t>ジ</t>
    </rPh>
    <rPh sb="17" eb="18">
      <t>ニチ</t>
    </rPh>
    <rPh sb="18" eb="19">
      <t>ア</t>
    </rPh>
    <rPh sb="21" eb="23">
      <t>スイゲン</t>
    </rPh>
    <rPh sb="23" eb="24">
      <t>ベツ</t>
    </rPh>
    <rPh sb="24" eb="25">
      <t>ヨウ</t>
    </rPh>
    <rPh sb="25" eb="27">
      <t>スイリョウ</t>
    </rPh>
    <phoneticPr fontId="2"/>
  </si>
  <si>
    <t>淡水</t>
    <rPh sb="0" eb="2">
      <t>タンスイ</t>
    </rPh>
    <phoneticPr fontId="2"/>
  </si>
  <si>
    <t>水源別</t>
    <rPh sb="0" eb="3">
      <t>スイゲンベツ</t>
    </rPh>
    <phoneticPr fontId="2"/>
  </si>
  <si>
    <t>公共水道</t>
    <rPh sb="0" eb="2">
      <t>コウキョウ</t>
    </rPh>
    <rPh sb="2" eb="4">
      <t>スイドウ</t>
    </rPh>
    <phoneticPr fontId="2"/>
  </si>
  <si>
    <t>井戸水</t>
    <rPh sb="0" eb="3">
      <t>イドミズ</t>
    </rPh>
    <phoneticPr fontId="2"/>
  </si>
  <si>
    <t>その他
の淡水</t>
    <rPh sb="2" eb="3">
      <t>タ</t>
    </rPh>
    <rPh sb="5" eb="7">
      <t>タンスイ</t>
    </rPh>
    <phoneticPr fontId="2"/>
  </si>
  <si>
    <t>工業用水道</t>
    <rPh sb="0" eb="2">
      <t>コウギョウ</t>
    </rPh>
    <rPh sb="2" eb="3">
      <t>ヨウ</t>
    </rPh>
    <rPh sb="3" eb="5">
      <t>スイドウ</t>
    </rPh>
    <phoneticPr fontId="2"/>
  </si>
  <si>
    <t>上水道</t>
    <rPh sb="0" eb="3">
      <t>ジョウスイドウ</t>
    </rPh>
    <phoneticPr fontId="2"/>
  </si>
  <si>
    <t>（㎥/日）</t>
    <rPh sb="3" eb="4">
      <t>ニチ</t>
    </rPh>
    <phoneticPr fontId="2"/>
  </si>
  <si>
    <t>従業
者数</t>
    <rPh sb="0" eb="2">
      <t>ジュウギョウ</t>
    </rPh>
    <rPh sb="3" eb="4">
      <t>シャ</t>
    </rPh>
    <rPh sb="4" eb="5">
      <t>スウ</t>
    </rPh>
    <phoneticPr fontId="2"/>
  </si>
  <si>
    <t>製造品
出荷額等</t>
    <rPh sb="0" eb="3">
      <t>セイゾウヒン</t>
    </rPh>
    <rPh sb="4" eb="6">
      <t>シュッカ</t>
    </rPh>
    <rPh sb="6" eb="8">
      <t>ガクトウ</t>
    </rPh>
    <phoneticPr fontId="2"/>
  </si>
  <si>
    <t>付加価値額
（従業者29人以下は粗付加価値額）</t>
    <rPh sb="0" eb="2">
      <t>フカ</t>
    </rPh>
    <rPh sb="2" eb="4">
      <t>カチ</t>
    </rPh>
    <rPh sb="4" eb="5">
      <t>ガク</t>
    </rPh>
    <rPh sb="7" eb="10">
      <t>ジュウギョウシャ</t>
    </rPh>
    <rPh sb="12" eb="13">
      <t>ニン</t>
    </rPh>
    <rPh sb="13" eb="15">
      <t>イカ</t>
    </rPh>
    <rPh sb="16" eb="17">
      <t>ソ</t>
    </rPh>
    <rPh sb="17" eb="19">
      <t>フカ</t>
    </rPh>
    <rPh sb="19" eb="21">
      <t>カチ</t>
    </rPh>
    <rPh sb="21" eb="22">
      <t>ガク</t>
    </rPh>
    <phoneticPr fontId="2"/>
  </si>
  <si>
    <t>（人）</t>
    <rPh sb="1" eb="2">
      <t>ヒト</t>
    </rPh>
    <phoneticPr fontId="2"/>
  </si>
  <si>
    <t>第12表（続き）</t>
  </si>
  <si>
    <t>県央</t>
    <rPh sb="0" eb="1">
      <t>ケン</t>
    </rPh>
    <rPh sb="1" eb="2">
      <t>オウ</t>
    </rPh>
    <phoneticPr fontId="2"/>
  </si>
  <si>
    <t>県南</t>
    <rPh sb="0" eb="1">
      <t>ケン</t>
    </rPh>
    <rPh sb="1" eb="2">
      <t>ミナミ</t>
    </rPh>
    <phoneticPr fontId="2"/>
  </si>
  <si>
    <t>沿岸</t>
    <rPh sb="0" eb="2">
      <t>エンガン</t>
    </rPh>
    <phoneticPr fontId="2"/>
  </si>
  <si>
    <t>県北</t>
    <rPh sb="0" eb="1">
      <t>ケン</t>
    </rPh>
    <rPh sb="1" eb="2">
      <t>キタ</t>
    </rPh>
    <phoneticPr fontId="2"/>
  </si>
  <si>
    <t>盛岡市</t>
    <rPh sb="0" eb="3">
      <t>モリオカシ</t>
    </rPh>
    <phoneticPr fontId="3"/>
  </si>
  <si>
    <t>盛岡市</t>
    <rPh sb="0" eb="3">
      <t>モリオカシ</t>
    </rPh>
    <phoneticPr fontId="2"/>
  </si>
  <si>
    <t>宮古市</t>
    <rPh sb="0" eb="3">
      <t>ミヤコシ</t>
    </rPh>
    <phoneticPr fontId="2"/>
  </si>
  <si>
    <t>大船渡市</t>
    <rPh sb="0" eb="4">
      <t>オオフナトシ</t>
    </rPh>
    <phoneticPr fontId="2"/>
  </si>
  <si>
    <t>花巻市</t>
    <rPh sb="0" eb="3">
      <t>ハナマキシ</t>
    </rPh>
    <phoneticPr fontId="2"/>
  </si>
  <si>
    <t>北上市</t>
    <rPh sb="0" eb="3">
      <t>キタカミシ</t>
    </rPh>
    <phoneticPr fontId="3"/>
  </si>
  <si>
    <t>北上市</t>
    <rPh sb="0" eb="3">
      <t>キタカミシ</t>
    </rPh>
    <phoneticPr fontId="2"/>
  </si>
  <si>
    <t>久慈市</t>
    <rPh sb="0" eb="3">
      <t>クジシ</t>
    </rPh>
    <phoneticPr fontId="2"/>
  </si>
  <si>
    <t>遠野市</t>
    <rPh sb="0" eb="3">
      <t>トオノシ</t>
    </rPh>
    <phoneticPr fontId="2"/>
  </si>
  <si>
    <t>一関市</t>
    <rPh sb="0" eb="3">
      <t>イチノセキシ</t>
    </rPh>
    <phoneticPr fontId="2"/>
  </si>
  <si>
    <t>陸前高田市</t>
    <rPh sb="0" eb="5">
      <t>リクゼンタカタシ</t>
    </rPh>
    <phoneticPr fontId="2"/>
  </si>
  <si>
    <t>釜石市</t>
    <rPh sb="0" eb="3">
      <t>カマイシシ</t>
    </rPh>
    <phoneticPr fontId="2"/>
  </si>
  <si>
    <t>二戸市</t>
    <rPh sb="0" eb="3">
      <t>ニノヘシ</t>
    </rPh>
    <phoneticPr fontId="2"/>
  </si>
  <si>
    <t>八幡平市</t>
    <rPh sb="0" eb="4">
      <t>ハチマンタイシ</t>
    </rPh>
    <phoneticPr fontId="3"/>
  </si>
  <si>
    <t>八幡平市</t>
    <rPh sb="0" eb="4">
      <t>ハチマンタイシ</t>
    </rPh>
    <phoneticPr fontId="2"/>
  </si>
  <si>
    <t>奥州市</t>
    <rPh sb="0" eb="3">
      <t>オウシュウシ</t>
    </rPh>
    <phoneticPr fontId="2"/>
  </si>
  <si>
    <t>滝沢市</t>
    <rPh sb="0" eb="3">
      <t>タキザワシ</t>
    </rPh>
    <phoneticPr fontId="3"/>
  </si>
  <si>
    <t>滝沢市</t>
    <rPh sb="0" eb="3">
      <t>タキザワシ</t>
    </rPh>
    <phoneticPr fontId="2"/>
  </si>
  <si>
    <t>雫石町</t>
    <rPh sb="0" eb="3">
      <t>シズクイシチョウ</t>
    </rPh>
    <phoneticPr fontId="3"/>
  </si>
  <si>
    <t>雫石町</t>
    <rPh sb="0" eb="3">
      <t>シズクイシチョウ</t>
    </rPh>
    <phoneticPr fontId="2"/>
  </si>
  <si>
    <t>葛巻町</t>
    <rPh sb="0" eb="3">
      <t>クズマキマチ</t>
    </rPh>
    <phoneticPr fontId="3"/>
  </si>
  <si>
    <t>葛巻町</t>
    <rPh sb="0" eb="3">
      <t>クズマキマチ</t>
    </rPh>
    <phoneticPr fontId="2"/>
  </si>
  <si>
    <t>岩手町</t>
    <rPh sb="0" eb="3">
      <t>イワテマチ</t>
    </rPh>
    <phoneticPr fontId="3"/>
  </si>
  <si>
    <t>岩手町</t>
    <rPh sb="0" eb="3">
      <t>イワテマチ</t>
    </rPh>
    <phoneticPr fontId="2"/>
  </si>
  <si>
    <t>紫波町</t>
    <rPh sb="0" eb="3">
      <t>シワチョウ</t>
    </rPh>
    <phoneticPr fontId="3"/>
  </si>
  <si>
    <t>紫波町</t>
    <rPh sb="0" eb="3">
      <t>シワチョウ</t>
    </rPh>
    <phoneticPr fontId="2"/>
  </si>
  <si>
    <t>矢巾町</t>
    <rPh sb="0" eb="3">
      <t>ヤハバチョウ</t>
    </rPh>
    <phoneticPr fontId="3"/>
  </si>
  <si>
    <t>矢巾町</t>
    <rPh sb="0" eb="3">
      <t>ヤハバチョウ</t>
    </rPh>
    <phoneticPr fontId="2"/>
  </si>
  <si>
    <t>西和賀町</t>
    <rPh sb="0" eb="4">
      <t>ニシワガマチ</t>
    </rPh>
    <phoneticPr fontId="3"/>
  </si>
  <si>
    <t>西和賀町</t>
    <rPh sb="0" eb="4">
      <t>ニシワガマチ</t>
    </rPh>
    <phoneticPr fontId="2"/>
  </si>
  <si>
    <t>金ケ崎町</t>
    <rPh sb="0" eb="4">
      <t>カネガサキチョウ</t>
    </rPh>
    <phoneticPr fontId="3"/>
  </si>
  <si>
    <t>金ケ崎町</t>
    <rPh sb="0" eb="4">
      <t>カネガサキチョウ</t>
    </rPh>
    <phoneticPr fontId="2"/>
  </si>
  <si>
    <t>平泉町</t>
    <rPh sb="0" eb="3">
      <t>ヒライズミチョウ</t>
    </rPh>
    <phoneticPr fontId="3"/>
  </si>
  <si>
    <t>平泉町</t>
    <rPh sb="0" eb="3">
      <t>ヒライズミチョウ</t>
    </rPh>
    <phoneticPr fontId="2"/>
  </si>
  <si>
    <t>住田町</t>
    <rPh sb="0" eb="3">
      <t>スミタチョウ</t>
    </rPh>
    <phoneticPr fontId="3"/>
  </si>
  <si>
    <t>住田町</t>
    <rPh sb="0" eb="3">
      <t>スミタチョウ</t>
    </rPh>
    <phoneticPr fontId="2"/>
  </si>
  <si>
    <t>大槌町</t>
    <rPh sb="0" eb="3">
      <t>オオツチチョウ</t>
    </rPh>
    <phoneticPr fontId="3"/>
  </si>
  <si>
    <t>大槌町</t>
    <rPh sb="0" eb="3">
      <t>オオツチチョウ</t>
    </rPh>
    <phoneticPr fontId="2"/>
  </si>
  <si>
    <t>山田町</t>
    <rPh sb="0" eb="3">
      <t>ヤマダチョウ</t>
    </rPh>
    <phoneticPr fontId="3"/>
  </si>
  <si>
    <t>山田町</t>
    <rPh sb="0" eb="3">
      <t>ヤマダチョウ</t>
    </rPh>
    <phoneticPr fontId="2"/>
  </si>
  <si>
    <t>岩泉町</t>
    <rPh sb="0" eb="3">
      <t>イワイズミチョウ</t>
    </rPh>
    <phoneticPr fontId="3"/>
  </si>
  <si>
    <t>岩泉町</t>
    <rPh sb="0" eb="3">
      <t>イワイズミチョウ</t>
    </rPh>
    <phoneticPr fontId="2"/>
  </si>
  <si>
    <t>田野畑村</t>
    <rPh sb="0" eb="4">
      <t>タノハタムラ</t>
    </rPh>
    <phoneticPr fontId="3"/>
  </si>
  <si>
    <t>田野畑村</t>
    <rPh sb="0" eb="4">
      <t>タノハタムラ</t>
    </rPh>
    <phoneticPr fontId="2"/>
  </si>
  <si>
    <t>普代村</t>
    <rPh sb="0" eb="3">
      <t>フダイムラ</t>
    </rPh>
    <phoneticPr fontId="3"/>
  </si>
  <si>
    <t>普代村</t>
    <rPh sb="0" eb="3">
      <t>フダイムラ</t>
    </rPh>
    <phoneticPr fontId="2"/>
  </si>
  <si>
    <t>軽米町</t>
    <rPh sb="0" eb="3">
      <t>カルマイマチ</t>
    </rPh>
    <phoneticPr fontId="3"/>
  </si>
  <si>
    <t>軽米町</t>
    <rPh sb="0" eb="3">
      <t>カルマイマチ</t>
    </rPh>
    <phoneticPr fontId="2"/>
  </si>
  <si>
    <t>野田村</t>
    <rPh sb="0" eb="3">
      <t>ノダムラ</t>
    </rPh>
    <phoneticPr fontId="3"/>
  </si>
  <si>
    <t>野田村</t>
    <rPh sb="0" eb="3">
      <t>ノダムラ</t>
    </rPh>
    <phoneticPr fontId="2"/>
  </si>
  <si>
    <t>九戸村</t>
    <rPh sb="0" eb="3">
      <t>クノヘムラ</t>
    </rPh>
    <phoneticPr fontId="3"/>
  </si>
  <si>
    <t>九戸村</t>
    <rPh sb="0" eb="3">
      <t>クノヘムラ</t>
    </rPh>
    <phoneticPr fontId="2"/>
  </si>
  <si>
    <t>洋野町</t>
    <rPh sb="0" eb="3">
      <t>ヒロノチョウ</t>
    </rPh>
    <phoneticPr fontId="2"/>
  </si>
  <si>
    <t>一戸町</t>
    <rPh sb="0" eb="3">
      <t>イチノヘマチ</t>
    </rPh>
    <phoneticPr fontId="3"/>
  </si>
  <si>
    <t>一戸町</t>
    <rPh sb="0" eb="3">
      <t>イチノヘマチ</t>
    </rPh>
    <phoneticPr fontId="2"/>
  </si>
  <si>
    <t>　　市町村別事業所数、事業所敷地面積、１日当たり水源別用水量</t>
    <rPh sb="11" eb="14">
      <t>ジギョウショ</t>
    </rPh>
    <rPh sb="14" eb="16">
      <t>シキチ</t>
    </rPh>
    <rPh sb="16" eb="18">
      <t>メンセキ</t>
    </rPh>
    <phoneticPr fontId="2"/>
  </si>
  <si>
    <t>滝沢市</t>
    <rPh sb="0" eb="2">
      <t>タキザワ</t>
    </rPh>
    <rPh sb="2" eb="3">
      <t>シ</t>
    </rPh>
    <phoneticPr fontId="2"/>
  </si>
  <si>
    <t>雫石町</t>
    <rPh sb="0" eb="2">
      <t>シズクイシ</t>
    </rPh>
    <rPh sb="2" eb="3">
      <t>チョウ</t>
    </rPh>
    <phoneticPr fontId="2"/>
  </si>
  <si>
    <t>葛巻町</t>
    <rPh sb="0" eb="2">
      <t>クズマキ</t>
    </rPh>
    <rPh sb="2" eb="3">
      <t>マチ</t>
    </rPh>
    <phoneticPr fontId="2"/>
  </si>
  <si>
    <t>岩手町</t>
    <rPh sb="0" eb="2">
      <t>イワテ</t>
    </rPh>
    <rPh sb="2" eb="3">
      <t>マチ</t>
    </rPh>
    <phoneticPr fontId="2"/>
  </si>
  <si>
    <t>紫波町</t>
    <rPh sb="0" eb="2">
      <t>シワ</t>
    </rPh>
    <rPh sb="2" eb="3">
      <t>チョウ</t>
    </rPh>
    <phoneticPr fontId="2"/>
  </si>
  <si>
    <t>矢巾町</t>
    <rPh sb="0" eb="2">
      <t>ヤハバ</t>
    </rPh>
    <rPh sb="2" eb="3">
      <t>チョウ</t>
    </rPh>
    <phoneticPr fontId="2"/>
  </si>
  <si>
    <t>西和賀町</t>
    <rPh sb="0" eb="1">
      <t>ニシ</t>
    </rPh>
    <rPh sb="1" eb="3">
      <t>ワガ</t>
    </rPh>
    <rPh sb="3" eb="4">
      <t>マチ</t>
    </rPh>
    <phoneticPr fontId="2"/>
  </si>
  <si>
    <t>金ケ崎町</t>
    <rPh sb="0" eb="3">
      <t>カネガサキ</t>
    </rPh>
    <rPh sb="3" eb="4">
      <t>マチ</t>
    </rPh>
    <phoneticPr fontId="2"/>
  </si>
  <si>
    <t>平泉町</t>
    <rPh sb="0" eb="2">
      <t>ヒライズミ</t>
    </rPh>
    <rPh sb="2" eb="3">
      <t>チョウ</t>
    </rPh>
    <phoneticPr fontId="2"/>
  </si>
  <si>
    <t>住田町</t>
    <rPh sb="0" eb="2">
      <t>スミタ</t>
    </rPh>
    <rPh sb="2" eb="3">
      <t>チョウ</t>
    </rPh>
    <phoneticPr fontId="2"/>
  </si>
  <si>
    <t>大槌町</t>
    <rPh sb="0" eb="2">
      <t>オオツチ</t>
    </rPh>
    <rPh sb="2" eb="3">
      <t>チョウ</t>
    </rPh>
    <phoneticPr fontId="2"/>
  </si>
  <si>
    <t>山田町</t>
    <rPh sb="0" eb="2">
      <t>ヤマダ</t>
    </rPh>
    <rPh sb="2" eb="3">
      <t>マチ</t>
    </rPh>
    <phoneticPr fontId="2"/>
  </si>
  <si>
    <t>岩泉町</t>
    <rPh sb="0" eb="2">
      <t>イワイズミ</t>
    </rPh>
    <rPh sb="2" eb="3">
      <t>チョウ</t>
    </rPh>
    <phoneticPr fontId="2"/>
  </si>
  <si>
    <t>田野畑村</t>
    <rPh sb="0" eb="3">
      <t>タノハタ</t>
    </rPh>
    <rPh sb="3" eb="4">
      <t>ムラ</t>
    </rPh>
    <phoneticPr fontId="2"/>
  </si>
  <si>
    <t>普代村</t>
    <rPh sb="0" eb="2">
      <t>フダイ</t>
    </rPh>
    <rPh sb="2" eb="3">
      <t>ムラ</t>
    </rPh>
    <phoneticPr fontId="2"/>
  </si>
  <si>
    <t>軽米町</t>
    <rPh sb="0" eb="2">
      <t>カルマイ</t>
    </rPh>
    <rPh sb="2" eb="3">
      <t>マチ</t>
    </rPh>
    <phoneticPr fontId="2"/>
  </si>
  <si>
    <t>野田村</t>
    <rPh sb="0" eb="2">
      <t>ノダ</t>
    </rPh>
    <rPh sb="2" eb="3">
      <t>ムラ</t>
    </rPh>
    <phoneticPr fontId="2"/>
  </si>
  <si>
    <t>九戸村</t>
    <rPh sb="0" eb="2">
      <t>クノヘ</t>
    </rPh>
    <rPh sb="2" eb="3">
      <t>ムラ</t>
    </rPh>
    <phoneticPr fontId="2"/>
  </si>
  <si>
    <t>洋野町</t>
    <rPh sb="0" eb="1">
      <t>ヨウ</t>
    </rPh>
    <rPh sb="1" eb="2">
      <t>ノ</t>
    </rPh>
    <rPh sb="2" eb="3">
      <t>マチ</t>
    </rPh>
    <phoneticPr fontId="2"/>
  </si>
  <si>
    <t>一戸町</t>
    <rPh sb="0" eb="2">
      <t>イチノヘ</t>
    </rPh>
    <rPh sb="2" eb="3">
      <t>マチ</t>
    </rPh>
    <phoneticPr fontId="2"/>
  </si>
  <si>
    <t>製造品出荷額</t>
    <rPh sb="0" eb="3">
      <t>セイゾウヒン</t>
    </rPh>
    <rPh sb="3" eb="5">
      <t>シュッカ</t>
    </rPh>
    <rPh sb="5" eb="6">
      <t>ガク</t>
    </rPh>
    <phoneticPr fontId="3"/>
  </si>
  <si>
    <t>091111</t>
  </si>
  <si>
    <t>部分肉、冷凍肉（ブロイラーを除く）</t>
  </si>
  <si>
    <t>091211</t>
  </si>
  <si>
    <t>肉缶詰・瓶詰・つぼ詰</t>
  </si>
  <si>
    <t>091212</t>
  </si>
  <si>
    <t>肉製品</t>
  </si>
  <si>
    <t>091311</t>
  </si>
  <si>
    <t>処理牛乳</t>
  </si>
  <si>
    <t>091312</t>
  </si>
  <si>
    <t>乳飲料、乳酸菌飲料</t>
  </si>
  <si>
    <t>091313</t>
  </si>
  <si>
    <t>練乳、粉乳、脱脂粉乳</t>
  </si>
  <si>
    <t>091411</t>
  </si>
  <si>
    <t>バター</t>
  </si>
  <si>
    <t>091412</t>
  </si>
  <si>
    <t>チーズ</t>
  </si>
  <si>
    <t>091413</t>
  </si>
  <si>
    <t>クリーム</t>
  </si>
  <si>
    <t>091414</t>
  </si>
  <si>
    <t>アイスクリーム</t>
  </si>
  <si>
    <t>091419</t>
  </si>
  <si>
    <t>その他の乳製品</t>
  </si>
  <si>
    <t>091911</t>
  </si>
  <si>
    <t>ブロイラー加工品（解体品を含む）</t>
  </si>
  <si>
    <t>091919</t>
  </si>
  <si>
    <t>他に分類されない畜産食料品</t>
  </si>
  <si>
    <t>092112</t>
  </si>
  <si>
    <t>さば缶詰</t>
  </si>
  <si>
    <t>092119</t>
  </si>
  <si>
    <t>その他の水産缶詰・瓶詰</t>
  </si>
  <si>
    <t>092212</t>
  </si>
  <si>
    <t>海藻加工品</t>
  </si>
  <si>
    <t>092312</t>
  </si>
  <si>
    <t>その他の水産練製品</t>
  </si>
  <si>
    <t>092411</t>
  </si>
  <si>
    <t>092511</t>
  </si>
  <si>
    <t>冷凍水産物</t>
  </si>
  <si>
    <t>092611</t>
  </si>
  <si>
    <t>092911</t>
  </si>
  <si>
    <t>素干・煮干</t>
  </si>
  <si>
    <t>092919</t>
  </si>
  <si>
    <t>他に分類されない水産食料品</t>
  </si>
  <si>
    <t>092921</t>
  </si>
  <si>
    <t>水産食料品副産物</t>
  </si>
  <si>
    <t>093111</t>
  </si>
  <si>
    <t>野菜缶詰（瓶詰・つぼ詰を含む）</t>
  </si>
  <si>
    <t>093112</t>
  </si>
  <si>
    <t>果実缶詰（瓶詰・つぼ詰を含む）</t>
  </si>
  <si>
    <t>093119</t>
  </si>
  <si>
    <t>その他の缶詰（瓶詰・つぼ詰を含む）</t>
  </si>
  <si>
    <t>093129</t>
  </si>
  <si>
    <t>その他の農産保存食料品</t>
  </si>
  <si>
    <t>093211</t>
  </si>
  <si>
    <t>野菜漬物（果実漬物を含む）</t>
  </si>
  <si>
    <t>094111</t>
  </si>
  <si>
    <t>味そ（粉味そを含む）</t>
  </si>
  <si>
    <t>094211</t>
  </si>
  <si>
    <t>しょう油、食用アミノ酸（粉しょう油、固形しょう油を含む）</t>
  </si>
  <si>
    <t>094311</t>
  </si>
  <si>
    <t>ウスター・中濃・濃厚ソース</t>
  </si>
  <si>
    <t>094319</t>
  </si>
  <si>
    <t>その他のソース類</t>
  </si>
  <si>
    <t>094411</t>
  </si>
  <si>
    <t>094911</t>
  </si>
  <si>
    <t>香辛料（練製のものを含む）</t>
  </si>
  <si>
    <t>094912</t>
  </si>
  <si>
    <t>ルウ類</t>
  </si>
  <si>
    <t>094919</t>
  </si>
  <si>
    <t>他に分類されない調味料</t>
  </si>
  <si>
    <t>096111</t>
  </si>
  <si>
    <t>精米（砕精米を含む）</t>
  </si>
  <si>
    <t>096113</t>
  </si>
  <si>
    <t>精米・精麦かす</t>
  </si>
  <si>
    <t>096211</t>
  </si>
  <si>
    <t>小麦粉</t>
  </si>
  <si>
    <t>096212</t>
  </si>
  <si>
    <t>小麦製粉かす</t>
  </si>
  <si>
    <t>096919</t>
  </si>
  <si>
    <t>他に分類されない精穀・製粉品</t>
  </si>
  <si>
    <t>097111</t>
  </si>
  <si>
    <t>食パン</t>
  </si>
  <si>
    <t>097112</t>
  </si>
  <si>
    <t>菓子パン（イーストドーナッツを含む）</t>
  </si>
  <si>
    <t>097211</t>
  </si>
  <si>
    <t>洋生菓子</t>
  </si>
  <si>
    <t>097212</t>
  </si>
  <si>
    <t>和生菓子</t>
  </si>
  <si>
    <t>097311</t>
  </si>
  <si>
    <t>ビスケット類、干菓子</t>
  </si>
  <si>
    <t>097411</t>
  </si>
  <si>
    <t>米菓</t>
  </si>
  <si>
    <t>097911</t>
  </si>
  <si>
    <t>あめ菓子</t>
  </si>
  <si>
    <t>097912</t>
  </si>
  <si>
    <t>チョコレート類</t>
  </si>
  <si>
    <t>097919</t>
  </si>
  <si>
    <t>他に分類されない菓子</t>
  </si>
  <si>
    <t>098121</t>
  </si>
  <si>
    <t>牛脂</t>
  </si>
  <si>
    <t>098122</t>
  </si>
  <si>
    <t>豚脂</t>
  </si>
  <si>
    <t>098129</t>
  </si>
  <si>
    <t>その他の動植物油脂</t>
  </si>
  <si>
    <t>099212</t>
  </si>
  <si>
    <t>和風めん</t>
  </si>
  <si>
    <t>099213</t>
  </si>
  <si>
    <t>洋風めん</t>
  </si>
  <si>
    <t>099214</t>
  </si>
  <si>
    <t>中華めん</t>
  </si>
  <si>
    <t>099311</t>
  </si>
  <si>
    <t>豆腐、しみ豆腐、油揚げ類</t>
  </si>
  <si>
    <t>099411</t>
  </si>
  <si>
    <t>099511</t>
  </si>
  <si>
    <t>099611</t>
  </si>
  <si>
    <t>099711</t>
  </si>
  <si>
    <t>すし、弁当、おにぎり</t>
  </si>
  <si>
    <t>099712</t>
  </si>
  <si>
    <t>調理パン、サンドイッチ</t>
  </si>
  <si>
    <t>099811</t>
  </si>
  <si>
    <t>099919</t>
  </si>
  <si>
    <t>その他の酵母剤</t>
  </si>
  <si>
    <t>099921</t>
  </si>
  <si>
    <t>こうじ、種こうじ、麦芽</t>
  </si>
  <si>
    <t>099931</t>
  </si>
  <si>
    <t>ふ、焼ふ</t>
  </si>
  <si>
    <t>099933</t>
  </si>
  <si>
    <t>切餅、包装餅（和生菓子を除く）</t>
  </si>
  <si>
    <t>099934</t>
  </si>
  <si>
    <t>栄養補助食品（錠剤、カプセル等の形状のもの）</t>
  </si>
  <si>
    <t>099939</t>
  </si>
  <si>
    <t>その他の製造食料品</t>
  </si>
  <si>
    <t>飲料・たばこ・飼料</t>
  </si>
  <si>
    <t>101111</t>
  </si>
  <si>
    <t>炭酸飲料</t>
  </si>
  <si>
    <t>101112</t>
  </si>
  <si>
    <t>ジュース</t>
  </si>
  <si>
    <t>101113</t>
  </si>
  <si>
    <t>コーヒー飲料（ミルク入りを含む）</t>
  </si>
  <si>
    <t>101114</t>
  </si>
  <si>
    <t>茶系飲料</t>
  </si>
  <si>
    <t>101115</t>
  </si>
  <si>
    <t>ミネラルウォーター</t>
  </si>
  <si>
    <t>101119</t>
  </si>
  <si>
    <t>その他の清涼飲料</t>
  </si>
  <si>
    <t>102111</t>
  </si>
  <si>
    <t>102211</t>
  </si>
  <si>
    <t>ビール</t>
  </si>
  <si>
    <t>102212</t>
  </si>
  <si>
    <t>発泡酒</t>
  </si>
  <si>
    <t>102311</t>
  </si>
  <si>
    <t>清酒（濁酒を含む）</t>
  </si>
  <si>
    <t>102312</t>
  </si>
  <si>
    <t>清酒かす</t>
  </si>
  <si>
    <t>102412</t>
  </si>
  <si>
    <t>焼ちゅう</t>
  </si>
  <si>
    <t>102419</t>
  </si>
  <si>
    <t>その他の蒸留酒・混成酒</t>
  </si>
  <si>
    <t>103111</t>
  </si>
  <si>
    <t>荒茶</t>
  </si>
  <si>
    <t>103112</t>
  </si>
  <si>
    <t>緑茶（仕上茶）</t>
  </si>
  <si>
    <t>104111</t>
  </si>
  <si>
    <t>人造氷</t>
  </si>
  <si>
    <t>106111</t>
  </si>
  <si>
    <t>配合飼料</t>
  </si>
  <si>
    <t>106112</t>
  </si>
  <si>
    <t>ペット用飼料</t>
  </si>
  <si>
    <t>106211</t>
  </si>
  <si>
    <t>単体飼料</t>
  </si>
  <si>
    <t>106311</t>
  </si>
  <si>
    <t>繊維工業品</t>
  </si>
  <si>
    <t>111229</t>
  </si>
  <si>
    <t>その他の化学繊維</t>
  </si>
  <si>
    <t>111611</t>
  </si>
  <si>
    <t>純そ毛糸</t>
  </si>
  <si>
    <t>112311</t>
  </si>
  <si>
    <t>そ毛洋服地</t>
  </si>
  <si>
    <t>112339</t>
  </si>
  <si>
    <t>その他の毛織物(紡毛を含む）</t>
  </si>
  <si>
    <t>112919</t>
  </si>
  <si>
    <t>他に分類されない織物</t>
  </si>
  <si>
    <t>114511</t>
  </si>
  <si>
    <t>綿織物手加工染色・整理</t>
  </si>
  <si>
    <t>114512</t>
  </si>
  <si>
    <t>絹織物手加工染色・整理</t>
  </si>
  <si>
    <t>114611</t>
  </si>
  <si>
    <t>綿状繊維染色・整理、綿糸染</t>
  </si>
  <si>
    <t>115111</t>
  </si>
  <si>
    <t>合成繊維ロープ・コード・トワイン</t>
  </si>
  <si>
    <t>115311</t>
  </si>
  <si>
    <t>漁網以外の網地</t>
  </si>
  <si>
    <t>115711</t>
  </si>
  <si>
    <t>プレスフェルト生地（ニードルを含む)､不織布（乾式）</t>
  </si>
  <si>
    <t>115912</t>
  </si>
  <si>
    <t>ふとん綿（中入綿を含む）</t>
  </si>
  <si>
    <t>116111</t>
  </si>
  <si>
    <t>織物製成人男子・少年用背広服上衣（ブレザー､ジャンパー等を含む）</t>
  </si>
  <si>
    <t>116114</t>
  </si>
  <si>
    <t>織物製成人男子・少年用制服上衣・オーバーコート類</t>
  </si>
  <si>
    <t>116211</t>
  </si>
  <si>
    <t>織物製成人女子・少女用ワンピース･スーツ上衣（ブレザー､ジャンパー等を含む）</t>
  </si>
  <si>
    <t>116212</t>
  </si>
  <si>
    <t>織物製成人女子・少女用スカート・ズボン</t>
  </si>
  <si>
    <t>116213</t>
  </si>
  <si>
    <t>織物製成人女子・少女用ブラウス</t>
  </si>
  <si>
    <t>116214</t>
  </si>
  <si>
    <t>織物製成人女子・少女用オーバー・レインコート</t>
  </si>
  <si>
    <t>116411</t>
  </si>
  <si>
    <t>織物製ワイシャツ</t>
  </si>
  <si>
    <t>116511</t>
  </si>
  <si>
    <t>織物製事務用・作業用・衛生用衣服</t>
  </si>
  <si>
    <t>116512</t>
  </si>
  <si>
    <t>織物製スポーツ用衣服</t>
  </si>
  <si>
    <t>116711</t>
  </si>
  <si>
    <t>116911</t>
  </si>
  <si>
    <t>ニット製スポーツ上衣</t>
  </si>
  <si>
    <t>116912</t>
  </si>
  <si>
    <t>ニット製スポーツ用ズボン・スカート</t>
  </si>
  <si>
    <t>118111</t>
  </si>
  <si>
    <t>既製和服・帯（縫製加工されたもの）</t>
  </si>
  <si>
    <t>118311</t>
  </si>
  <si>
    <t>スカーフ・マフラー（ニット製を含む）</t>
  </si>
  <si>
    <t>118611</t>
  </si>
  <si>
    <t>織物製帽子</t>
  </si>
  <si>
    <t>118911</t>
  </si>
  <si>
    <t>毛皮製衣服・身の回り品</t>
  </si>
  <si>
    <t>119111</t>
  </si>
  <si>
    <t>ふとん（羊毛ふとんを含む）</t>
  </si>
  <si>
    <t>119411</t>
  </si>
  <si>
    <t>綿帆布製品</t>
  </si>
  <si>
    <t>119412</t>
  </si>
  <si>
    <t>合成繊維帆布製品</t>
  </si>
  <si>
    <t>119419</t>
  </si>
  <si>
    <t>その他の繊維製帆布製品</t>
  </si>
  <si>
    <t>119511</t>
  </si>
  <si>
    <t>119711</t>
  </si>
  <si>
    <t>タオル（ハンカチーフを除く）</t>
  </si>
  <si>
    <t>119919</t>
  </si>
  <si>
    <t>他に分類されない繊維製品（ニット製を含む）</t>
  </si>
  <si>
    <t>木材・木製品</t>
  </si>
  <si>
    <t>121111</t>
  </si>
  <si>
    <t>板類</t>
  </si>
  <si>
    <t>121112</t>
  </si>
  <si>
    <t>ひき割類</t>
  </si>
  <si>
    <t>121113</t>
  </si>
  <si>
    <t>ひき角類</t>
  </si>
  <si>
    <t>121114</t>
  </si>
  <si>
    <t>箱材、荷造用仕組材</t>
  </si>
  <si>
    <t>121119</t>
  </si>
  <si>
    <t>その他の製材製品</t>
  </si>
  <si>
    <t>121121</t>
  </si>
  <si>
    <t>木材の素材（製材工場からのもの）</t>
  </si>
  <si>
    <t>121122</t>
  </si>
  <si>
    <t>製材くず</t>
  </si>
  <si>
    <t>121211</t>
  </si>
  <si>
    <t>単板（ベニヤ）</t>
  </si>
  <si>
    <t>121311</t>
  </si>
  <si>
    <t>121911</t>
  </si>
  <si>
    <t>経木、同製品</t>
  </si>
  <si>
    <t>122111</t>
  </si>
  <si>
    <t>122211</t>
  </si>
  <si>
    <t>普通合板</t>
  </si>
  <si>
    <t>122212</t>
  </si>
  <si>
    <t>特殊合板（集成材を除く）</t>
  </si>
  <si>
    <t>122311</t>
  </si>
  <si>
    <t>122411</t>
  </si>
  <si>
    <t>住宅建築用木製組立材料</t>
  </si>
  <si>
    <t>122412</t>
  </si>
  <si>
    <t>その他の建築用木製組立材料</t>
  </si>
  <si>
    <t>122511</t>
  </si>
  <si>
    <t>パーティクルボード</t>
  </si>
  <si>
    <t>122711</t>
  </si>
  <si>
    <t>銘板、銘木、床柱</t>
  </si>
  <si>
    <t>122811</t>
  </si>
  <si>
    <t>床板</t>
  </si>
  <si>
    <t>123211</t>
  </si>
  <si>
    <t>129111</t>
  </si>
  <si>
    <t>薬品処理木材</t>
  </si>
  <si>
    <t>129912</t>
  </si>
  <si>
    <t>木製台所用品</t>
  </si>
  <si>
    <t>129913</t>
  </si>
  <si>
    <t>はし（木・竹製）</t>
  </si>
  <si>
    <t>129919</t>
  </si>
  <si>
    <t>その他の木製品</t>
  </si>
  <si>
    <t>家具・装備品</t>
  </si>
  <si>
    <t>131111</t>
  </si>
  <si>
    <t>木製机・テーブル・いす</t>
  </si>
  <si>
    <t>131112</t>
  </si>
  <si>
    <t>木製流し台・調理台・ガス台（キャビネットが木製のもの）</t>
  </si>
  <si>
    <t>131113</t>
  </si>
  <si>
    <t>たんす</t>
  </si>
  <si>
    <t>131114</t>
  </si>
  <si>
    <t>木製棚・戸棚</t>
  </si>
  <si>
    <t>131116</t>
  </si>
  <si>
    <t>木製ベッド</t>
  </si>
  <si>
    <t>131119</t>
  </si>
  <si>
    <t>その他の木製家具（漆塗りを除く）</t>
  </si>
  <si>
    <t>131211</t>
  </si>
  <si>
    <t>金属製机・テーブル・いす</t>
  </si>
  <si>
    <t>131215</t>
  </si>
  <si>
    <t>金属製棚・戸棚</t>
  </si>
  <si>
    <t>131219</t>
  </si>
  <si>
    <t>その他の金属製家具</t>
  </si>
  <si>
    <t>133111</t>
  </si>
  <si>
    <t>建具（金属製を除く）</t>
  </si>
  <si>
    <t>139111</t>
  </si>
  <si>
    <t>139919</t>
  </si>
  <si>
    <t>パルプ・紙・紙加工品</t>
  </si>
  <si>
    <t>141112</t>
  </si>
  <si>
    <t>製紙クラフトパルプ</t>
  </si>
  <si>
    <t>141119</t>
  </si>
  <si>
    <t>その他のパルプ</t>
  </si>
  <si>
    <t>142115</t>
  </si>
  <si>
    <t>情報用紙</t>
  </si>
  <si>
    <t>142121</t>
  </si>
  <si>
    <t>衛生用紙</t>
  </si>
  <si>
    <t>143119</t>
  </si>
  <si>
    <t>その他の塗工紙</t>
  </si>
  <si>
    <t>143211</t>
  </si>
  <si>
    <t>段ボール（シート）</t>
  </si>
  <si>
    <t>144112</t>
  </si>
  <si>
    <t>事務用書式類</t>
  </si>
  <si>
    <t>144919</t>
  </si>
  <si>
    <t>145111</t>
  </si>
  <si>
    <t>145211</t>
  </si>
  <si>
    <t>145311</t>
  </si>
  <si>
    <t>145411</t>
  </si>
  <si>
    <t>印刷箱</t>
  </si>
  <si>
    <t>145412</t>
  </si>
  <si>
    <t>簡易箱</t>
  </si>
  <si>
    <t>145413</t>
  </si>
  <si>
    <t>貼箱</t>
  </si>
  <si>
    <t>149959</t>
  </si>
  <si>
    <t>他に分類されないパルプ・紙・紙加工品</t>
  </si>
  <si>
    <t>印刷・同関連品</t>
  </si>
  <si>
    <t>151111</t>
  </si>
  <si>
    <t>オフセット印刷物（紙に対するもの)</t>
  </si>
  <si>
    <t>151211</t>
  </si>
  <si>
    <t>とっ版印刷物（紙に対するもの）</t>
  </si>
  <si>
    <t>151311</t>
  </si>
  <si>
    <t>紙以外のものに対する印刷物</t>
  </si>
  <si>
    <t>152111</t>
  </si>
  <si>
    <t>写真製版（写真植字を含む）</t>
  </si>
  <si>
    <t>152112</t>
  </si>
  <si>
    <t>フォトマスク</t>
  </si>
  <si>
    <t>化学工業製品</t>
  </si>
  <si>
    <t>161122</t>
  </si>
  <si>
    <t>過りん酸石灰</t>
  </si>
  <si>
    <t>161129</t>
  </si>
  <si>
    <t>その他のりん酸質肥料</t>
  </si>
  <si>
    <t>161211</t>
  </si>
  <si>
    <t>化成肥料</t>
  </si>
  <si>
    <t>161212</t>
  </si>
  <si>
    <t>配合肥料</t>
  </si>
  <si>
    <t>161919</t>
  </si>
  <si>
    <t>162311</t>
  </si>
  <si>
    <t>酸素ガス（液化酸素を含む）</t>
  </si>
  <si>
    <t>162313</t>
  </si>
  <si>
    <t>溶解アセチレン</t>
  </si>
  <si>
    <t>162315</t>
  </si>
  <si>
    <t>窒素</t>
  </si>
  <si>
    <t>162319</t>
  </si>
  <si>
    <t>その他の圧縮ガス・液化ガス</t>
  </si>
  <si>
    <t>162413</t>
  </si>
  <si>
    <t>かん水、にがり</t>
  </si>
  <si>
    <t>162923</t>
  </si>
  <si>
    <t>カリウム塩類</t>
  </si>
  <si>
    <t>163511</t>
  </si>
  <si>
    <t>フェノール樹脂</t>
  </si>
  <si>
    <t>163512</t>
  </si>
  <si>
    <t>ユリア樹脂</t>
  </si>
  <si>
    <t>163525</t>
  </si>
  <si>
    <t>ふっ素樹脂</t>
  </si>
  <si>
    <t>163911</t>
  </si>
  <si>
    <t>ホルマリン</t>
  </si>
  <si>
    <t>164411</t>
  </si>
  <si>
    <t>油性塗料</t>
  </si>
  <si>
    <t>164414</t>
  </si>
  <si>
    <t>溶剤系合成樹脂塗料</t>
  </si>
  <si>
    <t>165111</t>
  </si>
  <si>
    <t>医薬品原末、原液</t>
  </si>
  <si>
    <t>165211</t>
  </si>
  <si>
    <t>医薬品製剤（医薬部外品製剤を含む）</t>
  </si>
  <si>
    <t>165411</t>
  </si>
  <si>
    <t>生薬・漢方</t>
  </si>
  <si>
    <t>166119</t>
  </si>
  <si>
    <t>その他の仕上用・皮膚用化粧品</t>
  </si>
  <si>
    <t>169612</t>
  </si>
  <si>
    <t>木材化学製品</t>
  </si>
  <si>
    <t>169711</t>
  </si>
  <si>
    <t>試薬（診断用試薬を除く）</t>
  </si>
  <si>
    <t>169919</t>
  </si>
  <si>
    <t>その他の化学工業製品</t>
  </si>
  <si>
    <t>石油製品・石炭製品</t>
  </si>
  <si>
    <t>174111</t>
  </si>
  <si>
    <t>アスファルト舗装混合材、タール舗装混合材（アスファルトブロック、タールブロックを含む）</t>
  </si>
  <si>
    <t>プラスチック製品</t>
  </si>
  <si>
    <t>181311</t>
  </si>
  <si>
    <t>プラスチック継手（バルブ、コックを含む）</t>
  </si>
  <si>
    <t>181419</t>
  </si>
  <si>
    <t>その他のプラスチック異形押出製品</t>
  </si>
  <si>
    <t>181511</t>
  </si>
  <si>
    <t>プラスチック板・棒・管・継手・異形押出製品の加工品（切断、接合、塗装、蒸着めっき、バフ加工等）</t>
  </si>
  <si>
    <t>182111</t>
  </si>
  <si>
    <t>包装用軟質プラスチックフィルム（厚さ０．２ｍｍ未満で軟質のもの）</t>
  </si>
  <si>
    <t>182113</t>
  </si>
  <si>
    <t>硬質プラスチックフィルム（厚さ０．５ｍｍ未満で硬質のもの）</t>
  </si>
  <si>
    <t>182511</t>
  </si>
  <si>
    <t>プラスチックフィルム・シート・床材・合成皮革加工品（切断、接合、塗装、蒸着めっき、バフ加工等）</t>
  </si>
  <si>
    <t>183111</t>
  </si>
  <si>
    <t>電気機械器具用プラスチック製品</t>
  </si>
  <si>
    <t>183211</t>
  </si>
  <si>
    <t>自動車用プラスチック製品</t>
  </si>
  <si>
    <t>183319</t>
  </si>
  <si>
    <t>その他の工業用プラスチック製品</t>
  </si>
  <si>
    <t>183411</t>
  </si>
  <si>
    <t>工業用プラスチック製品の加工品（切断、接合、塗装、蒸着めっき、バフ加工等）</t>
  </si>
  <si>
    <t>184111</t>
  </si>
  <si>
    <t>軟質プラスチック発泡製品（半硬質性を含む）</t>
  </si>
  <si>
    <t>184211</t>
  </si>
  <si>
    <t>硬質プラスチック発泡製品（厚板）（厚さ３ｍｍ以上）</t>
  </si>
  <si>
    <t>184219</t>
  </si>
  <si>
    <t>その他の硬質プラスチック発泡製品</t>
  </si>
  <si>
    <t>184311</t>
  </si>
  <si>
    <t>184411</t>
  </si>
  <si>
    <t>強化プラスチック製容器・浴槽・浄化槽</t>
  </si>
  <si>
    <t>184412</t>
  </si>
  <si>
    <t>工業用強化プラスチック製品</t>
  </si>
  <si>
    <t>184419</t>
  </si>
  <si>
    <t>その他の強化プラスチック製品</t>
  </si>
  <si>
    <t>184511</t>
  </si>
  <si>
    <t>発泡・強化プラスチック製品の加工品（切断、接合、塗装、蒸着めっき、バフ加工等）</t>
  </si>
  <si>
    <t>185111</t>
  </si>
  <si>
    <t>185112</t>
  </si>
  <si>
    <t>再生プラスチック成形材料</t>
  </si>
  <si>
    <t>185211</t>
  </si>
  <si>
    <t>廃プラスチック製品</t>
  </si>
  <si>
    <t>189111</t>
  </si>
  <si>
    <t>日用雑貨・台所用品・食卓用品・浴室用品</t>
  </si>
  <si>
    <t>189211</t>
  </si>
  <si>
    <t>プラスチック製中空成形容器</t>
  </si>
  <si>
    <t>189212</t>
  </si>
  <si>
    <t>飲料用プラスチックボトル</t>
  </si>
  <si>
    <t>189219</t>
  </si>
  <si>
    <t>その他のプラスチック製容器</t>
  </si>
  <si>
    <t>189711</t>
  </si>
  <si>
    <t>医療・衛生用プラスチック製品</t>
  </si>
  <si>
    <t>189719</t>
  </si>
  <si>
    <t>その他のプラスチック製品</t>
  </si>
  <si>
    <t>189819</t>
  </si>
  <si>
    <t>他に分類されないプラスチック製品の加工品（切断、接合、塗装、蒸着めっき、バフ加工等）</t>
  </si>
  <si>
    <t>ゴム製品</t>
  </si>
  <si>
    <t>192115</t>
  </si>
  <si>
    <t>ゴム製履物用品</t>
  </si>
  <si>
    <t>193111</t>
  </si>
  <si>
    <t>コンベヤゴムベルト</t>
  </si>
  <si>
    <t>193211</t>
  </si>
  <si>
    <t>ゴムホース</t>
  </si>
  <si>
    <t>193311</t>
  </si>
  <si>
    <t>防振ゴム</t>
  </si>
  <si>
    <t>193313</t>
  </si>
  <si>
    <t>ゴム製パッキン類</t>
  </si>
  <si>
    <t>193318</t>
  </si>
  <si>
    <t>工業用スポンジ製品</t>
  </si>
  <si>
    <t>193319</t>
  </si>
  <si>
    <t>その他の工業用ゴム製品</t>
  </si>
  <si>
    <t>199319</t>
  </si>
  <si>
    <t>その他の練生地</t>
  </si>
  <si>
    <t>199919</t>
  </si>
  <si>
    <t>その他のゴム製品</t>
  </si>
  <si>
    <t>なめし革・同製品・毛皮</t>
  </si>
  <si>
    <t>203111</t>
  </si>
  <si>
    <t>革製履物用材料、同附属品</t>
  </si>
  <si>
    <t>204111</t>
  </si>
  <si>
    <t>紳士用革靴（２３ｃｍ以上）</t>
  </si>
  <si>
    <t>204112</t>
  </si>
  <si>
    <t>婦人用・子供用革靴</t>
  </si>
  <si>
    <t>204114</t>
  </si>
  <si>
    <t>作業用革靴</t>
  </si>
  <si>
    <t>206119</t>
  </si>
  <si>
    <t>その他のなめし革製かばん類</t>
  </si>
  <si>
    <t>窯業・土石製品</t>
  </si>
  <si>
    <t>211211</t>
  </si>
  <si>
    <t>合わせガラス</t>
  </si>
  <si>
    <t>211219</t>
  </si>
  <si>
    <t>その他の板ガラス</t>
  </si>
  <si>
    <t>211712</t>
  </si>
  <si>
    <t>ガラス長繊維、同製品</t>
  </si>
  <si>
    <t>211919</t>
  </si>
  <si>
    <t>他に分類されないガラス、同製品</t>
  </si>
  <si>
    <t>212111</t>
  </si>
  <si>
    <t>ポルトランドセメント</t>
  </si>
  <si>
    <t>212119</t>
  </si>
  <si>
    <t>その他の水硬性セメント</t>
  </si>
  <si>
    <t>212211</t>
  </si>
  <si>
    <t>212311</t>
  </si>
  <si>
    <t>遠心力鉄筋コンクリート管（ヒューム管）</t>
  </si>
  <si>
    <t>212312</t>
  </si>
  <si>
    <t>遠心力鉄筋コンクリート柱（ポール）</t>
  </si>
  <si>
    <t>212313</t>
  </si>
  <si>
    <t>遠心力鉄筋コンクリートくい（パイル）</t>
  </si>
  <si>
    <t>212314</t>
  </si>
  <si>
    <t>コンクリート管（遠心力鉄筋コンクリート管を除く）</t>
  </si>
  <si>
    <t>212315</t>
  </si>
  <si>
    <t>空洞コンクリートブロック</t>
  </si>
  <si>
    <t>212316</t>
  </si>
  <si>
    <t>土木用コンクリートブロック</t>
  </si>
  <si>
    <t>212317</t>
  </si>
  <si>
    <t>道路用コンクリート製品</t>
  </si>
  <si>
    <t>212318</t>
  </si>
  <si>
    <t>プレストレストコンクリート製品</t>
  </si>
  <si>
    <t>212319</t>
  </si>
  <si>
    <t>その他のコンクリート製品</t>
  </si>
  <si>
    <t>212919</t>
  </si>
  <si>
    <t>他に分類されないセメント製品</t>
  </si>
  <si>
    <t>214419</t>
  </si>
  <si>
    <t>その他の電気用陶磁器</t>
  </si>
  <si>
    <t>214512</t>
  </si>
  <si>
    <t>理化学用・工業用ファインセラミックス</t>
  </si>
  <si>
    <t>215219</t>
  </si>
  <si>
    <t>その他の不定形耐火物</t>
  </si>
  <si>
    <t>215919</t>
  </si>
  <si>
    <t>他に分類されない耐火物（粘土質るつぼを含む）</t>
  </si>
  <si>
    <t>217919</t>
  </si>
  <si>
    <t>その他の研磨材、同製品</t>
  </si>
  <si>
    <t>218111</t>
  </si>
  <si>
    <t>218211</t>
  </si>
  <si>
    <t>再生骨材</t>
  </si>
  <si>
    <t>218311</t>
  </si>
  <si>
    <t>人工骨材</t>
  </si>
  <si>
    <t>218411</t>
  </si>
  <si>
    <t>218611</t>
  </si>
  <si>
    <t>鉱物・土石粉砕、その他の処理品</t>
  </si>
  <si>
    <t>219219</t>
  </si>
  <si>
    <t>その他の石こう製品</t>
  </si>
  <si>
    <t>219311</t>
  </si>
  <si>
    <t>生石灰</t>
  </si>
  <si>
    <t>219312</t>
  </si>
  <si>
    <t>消石灰</t>
  </si>
  <si>
    <t>219319</t>
  </si>
  <si>
    <t>その他の石灰製品</t>
  </si>
  <si>
    <t>219411</t>
  </si>
  <si>
    <t>219929</t>
  </si>
  <si>
    <t>その他の窯業・土石製品</t>
  </si>
  <si>
    <t>221122</t>
  </si>
  <si>
    <t>線材、バーインコイル</t>
  </si>
  <si>
    <t>221134</t>
  </si>
  <si>
    <t>普通鋼鋼線</t>
  </si>
  <si>
    <t>221143</t>
  </si>
  <si>
    <t>構造用鋼</t>
  </si>
  <si>
    <t>221144</t>
  </si>
  <si>
    <t>特殊用途鋼</t>
  </si>
  <si>
    <t>221151</t>
  </si>
  <si>
    <t>特殊鋼鋼線</t>
  </si>
  <si>
    <t>221168</t>
  </si>
  <si>
    <t>鉄くず</t>
  </si>
  <si>
    <t>224913</t>
  </si>
  <si>
    <t>針金</t>
  </si>
  <si>
    <t>224919</t>
  </si>
  <si>
    <t>その他の表面処理鋼材</t>
  </si>
  <si>
    <t>225111</t>
  </si>
  <si>
    <t>機械用銑鉄鋳物</t>
  </si>
  <si>
    <t>225119</t>
  </si>
  <si>
    <t>その他の銑鉄鋳物</t>
  </si>
  <si>
    <t>225312</t>
  </si>
  <si>
    <t>特殊鋼鋳鋼（鋳放しのもの）（鋳鋼管を含む）</t>
  </si>
  <si>
    <t>225411</t>
  </si>
  <si>
    <t>229111</t>
  </si>
  <si>
    <t>鉄鋼切断品（溶断を含む）</t>
  </si>
  <si>
    <t>229211</t>
  </si>
  <si>
    <t>鉄スクラップ加工処理品</t>
  </si>
  <si>
    <t>229919</t>
  </si>
  <si>
    <t>その他の鉄鋼品</t>
  </si>
  <si>
    <t>非鉄金属</t>
  </si>
  <si>
    <t>232911</t>
  </si>
  <si>
    <t>金再生地金、金合金</t>
  </si>
  <si>
    <t>232912</t>
  </si>
  <si>
    <t>銀再生地金、銀合金</t>
  </si>
  <si>
    <t>232919</t>
  </si>
  <si>
    <t>その他の非鉄金属再生地金、同合金</t>
  </si>
  <si>
    <t>233919</t>
  </si>
  <si>
    <t>その他の非鉄金属・同合金展伸材</t>
  </si>
  <si>
    <t>234113</t>
  </si>
  <si>
    <t>銅被覆線</t>
  </si>
  <si>
    <t>234114</t>
  </si>
  <si>
    <t>巻線</t>
  </si>
  <si>
    <t>235111</t>
  </si>
  <si>
    <t>銅・同合金鋳物</t>
  </si>
  <si>
    <t>235211</t>
  </si>
  <si>
    <t>アルミニウム・同合金鋳物</t>
  </si>
  <si>
    <t>235311</t>
  </si>
  <si>
    <t>235419</t>
  </si>
  <si>
    <t>その他の非鉄金属ダイカスト</t>
  </si>
  <si>
    <t>239919</t>
  </si>
  <si>
    <t>その他の非鉄金属・同合金粉</t>
  </si>
  <si>
    <t>239921</t>
  </si>
  <si>
    <t>銅、鉛、亜鉛、ニッケル、すず等粗製品</t>
  </si>
  <si>
    <t>239929</t>
  </si>
  <si>
    <t>その他の非鉄金属製品</t>
  </si>
  <si>
    <t>239931</t>
  </si>
  <si>
    <t>非鉄金属くず</t>
  </si>
  <si>
    <t>金属製品</t>
  </si>
  <si>
    <t>242212</t>
  </si>
  <si>
    <t>合板・木材加工機械用刃物</t>
  </si>
  <si>
    <t>242219</t>
  </si>
  <si>
    <t>その他の機械刃物</t>
  </si>
  <si>
    <t>242311</t>
  </si>
  <si>
    <t>理髪用刃物</t>
  </si>
  <si>
    <t>242319</t>
  </si>
  <si>
    <t>その他の利器工匠具、手道具</t>
  </si>
  <si>
    <t>242611</t>
  </si>
  <si>
    <t>農業用器具</t>
  </si>
  <si>
    <t>242612</t>
  </si>
  <si>
    <t>農業用器具部分品</t>
  </si>
  <si>
    <t>242911</t>
  </si>
  <si>
    <t>錠、かぎ</t>
  </si>
  <si>
    <t>242912</t>
  </si>
  <si>
    <t>建築用金物</t>
  </si>
  <si>
    <t>242913</t>
  </si>
  <si>
    <t>架線金物</t>
  </si>
  <si>
    <t>242919</t>
  </si>
  <si>
    <t>他に分類されない金物類</t>
  </si>
  <si>
    <t>243111</t>
  </si>
  <si>
    <t>金属製管継手</t>
  </si>
  <si>
    <t>243219</t>
  </si>
  <si>
    <t>その他のガス機器（温風暖房機を除く）</t>
  </si>
  <si>
    <t>243221</t>
  </si>
  <si>
    <t>石油ストーブ</t>
  </si>
  <si>
    <t>243231</t>
  </si>
  <si>
    <t>ガス機器・石油機器の部分品・附属品</t>
  </si>
  <si>
    <t>243312</t>
  </si>
  <si>
    <t>温水ボイラ</t>
  </si>
  <si>
    <t>243911</t>
  </si>
  <si>
    <t>暖房用・調理用器具</t>
  </si>
  <si>
    <t>244111</t>
  </si>
  <si>
    <t>244112</t>
  </si>
  <si>
    <t>軽量鉄骨</t>
  </si>
  <si>
    <t>244211</t>
  </si>
  <si>
    <t>橋りょう</t>
  </si>
  <si>
    <t>244213</t>
  </si>
  <si>
    <t>水門</t>
  </si>
  <si>
    <t>244219</t>
  </si>
  <si>
    <t>その他の建設用金属製品</t>
  </si>
  <si>
    <t>244311</t>
  </si>
  <si>
    <t>住宅用アルミニウム製サッシ</t>
  </si>
  <si>
    <t>244312</t>
  </si>
  <si>
    <t>ビル用アルミニウム製サッシ</t>
  </si>
  <si>
    <t>244322</t>
  </si>
  <si>
    <t>244411</t>
  </si>
  <si>
    <t>244412</t>
  </si>
  <si>
    <t>ユニットハウス</t>
  </si>
  <si>
    <t>244519</t>
  </si>
  <si>
    <t>その他の建築用金属製品</t>
  </si>
  <si>
    <t>244611</t>
  </si>
  <si>
    <t>板金製タンク</t>
  </si>
  <si>
    <t>244614</t>
  </si>
  <si>
    <t>コンテナ</t>
  </si>
  <si>
    <t>244619</t>
  </si>
  <si>
    <t>その他の製缶板金製品</t>
  </si>
  <si>
    <t>245111</t>
  </si>
  <si>
    <t>アルミニウム製機械部分品（機械仕上げをしないもの）</t>
  </si>
  <si>
    <t>245119</t>
  </si>
  <si>
    <t>その他の打抜・プレス加工アルミニウム、同合金製品</t>
  </si>
  <si>
    <t>245211</t>
  </si>
  <si>
    <t>打抜・プレス機械部分品（機械仕上げをしないもの）</t>
  </si>
  <si>
    <t>245219</t>
  </si>
  <si>
    <t>その他の打抜・プレス金属製品</t>
  </si>
  <si>
    <t>245311</t>
  </si>
  <si>
    <t>246919</t>
  </si>
  <si>
    <t>247911</t>
  </si>
  <si>
    <t>鉄製金網（溶接金網、じゃかごを含む）</t>
  </si>
  <si>
    <t>247913</t>
  </si>
  <si>
    <t>ワイヤロープ（鋼より線を含む）</t>
  </si>
  <si>
    <t>247919</t>
  </si>
  <si>
    <t>他に分類されない線材製品</t>
  </si>
  <si>
    <t>248114</t>
  </si>
  <si>
    <t>木ねじ、小ねじ、押しねじ</t>
  </si>
  <si>
    <t>249112</t>
  </si>
  <si>
    <t>金庫の部分品・取付具・附属品</t>
  </si>
  <si>
    <t>249212</t>
  </si>
  <si>
    <t>つるまきばね</t>
  </si>
  <si>
    <t>249213</t>
  </si>
  <si>
    <t>線ばね</t>
  </si>
  <si>
    <t>249915</t>
  </si>
  <si>
    <t>金属はく（打ちはく）</t>
  </si>
  <si>
    <t>249919</t>
  </si>
  <si>
    <t>その他の金属製品</t>
  </si>
  <si>
    <t>はん用機械器具</t>
  </si>
  <si>
    <t>251112</t>
  </si>
  <si>
    <t>水管ボイラ</t>
  </si>
  <si>
    <t>251121</t>
  </si>
  <si>
    <t>ボイラの部分品・取付具・附属品</t>
  </si>
  <si>
    <t>252121</t>
  </si>
  <si>
    <t>ポンプ、同装置の部分品・取付具・附属品</t>
  </si>
  <si>
    <t>252314</t>
  </si>
  <si>
    <t>油圧バルブ</t>
  </si>
  <si>
    <t>252331</t>
  </si>
  <si>
    <t>空気圧機器（空気圧ユニット機器を含む）</t>
  </si>
  <si>
    <t>252332</t>
  </si>
  <si>
    <t>空気圧機器の部分品・取付具・附属品</t>
  </si>
  <si>
    <t>253112</t>
  </si>
  <si>
    <t>歯車（プラスチック製を含む）</t>
  </si>
  <si>
    <t>253321</t>
  </si>
  <si>
    <t>巻上機</t>
  </si>
  <si>
    <t>253322</t>
  </si>
  <si>
    <t>コンベヤ</t>
  </si>
  <si>
    <t>253522</t>
  </si>
  <si>
    <t>冷凍装置</t>
  </si>
  <si>
    <t>259112</t>
  </si>
  <si>
    <t>消火器具・消火装置の部分品・取付具・附属品</t>
  </si>
  <si>
    <t>259212</t>
  </si>
  <si>
    <t>自動調整バルブ</t>
  </si>
  <si>
    <t>259214</t>
  </si>
  <si>
    <t>一般用バルブ・コック</t>
  </si>
  <si>
    <t>259215</t>
  </si>
  <si>
    <t>バルブ・コック附属品</t>
  </si>
  <si>
    <t>259414</t>
  </si>
  <si>
    <t>軸受ユニット</t>
  </si>
  <si>
    <t>259511</t>
  </si>
  <si>
    <t>ピストンリング</t>
  </si>
  <si>
    <t>259629</t>
  </si>
  <si>
    <t>他に分類されないはん用機械、同装置の部分品・取付具・附属品</t>
  </si>
  <si>
    <t>259919</t>
  </si>
  <si>
    <t>他に分類されない各種機械部分品</t>
  </si>
  <si>
    <t>生産用機械器具</t>
  </si>
  <si>
    <t>261121</t>
  </si>
  <si>
    <t>噴霧機、散粉機</t>
  </si>
  <si>
    <t>261129</t>
  </si>
  <si>
    <t>その他の栽培用・管理用機器</t>
  </si>
  <si>
    <t>261131</t>
  </si>
  <si>
    <t>農業用乾燥機</t>
  </si>
  <si>
    <t>261139</t>
  </si>
  <si>
    <t>その他の収穫調整用機器</t>
  </si>
  <si>
    <t>261151</t>
  </si>
  <si>
    <t>農業用機械の部分品・取付具・附属品</t>
  </si>
  <si>
    <t>262134</t>
  </si>
  <si>
    <t>破砕機・摩砕機・選別機の補助機</t>
  </si>
  <si>
    <t>262141</t>
  </si>
  <si>
    <t>建設機械・鉱山機械の部分品・取付具・附属品</t>
  </si>
  <si>
    <t>264115</t>
  </si>
  <si>
    <t>肉製品・水産製品製造機械</t>
  </si>
  <si>
    <t>264121</t>
  </si>
  <si>
    <t>264214</t>
  </si>
  <si>
    <t>製材・木材加工・合板機械の部分品・取付具・附属品</t>
  </si>
  <si>
    <t>264319</t>
  </si>
  <si>
    <t>その他の製紙機械</t>
  </si>
  <si>
    <t>264321</t>
  </si>
  <si>
    <t>パルプ装置・製紙機械の部分品・取付具・附属品</t>
  </si>
  <si>
    <t>264415</t>
  </si>
  <si>
    <t>印刷・製本・紙工機械の部分品・取付具・附属品</t>
  </si>
  <si>
    <t>264511</t>
  </si>
  <si>
    <t>個装・内装機械</t>
  </si>
  <si>
    <t>264512</t>
  </si>
  <si>
    <t>外装・荷造機械</t>
  </si>
  <si>
    <t>264513</t>
  </si>
  <si>
    <t>包装・荷造機械の部分品・取付具・附属品</t>
  </si>
  <si>
    <t>265122</t>
  </si>
  <si>
    <t>鋳造装置の部分品・取付具・附属品</t>
  </si>
  <si>
    <t>265217</t>
  </si>
  <si>
    <t>乾燥機器</t>
  </si>
  <si>
    <t>265218</t>
  </si>
  <si>
    <t>集じん機器</t>
  </si>
  <si>
    <t>265319</t>
  </si>
  <si>
    <t>その他のプラスチック加工機械、同附属装置（手動式を含む）</t>
  </si>
  <si>
    <t>266111</t>
  </si>
  <si>
    <t>数値制御旋盤</t>
  </si>
  <si>
    <t>266119</t>
  </si>
  <si>
    <t>その他の旋盤</t>
  </si>
  <si>
    <t>266129</t>
  </si>
  <si>
    <t>その他の金属工作機械</t>
  </si>
  <si>
    <t>266216</t>
  </si>
  <si>
    <t>せん断機（シャーリングマシン）</t>
  </si>
  <si>
    <t>266218</t>
  </si>
  <si>
    <t>ワイヤフォーミングマシン</t>
  </si>
  <si>
    <t>266229</t>
  </si>
  <si>
    <t>その他の金属加工機械</t>
  </si>
  <si>
    <t>266311</t>
  </si>
  <si>
    <t>金属工作機械の部分品・取付具・附属品</t>
  </si>
  <si>
    <t>266313</t>
  </si>
  <si>
    <t>金属加工機械の部分品・取付具・附属品</t>
  </si>
  <si>
    <t>266411</t>
  </si>
  <si>
    <t>特殊鋼切削工具</t>
  </si>
  <si>
    <t>266412</t>
  </si>
  <si>
    <t>超硬工具（粉末や金製を除く）</t>
  </si>
  <si>
    <t>266413</t>
  </si>
  <si>
    <t>ダイヤモンド工具</t>
  </si>
  <si>
    <t>266416</t>
  </si>
  <si>
    <t>治具、金属加工用附属品</t>
  </si>
  <si>
    <t>266419</t>
  </si>
  <si>
    <t>その他の機械工具</t>
  </si>
  <si>
    <t>267111</t>
  </si>
  <si>
    <t>ウェーハプロセス（電子回路形成）用処理装置</t>
  </si>
  <si>
    <t>267112</t>
  </si>
  <si>
    <t>組立用装置</t>
  </si>
  <si>
    <t>267119</t>
  </si>
  <si>
    <t>その他の半導体製造装置</t>
  </si>
  <si>
    <t>267121</t>
  </si>
  <si>
    <t>半導体製造装置の部分品・取付具・附属品</t>
  </si>
  <si>
    <t>267211</t>
  </si>
  <si>
    <t>267212</t>
  </si>
  <si>
    <t>フラットパネルディスプレイ製造装置の部分品・取付具・附属品</t>
  </si>
  <si>
    <t>269111</t>
  </si>
  <si>
    <t>プレス用金型</t>
  </si>
  <si>
    <t>269113</t>
  </si>
  <si>
    <t>鋳造用金型（ダイカスト用を含む）</t>
  </si>
  <si>
    <t>269119</t>
  </si>
  <si>
    <t>その他の金属用金型、同部分品・附属品</t>
  </si>
  <si>
    <t>269211</t>
  </si>
  <si>
    <t>プラスチック用金型</t>
  </si>
  <si>
    <t>269212</t>
  </si>
  <si>
    <t>ゴム・ガラス用金型</t>
  </si>
  <si>
    <t>269219</t>
  </si>
  <si>
    <t>その他の非金属用金型、同部分品・附属品</t>
  </si>
  <si>
    <t>269313</t>
  </si>
  <si>
    <t>真空装置・真空機器の部分品・取付具・附属品</t>
  </si>
  <si>
    <t>269419</t>
  </si>
  <si>
    <t>その他のロボット</t>
  </si>
  <si>
    <t>269421</t>
  </si>
  <si>
    <t>ロボット、同装置の部分品・取付具・附属品</t>
  </si>
  <si>
    <t>269919</t>
  </si>
  <si>
    <t>その他の生産用機械器具</t>
  </si>
  <si>
    <t>269929</t>
  </si>
  <si>
    <t>他に分類されない生産用機械器具の部分品・取付具・附属品</t>
  </si>
  <si>
    <t>業務用機械器具</t>
  </si>
  <si>
    <t>271121</t>
  </si>
  <si>
    <t>複写機の部分品・取付具・附属品</t>
  </si>
  <si>
    <t>271911</t>
  </si>
  <si>
    <t>金銭登録機（レジスタ）</t>
  </si>
  <si>
    <t>271919</t>
  </si>
  <si>
    <t>他に分類されない事務用機械器具</t>
  </si>
  <si>
    <t>271921</t>
  </si>
  <si>
    <t>その他の事務用機械器具の部分品・取付具・附属品</t>
  </si>
  <si>
    <t>272211</t>
  </si>
  <si>
    <t>パチンコ、スロットマシン</t>
  </si>
  <si>
    <t>272212</t>
  </si>
  <si>
    <t>ゲームセンター用娯楽機器</t>
  </si>
  <si>
    <t>272221</t>
  </si>
  <si>
    <t>娯楽用機械の部分品・取付具・附属品</t>
  </si>
  <si>
    <t>272312</t>
  </si>
  <si>
    <t>自動販売機の部分品・取付具・附属品</t>
  </si>
  <si>
    <t>272919</t>
  </si>
  <si>
    <t>他に分類されないサービス用・娯楽用機械器具</t>
  </si>
  <si>
    <t>272929</t>
  </si>
  <si>
    <t>その他のサービス用・娯楽用機械器具の部分品・取付具・附属品</t>
  </si>
  <si>
    <t>273211</t>
  </si>
  <si>
    <t>273212</t>
  </si>
  <si>
    <t>はかりの部分品・取付具・附属品</t>
  </si>
  <si>
    <t>273311</t>
  </si>
  <si>
    <t>圧力計</t>
  </si>
  <si>
    <t>273312</t>
  </si>
  <si>
    <t>金属温度計</t>
  </si>
  <si>
    <t>273411</t>
  </si>
  <si>
    <t>工業用長さ計</t>
  </si>
  <si>
    <t>273412</t>
  </si>
  <si>
    <t>273413</t>
  </si>
  <si>
    <t>精密測定器の部分品・取付具・附属品</t>
  </si>
  <si>
    <t>273511</t>
  </si>
  <si>
    <t>光分析装置</t>
  </si>
  <si>
    <t>273519</t>
  </si>
  <si>
    <t>その他の分析装置</t>
  </si>
  <si>
    <t>273711</t>
  </si>
  <si>
    <t>ジャイロ計器、磁気コンパス</t>
  </si>
  <si>
    <t>273721</t>
  </si>
  <si>
    <t>測量機械器具の部分品・取付具・附属品</t>
  </si>
  <si>
    <t>273811</t>
  </si>
  <si>
    <t>273913</t>
  </si>
  <si>
    <t>公害計測器</t>
  </si>
  <si>
    <t>273919</t>
  </si>
  <si>
    <t>他に分類されない計量器・測定器・分析機器・試験機・測量機械器具・理化学機械器具</t>
  </si>
  <si>
    <t>273931</t>
  </si>
  <si>
    <t>その他の計量器・測定器・分析機器・試験機・測量機械器具・理化学機械器具の部分品・取付具・附属品</t>
  </si>
  <si>
    <t>274111</t>
  </si>
  <si>
    <t>医療用機械器具、同装置</t>
  </si>
  <si>
    <t>274112</t>
  </si>
  <si>
    <t>病院用器具、同装置</t>
  </si>
  <si>
    <t>274113</t>
  </si>
  <si>
    <t>医療用機械器具の部分品・取付具・附属品</t>
  </si>
  <si>
    <t>274211</t>
  </si>
  <si>
    <t>歯科用機械器具、同装置</t>
  </si>
  <si>
    <t>274311</t>
  </si>
  <si>
    <t>医療用品</t>
  </si>
  <si>
    <t>275111</t>
  </si>
  <si>
    <t>望遠鏡</t>
  </si>
  <si>
    <t>275212</t>
  </si>
  <si>
    <t>写真装置、同関連器具</t>
  </si>
  <si>
    <t>275311</t>
  </si>
  <si>
    <t>カメラ用レンズ</t>
  </si>
  <si>
    <t>275313</t>
  </si>
  <si>
    <t>光学レンズ</t>
  </si>
  <si>
    <t>電子部品・デバイス・電子回路</t>
  </si>
  <si>
    <t>281313</t>
  </si>
  <si>
    <t>シリコントランジスタ</t>
  </si>
  <si>
    <t>281319</t>
  </si>
  <si>
    <t>その他の半導体素子</t>
  </si>
  <si>
    <t>281413</t>
  </si>
  <si>
    <t>モス型集積回路（論理素子）</t>
  </si>
  <si>
    <t>281429</t>
  </si>
  <si>
    <t>その他の集積回路</t>
  </si>
  <si>
    <t>282112</t>
  </si>
  <si>
    <t>固定コンデンサ</t>
  </si>
  <si>
    <t>282114</t>
  </si>
  <si>
    <t>変成器</t>
  </si>
  <si>
    <t>282311</t>
  </si>
  <si>
    <t>プリント配線板用コネクタ</t>
  </si>
  <si>
    <t>282312</t>
  </si>
  <si>
    <t>コネクタ（プリント配線板用コネクタを除く）</t>
  </si>
  <si>
    <t>283111</t>
  </si>
  <si>
    <t>半導体メモリメディア</t>
  </si>
  <si>
    <t>284111</t>
  </si>
  <si>
    <t>リジッドプリント配線板</t>
  </si>
  <si>
    <t>284211</t>
  </si>
  <si>
    <t>プリント配線実装基板</t>
  </si>
  <si>
    <t>284212</t>
  </si>
  <si>
    <t>モジュール実装基板</t>
  </si>
  <si>
    <t>285119</t>
  </si>
  <si>
    <t>その他の高周波ユニット</t>
  </si>
  <si>
    <t>285121</t>
  </si>
  <si>
    <t>コントロールユニット</t>
  </si>
  <si>
    <t>285919</t>
  </si>
  <si>
    <t>他に分類されないユニット部品</t>
  </si>
  <si>
    <t>289911</t>
  </si>
  <si>
    <t>磁性材部品（粉末や金によるもの）</t>
  </si>
  <si>
    <t>289912</t>
  </si>
  <si>
    <t>水晶振動子（時計用を除く）</t>
  </si>
  <si>
    <t>289919</t>
  </si>
  <si>
    <t>他に分類されない通信機械器具の部分品・附属品</t>
  </si>
  <si>
    <t>289929</t>
  </si>
  <si>
    <t>他に分類されない電子部品・デバイス・電子回路</t>
  </si>
  <si>
    <t>電気機械器具</t>
  </si>
  <si>
    <t>291151</t>
  </si>
  <si>
    <t>発電機・電動機・その他の回転電気機械の部分品・取付具・附属品</t>
  </si>
  <si>
    <t>291313</t>
  </si>
  <si>
    <t>開閉器</t>
  </si>
  <si>
    <t>291315</t>
  </si>
  <si>
    <t>電力開閉装置の部分品・取付具・附属品</t>
  </si>
  <si>
    <t>291411</t>
  </si>
  <si>
    <t>配電盤</t>
  </si>
  <si>
    <t>291412</t>
  </si>
  <si>
    <t>監視制御装置</t>
  </si>
  <si>
    <t>291413</t>
  </si>
  <si>
    <t>分電盤</t>
  </si>
  <si>
    <t>291419</t>
  </si>
  <si>
    <t>その他の配電盤・電力制御装置</t>
  </si>
  <si>
    <t>291421</t>
  </si>
  <si>
    <t>配電盤・電力制御装置の部分品・取付具・附属品</t>
  </si>
  <si>
    <t>291513</t>
  </si>
  <si>
    <t>接続器</t>
  </si>
  <si>
    <t>291519</t>
  </si>
  <si>
    <t>その他の配線器具・配線附属品</t>
  </si>
  <si>
    <t>292221</t>
  </si>
  <si>
    <t>内燃機関電装品の部分品・取付具・附属品</t>
  </si>
  <si>
    <t>292913</t>
  </si>
  <si>
    <t>産業用電熱装置</t>
  </si>
  <si>
    <t>292929</t>
  </si>
  <si>
    <t>その他の産業用電気機械器具の部分品・取付具・附属品</t>
  </si>
  <si>
    <t>293121</t>
  </si>
  <si>
    <t>ちゅう房機器の部分品・取付具・附属品</t>
  </si>
  <si>
    <t>293219</t>
  </si>
  <si>
    <t>その他の空調・住宅関連機器</t>
  </si>
  <si>
    <t>293221</t>
  </si>
  <si>
    <t>空調・住宅関連機器の部分品・取付具・附属品</t>
  </si>
  <si>
    <t>293929</t>
  </si>
  <si>
    <t>その他の民生用電気機械器具の部分品・取付具・附属品</t>
  </si>
  <si>
    <t>296113</t>
  </si>
  <si>
    <t>Ｘ線装置の部分品・取付具・附属品</t>
  </si>
  <si>
    <t>296212</t>
  </si>
  <si>
    <t>医療用電子応用装置の部分品・取付具・附属品</t>
  </si>
  <si>
    <t>296929</t>
  </si>
  <si>
    <t>その他の電子応用装置の部分品・取付具・附属品</t>
  </si>
  <si>
    <t>297121</t>
  </si>
  <si>
    <t>電気計測器の部分品・取付具・附属品</t>
  </si>
  <si>
    <t>297211</t>
  </si>
  <si>
    <t>工業計器</t>
  </si>
  <si>
    <t>297212</t>
  </si>
  <si>
    <t>工業計器の部分品・取付具・附属品</t>
  </si>
  <si>
    <t>297311</t>
  </si>
  <si>
    <t>297312</t>
  </si>
  <si>
    <t>医療用計測器の部分品・取付具・附属品</t>
  </si>
  <si>
    <t>299919</t>
  </si>
  <si>
    <t>他に分類されない電気機械器具</t>
  </si>
  <si>
    <t>情報通信機械器具</t>
  </si>
  <si>
    <t>301131</t>
  </si>
  <si>
    <t>デジタル伝送装置</t>
  </si>
  <si>
    <t>301132</t>
  </si>
  <si>
    <t>搬送装置（デジタル伝送装置を除く）</t>
  </si>
  <si>
    <t>301211</t>
  </si>
  <si>
    <t>携帯電話機、ＰＨＳ電話機</t>
  </si>
  <si>
    <t>301312</t>
  </si>
  <si>
    <t>固定局通信装置</t>
  </si>
  <si>
    <t>301313</t>
  </si>
  <si>
    <t>その他の移動局通信装置</t>
  </si>
  <si>
    <t>301512</t>
  </si>
  <si>
    <t>交通信号保安装置の部分品・取付具・附属品</t>
  </si>
  <si>
    <t>301911</t>
  </si>
  <si>
    <t>火災報知設備</t>
  </si>
  <si>
    <t>301919</t>
  </si>
  <si>
    <t>他に分類されない通信関連機械器具</t>
  </si>
  <si>
    <t>302112</t>
  </si>
  <si>
    <t>ビデオカメラ（放送用を除く）</t>
  </si>
  <si>
    <t>302113</t>
  </si>
  <si>
    <t>ビデオ機器の部分品・取付具・附属品</t>
  </si>
  <si>
    <t>302212</t>
  </si>
  <si>
    <t>デジタルカメラの部分品・取付具・附属品</t>
  </si>
  <si>
    <t>302322</t>
  </si>
  <si>
    <t>電気音響機械器具の部分品・取付具・附属品</t>
  </si>
  <si>
    <t>303113</t>
  </si>
  <si>
    <t>電子計算機の部分品・取付具・附属品</t>
  </si>
  <si>
    <t>303411</t>
  </si>
  <si>
    <t>印刷装置</t>
  </si>
  <si>
    <t>303412</t>
  </si>
  <si>
    <t>印刷装置の部分品・取付具・附属品</t>
  </si>
  <si>
    <t>303512</t>
  </si>
  <si>
    <t>表示装置の部分品・取付具・附属品</t>
  </si>
  <si>
    <t>303911</t>
  </si>
  <si>
    <t>金融用端末装置</t>
  </si>
  <si>
    <t>303919</t>
  </si>
  <si>
    <t>その他の端末装置</t>
  </si>
  <si>
    <t>303941</t>
  </si>
  <si>
    <t>その他の附属装置の部分品・取付具・附属品</t>
  </si>
  <si>
    <t>輸送用機械器具</t>
  </si>
  <si>
    <t>311111</t>
  </si>
  <si>
    <t>軽・小型乗用車（気筒容量２０００ml以下）（シャシーを含む）</t>
  </si>
  <si>
    <t>311314</t>
  </si>
  <si>
    <t>自動車用内燃機関の部分品・取付具・附属品</t>
  </si>
  <si>
    <t>311315</t>
  </si>
  <si>
    <t>駆動・伝導・操縦装置部品</t>
  </si>
  <si>
    <t>311316</t>
  </si>
  <si>
    <t>懸架・制動装置部品</t>
  </si>
  <si>
    <t>311317</t>
  </si>
  <si>
    <t>シャシー部品、車体部品</t>
  </si>
  <si>
    <t>311321</t>
  </si>
  <si>
    <t>カーヒータ</t>
  </si>
  <si>
    <t>311322</t>
  </si>
  <si>
    <t>座席（完成品に限る）</t>
  </si>
  <si>
    <t>311329</t>
  </si>
  <si>
    <t>その他の自動車部品（二輪自動車部品を含む）</t>
  </si>
  <si>
    <t>312212</t>
  </si>
  <si>
    <t>電車・客貨車の部分品・取付具・附属品</t>
  </si>
  <si>
    <t>313123</t>
  </si>
  <si>
    <t>鋼製国内船舶の改造・修理</t>
  </si>
  <si>
    <t>313211</t>
  </si>
  <si>
    <t>313312</t>
  </si>
  <si>
    <t>プラスチック製舟艇の新造</t>
  </si>
  <si>
    <t>313313</t>
  </si>
  <si>
    <t>313421</t>
  </si>
  <si>
    <t>舶用機関の部分品・取付具・附属品</t>
  </si>
  <si>
    <t>314919</t>
  </si>
  <si>
    <t>315112</t>
  </si>
  <si>
    <t>フォークリフトトラックの部分品・取付具・附属品</t>
  </si>
  <si>
    <t>315911</t>
  </si>
  <si>
    <t>構内運搬車（けん引車を含む）</t>
  </si>
  <si>
    <t>その他の製品</t>
  </si>
  <si>
    <t>321111</t>
  </si>
  <si>
    <t>貴金属製装身具（宝石、象牙、亀甲を含む）</t>
  </si>
  <si>
    <t>321211</t>
  </si>
  <si>
    <t>貴金属・宝石製装身具附属品、同材料加工品、同細工品</t>
  </si>
  <si>
    <t>322112</t>
  </si>
  <si>
    <t>装飾品、置物類（すず・アンチモン製品を含む）</t>
  </si>
  <si>
    <t>323111</t>
  </si>
  <si>
    <t>ウォッチ（ムーブメントを含む）</t>
  </si>
  <si>
    <t>323112</t>
  </si>
  <si>
    <t>クロック（ムーブメントを含む）</t>
  </si>
  <si>
    <t>323121</t>
  </si>
  <si>
    <t>時計の部分品</t>
  </si>
  <si>
    <t>325113</t>
  </si>
  <si>
    <t>金属製がん具</t>
  </si>
  <si>
    <t>325119</t>
  </si>
  <si>
    <t>その他のプラスチック製がん具</t>
  </si>
  <si>
    <t>325311</t>
  </si>
  <si>
    <t>野球・ソフトボール用具</t>
  </si>
  <si>
    <t>325313</t>
  </si>
  <si>
    <t>テニス・卓球・バドミントン用具</t>
  </si>
  <si>
    <t>325314</t>
  </si>
  <si>
    <t>ゴルフ・ホッケー用具</t>
  </si>
  <si>
    <t>325317</t>
  </si>
  <si>
    <t>釣道具、同附属品</t>
  </si>
  <si>
    <t>325319</t>
  </si>
  <si>
    <t>その他の運動用具</t>
  </si>
  <si>
    <t>327111</t>
  </si>
  <si>
    <t>漆器製家具</t>
  </si>
  <si>
    <t>327112</t>
  </si>
  <si>
    <t>漆器製台所・食卓用品</t>
  </si>
  <si>
    <t>328119</t>
  </si>
  <si>
    <t>その他のわら工品</t>
  </si>
  <si>
    <t>328211</t>
  </si>
  <si>
    <t>畳、畳床</t>
  </si>
  <si>
    <t>328421</t>
  </si>
  <si>
    <t>清掃用品</t>
  </si>
  <si>
    <t>328929</t>
  </si>
  <si>
    <t>他に分類されない生活雑貨製品</t>
  </si>
  <si>
    <t>329211</t>
  </si>
  <si>
    <t>看板、標識機、展示装置（電気的、機械的でないもの）</t>
  </si>
  <si>
    <t>329212</t>
  </si>
  <si>
    <t>看板、標識機、展示装置（電気的、機械的なもの）</t>
  </si>
  <si>
    <t>329311</t>
  </si>
  <si>
    <t>パレット</t>
  </si>
  <si>
    <t>329511</t>
  </si>
  <si>
    <t>工業用模型（木型を含む）</t>
  </si>
  <si>
    <t>329913</t>
  </si>
  <si>
    <t>人体安全保護具、救命器具</t>
  </si>
  <si>
    <t>329919</t>
  </si>
  <si>
    <t>加工賃収入額</t>
    <rPh sb="0" eb="3">
      <t>カコウチン</t>
    </rPh>
    <rPh sb="3" eb="5">
      <t>シュウニュウ</t>
    </rPh>
    <rPh sb="5" eb="6">
      <t>ガク</t>
    </rPh>
    <phoneticPr fontId="3"/>
  </si>
  <si>
    <t>部分肉・冷凍肉（ブロイラーを除く）（賃加工）</t>
  </si>
  <si>
    <t>肉加工品（賃加工）</t>
  </si>
  <si>
    <t>処理牛乳・乳飲料（賃加工）</t>
  </si>
  <si>
    <t>乳製品（処理牛乳・乳飲料を除く）（賃加工）</t>
  </si>
  <si>
    <t>その他の畜産食料品（賃加工）</t>
  </si>
  <si>
    <t>水産缶詰・瓶詰（賃加工）</t>
  </si>
  <si>
    <t>海藻加工（賃加工）</t>
  </si>
  <si>
    <t>塩干・塩蔵品（賃加工）</t>
  </si>
  <si>
    <t>冷凍水産物（賃加工）</t>
  </si>
  <si>
    <t>冷凍水産食品（賃加工）</t>
  </si>
  <si>
    <t>その他の水産食料品（賃加工）</t>
  </si>
  <si>
    <t>野菜缶詰・果実缶詰・農産保存食料品（賃加工）</t>
  </si>
  <si>
    <t>野菜漬物（賃加工）</t>
  </si>
  <si>
    <t>味そ（賃加工）</t>
  </si>
  <si>
    <t>しょう油・食用アミノ酸（賃加工）</t>
  </si>
  <si>
    <t>精米・精麦（賃加工）</t>
  </si>
  <si>
    <t>パン（賃加工）</t>
  </si>
  <si>
    <t>生菓子（賃加工）</t>
  </si>
  <si>
    <t>めん類（賃加工）</t>
  </si>
  <si>
    <t>豆腐・油揚（賃加工）</t>
  </si>
  <si>
    <t>冷凍調理食品（賃加工）</t>
  </si>
  <si>
    <t>すし・弁当・調理パン（賃加工）</t>
  </si>
  <si>
    <t>レトルト食品（賃加工）</t>
  </si>
  <si>
    <t>他に分類されない食料品（賃加工）</t>
  </si>
  <si>
    <t>清涼飲料（賃加工）</t>
  </si>
  <si>
    <t>果実酒（賃加工）</t>
  </si>
  <si>
    <t>清酒（賃加工）</t>
  </si>
  <si>
    <t>配合飼料（賃加工）</t>
  </si>
  <si>
    <t>単体飼料（賃加工）</t>
  </si>
  <si>
    <t>繊維雑品染色・整理（起毛を含む）（賃加工）</t>
  </si>
  <si>
    <t>漁網（賃加工）</t>
  </si>
  <si>
    <t>網地（漁網を除く）（賃加工）</t>
  </si>
  <si>
    <t>フェルト・不織布（賃加工）</t>
  </si>
  <si>
    <t>織物製成人男子・少年服（賃加工）</t>
  </si>
  <si>
    <t>織物製成人女子・少女服（賃加工）</t>
  </si>
  <si>
    <t>織物製乳幼児服（賃加工）</t>
  </si>
  <si>
    <t>織物製シャツ（賃加工）</t>
  </si>
  <si>
    <t>織物製事務用・作業用・衛生用・スポーツ用衣服（賃加工）</t>
  </si>
  <si>
    <t>ニット製アウターシャツ類（賃加工）</t>
  </si>
  <si>
    <t>その他の外衣・シャツ（賃加工）</t>
  </si>
  <si>
    <t>織物製下着（賃加工）</t>
  </si>
  <si>
    <t>ニット製下着（賃加工）</t>
  </si>
  <si>
    <t>補整着（賃加工）</t>
  </si>
  <si>
    <t>帽子（帽体を含む）（賃加工）</t>
  </si>
  <si>
    <t>他に分類されない衣服・繊維製身の回り品（毛皮製を含む）（賃加工）</t>
  </si>
  <si>
    <t>寝具（賃加工）</t>
  </si>
  <si>
    <t>帆布製品（賃加工）</t>
  </si>
  <si>
    <t>刺しゅう製品（賃加工）</t>
  </si>
  <si>
    <t>繊維製衛生材料（賃加工）</t>
  </si>
  <si>
    <t>他に分類されない繊維製品（賃加工）</t>
  </si>
  <si>
    <t>一般製材（賃加工）</t>
  </si>
  <si>
    <t>木材チップ（賃加工）</t>
  </si>
  <si>
    <t>その他の特殊製材（賃加工）</t>
  </si>
  <si>
    <t>造作材（賃加工）</t>
  </si>
  <si>
    <t>合板（賃加工）</t>
  </si>
  <si>
    <t>集成材（賃加工）</t>
  </si>
  <si>
    <t>建築用木製組立材料（賃加工）</t>
  </si>
  <si>
    <t>床板（賃加工）</t>
  </si>
  <si>
    <t>木材薬品処理（賃加工）</t>
  </si>
  <si>
    <t>他に分類されない木製品（塗装を含む）（賃加工）</t>
  </si>
  <si>
    <t>木製家具（塗装を含む）（賃加工）</t>
  </si>
  <si>
    <t>宗教用具（賃加工）</t>
  </si>
  <si>
    <t>事務所用・店舗用装備品（賃加工）</t>
  </si>
  <si>
    <t>溶解・製紙パルプ（賃加工）</t>
  </si>
  <si>
    <t>洋紙・機械すき和紙（賃加工）</t>
  </si>
  <si>
    <t>塗工紙（賃加工）</t>
  </si>
  <si>
    <t>段ボール箱（賃加工）</t>
  </si>
  <si>
    <t>紙器（賃加工）</t>
  </si>
  <si>
    <t>オフセット印刷(紙に対するもの)(賃加工)</t>
  </si>
  <si>
    <t>オフセット印刷以外の印刷（紙に対するもの）(賃加工)</t>
  </si>
  <si>
    <t>紙以外のものに対する印刷（賃加工）</t>
  </si>
  <si>
    <t>写真製版（写真植字を含む）（賃加工）</t>
  </si>
  <si>
    <t>製本（賃加工）</t>
  </si>
  <si>
    <t>印刷物加工（賃加工）</t>
  </si>
  <si>
    <t>その他の化学肥料（賃加工）</t>
  </si>
  <si>
    <t>舗装材料（賃加工）</t>
  </si>
  <si>
    <t>その他の石油製品・石炭製品（賃加工）</t>
  </si>
  <si>
    <t>プラスチック異形押出製品（賃加工）</t>
  </si>
  <si>
    <t>プラスチック板・棒・管・継手・異形押出製品の加工品（賃加工）</t>
  </si>
  <si>
    <t>プラスチックフィルム・シート・床材・合成皮革加工品（賃加工）</t>
  </si>
  <si>
    <t>電気機械器具用プラスチック製品(賃加工）</t>
  </si>
  <si>
    <t>輸送機械用プラスチック製品（賃加工）</t>
  </si>
  <si>
    <t>その他の工業用プラスチック製品（賃加工）</t>
  </si>
  <si>
    <t>工業用プラスチック製品の加工品（賃加工）</t>
  </si>
  <si>
    <t>プラスチック成形材料（賃加工）</t>
  </si>
  <si>
    <t>他に分類されないプラスチック製品（賃加工）</t>
  </si>
  <si>
    <t>他に分類されないプラスチック製品の加工品（賃加工）</t>
  </si>
  <si>
    <t>ゴム製履物・同附属品（賃加工）</t>
  </si>
  <si>
    <t>工業用ゴム製品（賃加工）</t>
  </si>
  <si>
    <t>革製履物用材料・同附属品（賃加工）</t>
  </si>
  <si>
    <t>革製履物（賃加工）</t>
  </si>
  <si>
    <t>板ガラス加工（賃加工）</t>
  </si>
  <si>
    <t>その他のガラス・同製品（賃加工）</t>
  </si>
  <si>
    <t>コンクリート製品（賃加工）</t>
  </si>
  <si>
    <t>電気用陶磁器（賃加工）</t>
  </si>
  <si>
    <t>石灰（賃加工）</t>
  </si>
  <si>
    <t>その他の表面処理鋼材（賃加工）</t>
  </si>
  <si>
    <t>銑鉄鋳物（賃加工）</t>
  </si>
  <si>
    <t>鉄鋼切断（賃加工）</t>
  </si>
  <si>
    <t>他に分類されない鉄鋼品（賃加工）</t>
  </si>
  <si>
    <t>その他の非鉄金属第２次製錬・精製（賃加工）</t>
  </si>
  <si>
    <t>その他の非鉄金属・同合金圧延（賃加工）</t>
  </si>
  <si>
    <t>電線・ケーブル（賃加工）</t>
  </si>
  <si>
    <t>非鉄金属鋳物（賃加工）</t>
  </si>
  <si>
    <t>アルミニウム・同合金ダイカスト（賃加工）</t>
  </si>
  <si>
    <t>非鉄金属ダイカスト（賃加工）</t>
  </si>
  <si>
    <t>他に分類されない非鉄金属（賃加工）</t>
  </si>
  <si>
    <t>機械刃物（賃加工）</t>
  </si>
  <si>
    <t>農業用器具・同部分品（賃加工）</t>
  </si>
  <si>
    <t>その他の金物類（賃加工）</t>
  </si>
  <si>
    <t>配管工事用附属品（賃加工）</t>
  </si>
  <si>
    <t>ガス機器・石油機器・同部分品・附属品（賃加工）</t>
  </si>
  <si>
    <t>鉄骨（賃加工）</t>
  </si>
  <si>
    <t>建設用金属製品（賃加工）</t>
  </si>
  <si>
    <t>金属製サッシ・ドア（賃加工）</t>
  </si>
  <si>
    <t>建築用金属製品（賃加工）</t>
  </si>
  <si>
    <t>金属板加工（賃加工）</t>
  </si>
  <si>
    <t>打抜・プレス加工アルミニウム・同合金製品（賃加工）</t>
  </si>
  <si>
    <t>打抜・プレス加工金属製品（賃加工）</t>
  </si>
  <si>
    <t>金属製品塗装・エナメル塗装・ラッカー塗装（賃加工）</t>
  </si>
  <si>
    <t>溶融めっき（賃加工）</t>
  </si>
  <si>
    <t>電気めっき（賃加工）</t>
  </si>
  <si>
    <t>金属熱処理（賃加工）</t>
  </si>
  <si>
    <t>金属研磨、電解研磨、シリコン研磨（賃加工）</t>
  </si>
  <si>
    <t>その他の金属表面処理（賃加工）</t>
  </si>
  <si>
    <t>その他の金属線製品（賃加工）</t>
  </si>
  <si>
    <t>ボルト・ナット・リベット・小ねじ・木ねじ等（賃加工）</t>
  </si>
  <si>
    <t>他に分類されない金属製品（賃加工）</t>
  </si>
  <si>
    <t>はん用内燃機関・同部分品・取付具・附属品（賃加工）</t>
  </si>
  <si>
    <t>空気圧縮機・ガス圧縮機・送風機・同部分品・取付具・附属品（賃加工）</t>
  </si>
  <si>
    <t>油圧・空気圧機器・同部分品・取付具・附属品（賃加工）</t>
  </si>
  <si>
    <t>動力伝導装置・同部分品・取付具・附属品（賃加工）</t>
  </si>
  <si>
    <t>工業窯炉・同部分品・取付具・附属品（賃加工）</t>
  </si>
  <si>
    <t>弁・同附属品（賃加工）</t>
  </si>
  <si>
    <t>他に分類されない各種機械部分品（賃加工）</t>
  </si>
  <si>
    <t>農業用機械・同部分品・取付具・附属品（賃加工）</t>
  </si>
  <si>
    <t>建設機械・鉱山機械・同部分品・取付具・附属品（賃加工）</t>
  </si>
  <si>
    <t>印刷・製本・紙工機械・同部分品・取付具・附属品（賃加工）</t>
  </si>
  <si>
    <t>包装・荷造機械・同部分品・取付具・附属品（賃加工）</t>
  </si>
  <si>
    <t>金属工作機械用・金属加工機械用の部分品・取付具・附属品（賃加工）</t>
  </si>
  <si>
    <t>機械工具（賃加工）</t>
  </si>
  <si>
    <t>半導体製造装置・同部分品・取付具・附属品（賃加工）</t>
  </si>
  <si>
    <t>フラットパネルディスプレイ製造装置・同部分品・取付具・附属品（賃加工）</t>
  </si>
  <si>
    <t>金属用金型、同部分品・附属品（賃加工）</t>
  </si>
  <si>
    <t>非金属用金型・同部分品・附属品（賃加工）</t>
  </si>
  <si>
    <t>真空装置・真空機器・同部分品・取付具・附属品（賃加工）</t>
  </si>
  <si>
    <t>ロボット・同装置の部分品・取付具・附属品（賃加工）</t>
  </si>
  <si>
    <t>他に分類されない生産用機械器具・同部分品・取付具・附属品（賃加工）</t>
  </si>
  <si>
    <t>複写機・同部分品・取付具・附属品（賃加工）</t>
  </si>
  <si>
    <t>その他の事務用機械器具・同部分品・取付具・附属品（賃加工）</t>
  </si>
  <si>
    <t>娯楽用機械・同部分品・取付具・附属品（賃加工）</t>
  </si>
  <si>
    <t>自動販売機・同部分品・取付具・附属品（賃加工）</t>
  </si>
  <si>
    <t>その他のサービス用・娯楽用機械器具・同部分品・取付具・附属品（賃加工）</t>
  </si>
  <si>
    <t>はかり・同部分品・取付具・附属品（賃加工）</t>
  </si>
  <si>
    <t>その他の計量器・測定器・分析機器・試験機・測量機械器具・理化学機械器具・同部分品・取付具等（賃加工）</t>
  </si>
  <si>
    <t>医療用機械器具・同部分品・取付具・附属品（賃加工）</t>
  </si>
  <si>
    <t>写真機・映画用機械・同部分品・取付具・附属品（賃加工）</t>
  </si>
  <si>
    <t>光学機械用レンズ・プリズム研磨（賃加工）</t>
  </si>
  <si>
    <t>半導体素子（賃加工）</t>
  </si>
  <si>
    <t>液晶パネル・フラットパネル（賃加工）</t>
  </si>
  <si>
    <t>抵抗器・コンデンサ・変成器・複合部品（賃加工）</t>
  </si>
  <si>
    <t>コネクタ・スイッチ・リレー（賃加工）</t>
  </si>
  <si>
    <t>半導体メモリメディア（賃加工）</t>
  </si>
  <si>
    <t>電子回路基板（賃加工）</t>
  </si>
  <si>
    <t>電子回路実装基板（賃加工）</t>
  </si>
  <si>
    <t>その他のユニット部品（賃加工）</t>
  </si>
  <si>
    <t>その他の電子部品・デバイス・電子回路（賃加工）</t>
  </si>
  <si>
    <t>発電機・電動機・その他の回転電気機械・同部分品・取付具・附属品（賃加工）</t>
  </si>
  <si>
    <t>電力開閉装置・同部分品・取付具・附属品（賃加工）</t>
  </si>
  <si>
    <t>配電盤・電力制御装置・同部分品・取付具・附属品（賃加工）</t>
  </si>
  <si>
    <t>配線器具・配線附属品（賃加工）</t>
  </si>
  <si>
    <t>電気溶接機・同部分品・取付具・附属品（賃加工）</t>
  </si>
  <si>
    <t>内燃機関電装品・同部分品・取付具・附属品（賃加工）</t>
  </si>
  <si>
    <t>その他の産業用電気機械器具・同部分品・取付具・附属品（賃加工）</t>
  </si>
  <si>
    <t>空調・住宅関連機器・同部分品・取付具・附属品（賃加工）</t>
  </si>
  <si>
    <t>その他の民生用電気機械器具・同部分品・取付具・附属品（賃加工）</t>
  </si>
  <si>
    <t>Ｘ線装置・同部分品・取付具・附属品（賃加工）</t>
  </si>
  <si>
    <t>電気計測器・同部分品・取付具・附属品（賃加工）</t>
  </si>
  <si>
    <t>工業計器・同部分品・取付具・附属品（賃加工）</t>
  </si>
  <si>
    <t>その他の電気機械器具（賃加工）</t>
  </si>
  <si>
    <t>有線通信機械器具（賃加工）</t>
  </si>
  <si>
    <t>携帯電話機・PHS電話機(賃加工）</t>
  </si>
  <si>
    <t>無線通信機械器具（賃加工）</t>
  </si>
  <si>
    <t>その他の通信機械器具・同関連機械器具（賃加工）</t>
  </si>
  <si>
    <t>ビデオ機器・同部分品・取付具・附属品(賃加工）</t>
  </si>
  <si>
    <t>デジタルカメラ・同部分品・取付具・附属品（賃加工）</t>
  </si>
  <si>
    <t>電気音響機械器具・同部分品・取付具・付属品（賃加工）</t>
  </si>
  <si>
    <t>電子計算機・同部分品・取付具・附属品（賃加工）</t>
  </si>
  <si>
    <t>パーソナルコンピュータ・同部分品・取付具・附属品（賃加工）</t>
  </si>
  <si>
    <t>印刷装置・同部分品・取付具・附属品（賃加工）</t>
  </si>
  <si>
    <t>表示装置・同部分品・取付具・附属品（賃加工）</t>
  </si>
  <si>
    <t>その他の附属装置・同部分品・取付具・附属品（賃加工）</t>
  </si>
  <si>
    <t>自動車（二輪自動車を含む）（賃加工）</t>
  </si>
  <si>
    <t>自動車部分品・附属品（二輪自動車を含む）（賃加工）</t>
  </si>
  <si>
    <t>船舶新造・改造・修理（賃加工）</t>
  </si>
  <si>
    <t>船体ブロック（賃加工）</t>
  </si>
  <si>
    <t>舟艇の新造・改造・修理（賃加工）</t>
  </si>
  <si>
    <t>舶用機関・同部分品・取付具・附属品（賃加工）</t>
  </si>
  <si>
    <t>貴金属・宝石製装身具（賃加工）</t>
  </si>
  <si>
    <t>装身具・装飾品（賃加工）</t>
  </si>
  <si>
    <t>有期雇用者
（１か月以上）</t>
    <rPh sb="0" eb="2">
      <t>ユウキ</t>
    </rPh>
    <rPh sb="2" eb="5">
      <t>コヨウシャ</t>
    </rPh>
    <phoneticPr fontId="18"/>
  </si>
  <si>
    <t>出向・派遣
受入者</t>
    <phoneticPr fontId="3"/>
  </si>
  <si>
    <t>製造品
出荷額等</t>
    <rPh sb="0" eb="1">
      <t>セイ</t>
    </rPh>
    <rPh sb="1" eb="2">
      <t>ヅクリ</t>
    </rPh>
    <rPh sb="2" eb="3">
      <t>ヒン</t>
    </rPh>
    <rPh sb="4" eb="5">
      <t>デ</t>
    </rPh>
    <rPh sb="5" eb="6">
      <t>ニ</t>
    </rPh>
    <rPh sb="6" eb="7">
      <t>ガク</t>
    </rPh>
    <rPh sb="7" eb="8">
      <t>ナド</t>
    </rPh>
    <phoneticPr fontId="3"/>
  </si>
  <si>
    <t>出向 ・ 派遣
受入者</t>
    <phoneticPr fontId="3"/>
  </si>
  <si>
    <t>事業に従事する者の人件費及び
派遣受入者に係る人材派遣会社への支払額</t>
    <phoneticPr fontId="2"/>
  </si>
  <si>
    <t>委託生産費
(外注加工費)</t>
    <rPh sb="0" eb="2">
      <t>イタク</t>
    </rPh>
    <rPh sb="2" eb="4">
      <t>セイサン</t>
    </rPh>
    <rPh sb="4" eb="5">
      <t>ヒ</t>
    </rPh>
    <rPh sb="7" eb="12">
      <t>ガイチュウカコウヒ</t>
    </rPh>
    <phoneticPr fontId="2"/>
  </si>
  <si>
    <t>土地以外
のもの</t>
    <rPh sb="0" eb="2">
      <t>トチ</t>
    </rPh>
    <rPh sb="2" eb="4">
      <t>イガイ</t>
    </rPh>
    <phoneticPr fontId="2"/>
  </si>
  <si>
    <t>Ｆ　減価償却額</t>
    <rPh sb="2" eb="4">
      <t>ゲンカ</t>
    </rPh>
    <rPh sb="4" eb="6">
      <t>ショウキャク</t>
    </rPh>
    <rPh sb="6" eb="7">
      <t>ガク</t>
    </rPh>
    <phoneticPr fontId="2"/>
  </si>
  <si>
    <t>粗付加
価値額</t>
    <rPh sb="0" eb="1">
      <t>ソ</t>
    </rPh>
    <rPh sb="1" eb="3">
      <t>フカ</t>
    </rPh>
    <rPh sb="4" eb="6">
      <t>カチ</t>
    </rPh>
    <rPh sb="6" eb="7">
      <t>ガク</t>
    </rPh>
    <phoneticPr fontId="2"/>
  </si>
  <si>
    <t>第１表-１</t>
    <rPh sb="0" eb="1">
      <t>ダイ</t>
    </rPh>
    <rPh sb="2" eb="3">
      <t>ヒョウ</t>
    </rPh>
    <phoneticPr fontId="2"/>
  </si>
  <si>
    <t>第１表-２</t>
    <rPh sb="0" eb="1">
      <t>ダイ</t>
    </rPh>
    <rPh sb="2" eb="3">
      <t>ヒョウ</t>
    </rPh>
    <phoneticPr fontId="2"/>
  </si>
  <si>
    <t>第１表-３</t>
    <rPh sb="0" eb="1">
      <t>ダイ</t>
    </rPh>
    <rPh sb="2" eb="3">
      <t>ヒョウ</t>
    </rPh>
    <phoneticPr fontId="2"/>
  </si>
  <si>
    <t>第１表-４</t>
    <rPh sb="0" eb="1">
      <t>ダイ</t>
    </rPh>
    <rPh sb="2" eb="3">
      <t>ヒョウ</t>
    </rPh>
    <phoneticPr fontId="2"/>
  </si>
  <si>
    <t>第２表</t>
    <rPh sb="0" eb="1">
      <t>ダイ</t>
    </rPh>
    <rPh sb="2" eb="3">
      <t>ヒョウ</t>
    </rPh>
    <phoneticPr fontId="2"/>
  </si>
  <si>
    <t>第３表</t>
    <rPh sb="0" eb="1">
      <t>ダイ</t>
    </rPh>
    <rPh sb="2" eb="3">
      <t>ヒョウ</t>
    </rPh>
    <phoneticPr fontId="2"/>
  </si>
  <si>
    <t>２　従業者30人以上の事業所に関する統計表</t>
    <rPh sb="2" eb="5">
      <t>ジュウギョウシャ</t>
    </rPh>
    <rPh sb="7" eb="10">
      <t>ニンイジョウ</t>
    </rPh>
    <rPh sb="11" eb="14">
      <t>ジギョウショ</t>
    </rPh>
    <rPh sb="15" eb="16">
      <t>カン</t>
    </rPh>
    <rPh sb="18" eb="21">
      <t>トウケイヒョウ</t>
    </rPh>
    <phoneticPr fontId="2"/>
  </si>
  <si>
    <t>第４表</t>
    <rPh sb="0" eb="1">
      <t>ダイ</t>
    </rPh>
    <rPh sb="2" eb="3">
      <t>ヒョウ</t>
    </rPh>
    <phoneticPr fontId="2"/>
  </si>
  <si>
    <t>第５表</t>
    <rPh sb="0" eb="1">
      <t>ダイ</t>
    </rPh>
    <rPh sb="2" eb="3">
      <t>ヒョウ</t>
    </rPh>
    <phoneticPr fontId="2"/>
  </si>
  <si>
    <t>第６表</t>
    <rPh sb="0" eb="1">
      <t>ダイ</t>
    </rPh>
    <rPh sb="2" eb="3">
      <t>ヒョウ</t>
    </rPh>
    <phoneticPr fontId="2"/>
  </si>
  <si>
    <t>第７表</t>
    <rPh sb="0" eb="1">
      <t>ダイ</t>
    </rPh>
    <rPh sb="2" eb="3">
      <t>ヒョウ</t>
    </rPh>
    <phoneticPr fontId="2"/>
  </si>
  <si>
    <t>第８表</t>
    <rPh sb="0" eb="1">
      <t>ダイ</t>
    </rPh>
    <rPh sb="2" eb="3">
      <t>ヒョウ</t>
    </rPh>
    <phoneticPr fontId="2"/>
  </si>
  <si>
    <t>第９表</t>
    <rPh sb="0" eb="1">
      <t>ダイ</t>
    </rPh>
    <rPh sb="2" eb="3">
      <t>ヒョウ</t>
    </rPh>
    <phoneticPr fontId="2"/>
  </si>
  <si>
    <t>４　工業用地・工業用水に関する統計表（従業者30人以上の事業所）</t>
    <rPh sb="2" eb="6">
      <t>コウギョウヨウチ</t>
    </rPh>
    <rPh sb="7" eb="11">
      <t>コウギョウヨウスイ</t>
    </rPh>
    <rPh sb="12" eb="13">
      <t>カン</t>
    </rPh>
    <rPh sb="15" eb="18">
      <t>トウケイヒョウ</t>
    </rPh>
    <rPh sb="19" eb="22">
      <t>ジュウギョウシャ</t>
    </rPh>
    <rPh sb="24" eb="27">
      <t>ニンイジョウ</t>
    </rPh>
    <rPh sb="28" eb="31">
      <t>ジギョウショ</t>
    </rPh>
    <phoneticPr fontId="2"/>
  </si>
  <si>
    <t>第10表</t>
    <rPh sb="0" eb="1">
      <t>ダイ</t>
    </rPh>
    <rPh sb="3" eb="4">
      <t>ヒョウ</t>
    </rPh>
    <phoneticPr fontId="2"/>
  </si>
  <si>
    <t>第12表</t>
    <rPh sb="0" eb="1">
      <t>ダイ</t>
    </rPh>
    <rPh sb="3" eb="4">
      <t>ヒョウ</t>
    </rPh>
    <phoneticPr fontId="2"/>
  </si>
  <si>
    <t>（１）県計</t>
    <rPh sb="3" eb="4">
      <t>ケン</t>
    </rPh>
    <rPh sb="4" eb="5">
      <t>ケイ</t>
    </rPh>
    <phoneticPr fontId="2"/>
  </si>
  <si>
    <t>（２）広域振興圏別</t>
    <rPh sb="3" eb="9">
      <t>コウイキシンコウケンベツ</t>
    </rPh>
    <phoneticPr fontId="2"/>
  </si>
  <si>
    <t>（３）市町村別</t>
    <rPh sb="3" eb="7">
      <t>シチョウソンベツ</t>
    </rPh>
    <phoneticPr fontId="2"/>
  </si>
  <si>
    <t>第13表</t>
    <rPh sb="0" eb="1">
      <t>ダイ</t>
    </rPh>
    <rPh sb="3" eb="4">
      <t>ヒョウ</t>
    </rPh>
    <phoneticPr fontId="2"/>
  </si>
  <si>
    <t>産出
事業
所数</t>
    <rPh sb="3" eb="4">
      <t>コト</t>
    </rPh>
    <rPh sb="4" eb="5">
      <t>ギョウ</t>
    </rPh>
    <rPh sb="6" eb="7">
      <t>ジョ</t>
    </rPh>
    <rPh sb="7" eb="8">
      <t>スウ</t>
    </rPh>
    <phoneticPr fontId="3"/>
  </si>
  <si>
    <t>従業
者数</t>
    <rPh sb="0" eb="1">
      <t>ジュウ</t>
    </rPh>
    <rPh sb="1" eb="2">
      <t>ギョウ</t>
    </rPh>
    <rPh sb="3" eb="4">
      <t>シャ</t>
    </rPh>
    <rPh sb="4" eb="5">
      <t>スウ</t>
    </rPh>
    <phoneticPr fontId="2"/>
  </si>
  <si>
    <t>　各項目は単位未満を四捨五入しているため、内訳の計と合計が一致しない場合がある</t>
    <phoneticPr fontId="2"/>
  </si>
  <si>
    <t>　なお、比率は、小数点以下第２位で四捨五入した</t>
    <phoneticPr fontId="2"/>
  </si>
  <si>
    <t>　統計表中、「-」は該当値なし、「0.0」は四捨五入による単位未満であることを示している</t>
    <phoneticPr fontId="2"/>
  </si>
  <si>
    <t>　「Ｘ」は、集計対象となる事業所が１又は２であるため、集計結果をそのまま公表すると個々の報告者の秘密が漏れるおそれがある場合に該当数値を秘匿した箇所である。また、集計対象が３以上の事業所に関する数値であっても、集計対象が１又は２の事業所の数値が合計との差し引きで判明する箇所は、併せて「Ｘ」とした</t>
    <phoneticPr fontId="2"/>
  </si>
  <si>
    <t>【統計表】</t>
    <rPh sb="1" eb="4">
      <t>トウケイヒョウ</t>
    </rPh>
    <phoneticPr fontId="2"/>
  </si>
  <si>
    <t>（２）広域振興圏別</t>
    <rPh sb="3" eb="5">
      <t>コウイキ</t>
    </rPh>
    <rPh sb="5" eb="7">
      <t>シンコウ</t>
    </rPh>
    <rPh sb="7" eb="8">
      <t>ケン</t>
    </rPh>
    <rPh sb="8" eb="9">
      <t>ベツ</t>
    </rPh>
    <phoneticPr fontId="2"/>
  </si>
  <si>
    <t>第１表-１　続き</t>
    <rPh sb="0" eb="1">
      <t>ダイ</t>
    </rPh>
    <rPh sb="2" eb="3">
      <t>ヒョウ</t>
    </rPh>
    <rPh sb="6" eb="7">
      <t>ツヅ</t>
    </rPh>
    <phoneticPr fontId="2"/>
  </si>
  <si>
    <t>第12表（続き）</t>
    <phoneticPr fontId="2"/>
  </si>
  <si>
    <t>第１表-３　品目別産出事業所数、製造品出荷額</t>
    <rPh sb="0" eb="1">
      <t>ダイ</t>
    </rPh>
    <rPh sb="2" eb="3">
      <t>ヒョウ</t>
    </rPh>
    <rPh sb="6" eb="8">
      <t>ヒンモク</t>
    </rPh>
    <rPh sb="8" eb="9">
      <t>ベツ</t>
    </rPh>
    <rPh sb="9" eb="11">
      <t>サンシュツ</t>
    </rPh>
    <rPh sb="11" eb="15">
      <t>ジ</t>
    </rPh>
    <rPh sb="16" eb="19">
      <t>セイゾウヒン</t>
    </rPh>
    <rPh sb="19" eb="21">
      <t>シュッカ</t>
    </rPh>
    <rPh sb="21" eb="22">
      <t>ガク</t>
    </rPh>
    <phoneticPr fontId="3"/>
  </si>
  <si>
    <t>第１表-４　品目別産出事業所数、加工賃収入額</t>
    <rPh sb="0" eb="1">
      <t>ダイ</t>
    </rPh>
    <rPh sb="2" eb="3">
      <t>ヒョウ</t>
    </rPh>
    <rPh sb="6" eb="8">
      <t>ヒンモク</t>
    </rPh>
    <rPh sb="8" eb="9">
      <t>ベツ</t>
    </rPh>
    <rPh sb="9" eb="11">
      <t>サンシュツ</t>
    </rPh>
    <rPh sb="11" eb="15">
      <t>ジ</t>
    </rPh>
    <rPh sb="16" eb="19">
      <t>カコウチン</t>
    </rPh>
    <rPh sb="19" eb="22">
      <t>シュウニュウガク</t>
    </rPh>
    <phoneticPr fontId="3"/>
  </si>
  <si>
    <t>（１）県計　</t>
    <rPh sb="3" eb="4">
      <t>ケン</t>
    </rPh>
    <rPh sb="4" eb="5">
      <t>ケイ</t>
    </rPh>
    <phoneticPr fontId="2"/>
  </si>
  <si>
    <t>第12表（続き）</t>
    <phoneticPr fontId="2"/>
  </si>
  <si>
    <t>（３）市町村別</t>
    <rPh sb="3" eb="6">
      <t>シチョウソン</t>
    </rPh>
    <rPh sb="6" eb="7">
      <t>ベツ</t>
    </rPh>
    <phoneticPr fontId="2"/>
  </si>
  <si>
    <t>第11表</t>
    <rPh sb="0" eb="1">
      <t>ダイ</t>
    </rPh>
    <rPh sb="3" eb="4">
      <t>ヒョウ</t>
    </rPh>
    <phoneticPr fontId="2"/>
  </si>
  <si>
    <t>県　　央</t>
    <rPh sb="0" eb="1">
      <t>ケン</t>
    </rPh>
    <rPh sb="3" eb="4">
      <t>ヒロシ</t>
    </rPh>
    <phoneticPr fontId="2"/>
  </si>
  <si>
    <t>県　　南</t>
    <rPh sb="0" eb="1">
      <t>ケン</t>
    </rPh>
    <rPh sb="3" eb="4">
      <t>ミナミ</t>
    </rPh>
    <phoneticPr fontId="2"/>
  </si>
  <si>
    <t>沿　　岸</t>
    <rPh sb="0" eb="1">
      <t>エン</t>
    </rPh>
    <rPh sb="3" eb="4">
      <t>キシ</t>
    </rPh>
    <phoneticPr fontId="2"/>
  </si>
  <si>
    <t>県　　北</t>
    <rPh sb="0" eb="1">
      <t>ケン</t>
    </rPh>
    <rPh sb="3" eb="4">
      <t>キタ</t>
    </rPh>
    <phoneticPr fontId="2"/>
  </si>
  <si>
    <t>県　　計</t>
    <phoneticPr fontId="3"/>
  </si>
  <si>
    <t>県　　央</t>
    <rPh sb="0" eb="1">
      <t>ケン</t>
    </rPh>
    <rPh sb="3" eb="4">
      <t>ヒロシ</t>
    </rPh>
    <phoneticPr fontId="3"/>
  </si>
  <si>
    <t>県　　南</t>
    <rPh sb="0" eb="1">
      <t>ケン</t>
    </rPh>
    <rPh sb="3" eb="4">
      <t>ミナミ</t>
    </rPh>
    <phoneticPr fontId="3"/>
  </si>
  <si>
    <t>沿　　岸</t>
    <rPh sb="0" eb="1">
      <t>エン</t>
    </rPh>
    <rPh sb="3" eb="4">
      <t>キシ</t>
    </rPh>
    <phoneticPr fontId="3"/>
  </si>
  <si>
    <t>県　　北</t>
    <rPh sb="0" eb="1">
      <t>ケン</t>
    </rPh>
    <rPh sb="3" eb="4">
      <t>キタ</t>
    </rPh>
    <phoneticPr fontId="3"/>
  </si>
  <si>
    <t>空気圧縮機・ガス圧縮機・送風機</t>
    <rPh sb="0" eb="2">
      <t>クウキ</t>
    </rPh>
    <rPh sb="2" eb="4">
      <t>アッシュク</t>
    </rPh>
    <rPh sb="8" eb="10">
      <t>アッシュク</t>
    </rPh>
    <rPh sb="10" eb="11">
      <t>キ</t>
    </rPh>
    <rPh sb="12" eb="15">
      <t>ソウフウキ</t>
    </rPh>
    <phoneticPr fontId="2"/>
  </si>
  <si>
    <t>　製造業事業所調査においては、工業統計や活動調査の製造業についての調査結果とは、調査対象の選定方法や集計範囲等が異なることから、単純に比較ができない
　集計結果の時系列比較を行う際は、十分に留意が必要である</t>
    <phoneticPr fontId="2"/>
  </si>
  <si>
    <t>（2022年）</t>
    <rPh sb="5" eb="6">
      <t>ネン</t>
    </rPh>
    <phoneticPr fontId="2"/>
  </si>
  <si>
    <t>令和４年</t>
    <rPh sb="0" eb="2">
      <t>レイワ</t>
    </rPh>
    <rPh sb="3" eb="4">
      <t>ネン</t>
    </rPh>
    <phoneticPr fontId="2"/>
  </si>
  <si>
    <t>2022年経済構造実態調査 製造業事業所調査に関する集計</t>
    <rPh sb="4" eb="5">
      <t>ネン</t>
    </rPh>
    <rPh sb="5" eb="13">
      <t>ケイザイコウゾウジッタイチョウサ</t>
    </rPh>
    <rPh sb="14" eb="22">
      <t>セイゾウギョウジギョウショチョウサ</t>
    </rPh>
    <rPh sb="23" eb="24">
      <t>カン</t>
    </rPh>
    <rPh sb="26" eb="28">
      <t>シュウケイ</t>
    </rPh>
    <phoneticPr fontId="2"/>
  </si>
  <si>
    <t>産業中分類別事業所数、従業者数、事業に従事する者の人件費及び派遣受入者に係る人材派遣会社への支払額、原材料・燃料・電力の使用額等、製造品出荷額等、付加価値額</t>
    <phoneticPr fontId="2"/>
  </si>
  <si>
    <t>市町村別、産業中分類別、従業者規模別事業所数、従業者数、事業に従事する者の人件費及び派遣受入者に係る人材派遣会社への支払額、原材料・燃料・電力の使用額等、製造品出荷額等、付加価値額、粗付加価値額</t>
    <phoneticPr fontId="2"/>
  </si>
  <si>
    <t xml:space="preserve">　　　　　 </t>
    <phoneticPr fontId="2"/>
  </si>
  <si>
    <t>第13表　工業用地・工業用水（従業者30人以上の事業所）、市町村別事業所数、１日当たり水源別用水量（淡水・海水）</t>
    <rPh sb="0" eb="1">
      <t>ダイ</t>
    </rPh>
    <rPh sb="3" eb="4">
      <t>ヒョウ</t>
    </rPh>
    <rPh sb="10" eb="12">
      <t>コウギョウ</t>
    </rPh>
    <rPh sb="12" eb="14">
      <t>ヨウスイ</t>
    </rPh>
    <phoneticPr fontId="2"/>
  </si>
  <si>
    <t>第１表-１　産業中分類別事業所数、従業者数、事業に従事する者の人件費及び派遣受入者に係る人材派遣会社への支払額、原材料・燃料・電力の使用額等、製造品出荷額等、付加価値額</t>
    <rPh sb="0" eb="1">
      <t>ダイ</t>
    </rPh>
    <rPh sb="2" eb="3">
      <t>ヒョウ</t>
    </rPh>
    <rPh sb="6" eb="8">
      <t>サンギョウ</t>
    </rPh>
    <rPh sb="8" eb="9">
      <t>チュウ</t>
    </rPh>
    <rPh sb="9" eb="11">
      <t>ブンルイ</t>
    </rPh>
    <rPh sb="11" eb="12">
      <t>ベツ</t>
    </rPh>
    <rPh sb="12" eb="15">
      <t>ジギョウショ</t>
    </rPh>
    <rPh sb="15" eb="16">
      <t>スウ</t>
    </rPh>
    <rPh sb="17" eb="20">
      <t>ジュウギョウシャ</t>
    </rPh>
    <rPh sb="20" eb="21">
      <t>スウ</t>
    </rPh>
    <rPh sb="71" eb="74">
      <t>セイゾウヒン</t>
    </rPh>
    <rPh sb="74" eb="76">
      <t>シュッカ</t>
    </rPh>
    <rPh sb="76" eb="77">
      <t>ガク</t>
    </rPh>
    <rPh sb="77" eb="78">
      <t>トウ</t>
    </rPh>
    <rPh sb="79" eb="81">
      <t>フカ</t>
    </rPh>
    <rPh sb="81" eb="83">
      <t>カチ</t>
    </rPh>
    <rPh sb="83" eb="84">
      <t>ガク</t>
    </rPh>
    <phoneticPr fontId="2"/>
  </si>
  <si>
    <t>原材料・燃料・電力の使用額等</t>
  </si>
  <si>
    <t>原材料・燃料・電力の使用額等</t>
    <phoneticPr fontId="3"/>
  </si>
  <si>
    <t>第１表-２　産業細分類別事業所数、従業者数、事業に従事する者の人件費及び派遣受入者に係る人材派遣会社への支払額、原材料・燃料・電力の使用額等、製造品出荷額等、付加価値額</t>
    <rPh sb="0" eb="1">
      <t>ダイ</t>
    </rPh>
    <rPh sb="2" eb="3">
      <t>ヒョウ</t>
    </rPh>
    <rPh sb="6" eb="8">
      <t>サンギョウ</t>
    </rPh>
    <rPh sb="8" eb="11">
      <t>サイブンルイ</t>
    </rPh>
    <rPh sb="11" eb="12">
      <t>ベツ</t>
    </rPh>
    <rPh sb="12" eb="15">
      <t>ジギョウショ</t>
    </rPh>
    <rPh sb="15" eb="16">
      <t>スウ</t>
    </rPh>
    <rPh sb="17" eb="20">
      <t>ジュウギョウシャ</t>
    </rPh>
    <rPh sb="20" eb="21">
      <t>スウ</t>
    </rPh>
    <rPh sb="71" eb="74">
      <t>セイゾウヒン</t>
    </rPh>
    <rPh sb="74" eb="76">
      <t>シュッカ</t>
    </rPh>
    <rPh sb="76" eb="77">
      <t>ガク</t>
    </rPh>
    <rPh sb="77" eb="78">
      <t>トウ</t>
    </rPh>
    <rPh sb="79" eb="81">
      <t>フカ</t>
    </rPh>
    <rPh sb="81" eb="83">
      <t>カチ</t>
    </rPh>
    <rPh sb="83" eb="84">
      <t>ガク</t>
    </rPh>
    <phoneticPr fontId="2"/>
  </si>
  <si>
    <t>第２表　産業中分類別、従業者規模別事業所数、従業者数、事業に従事する者の人件費及び派遣受入者に係る人材派遣会社への支払額、原材料・燃料・電力の使用額等、製造品出荷額等、生産額、付加価値額</t>
    <rPh sb="0" eb="1">
      <t>ダイ</t>
    </rPh>
    <rPh sb="2" eb="3">
      <t>ヒョウ</t>
    </rPh>
    <rPh sb="4" eb="6">
      <t>サンギョウ</t>
    </rPh>
    <rPh sb="6" eb="7">
      <t>チュウ</t>
    </rPh>
    <rPh sb="7" eb="9">
      <t>ブンルイ</t>
    </rPh>
    <rPh sb="9" eb="10">
      <t>ベツ</t>
    </rPh>
    <rPh sb="11" eb="14">
      <t>ジュウギョウシャ</t>
    </rPh>
    <rPh sb="14" eb="16">
      <t>キボ</t>
    </rPh>
    <rPh sb="16" eb="17">
      <t>ベツ</t>
    </rPh>
    <rPh sb="17" eb="20">
      <t>ジギョウショ</t>
    </rPh>
    <rPh sb="20" eb="21">
      <t>スウ</t>
    </rPh>
    <rPh sb="22" eb="25">
      <t>ジュウギョウシャ</t>
    </rPh>
    <rPh sb="25" eb="26">
      <t>スウ</t>
    </rPh>
    <phoneticPr fontId="2"/>
  </si>
  <si>
    <t>第４表　産業中分類別事業所数、事業に従事する者の人件費及び派遣受入者に係る人材派遣会社への支払額、原材料・燃料・電力の使用額等</t>
    <rPh sb="0" eb="1">
      <t>ダイ</t>
    </rPh>
    <rPh sb="2" eb="3">
      <t>ヒョウ</t>
    </rPh>
    <rPh sb="4" eb="6">
      <t>サンギョウ</t>
    </rPh>
    <rPh sb="6" eb="7">
      <t>チュウ</t>
    </rPh>
    <rPh sb="7" eb="9">
      <t>ブンルイ</t>
    </rPh>
    <rPh sb="9" eb="10">
      <t>ベツ</t>
    </rPh>
    <rPh sb="10" eb="13">
      <t>ジギョウショ</t>
    </rPh>
    <rPh sb="13" eb="14">
      <t>スウ</t>
    </rPh>
    <phoneticPr fontId="2"/>
  </si>
  <si>
    <t>第７表　産業中分類別１事業所当たり従業者数等、従業者１人当たり原材料・燃料・電力の使用額等　等</t>
    <rPh sb="0" eb="1">
      <t>ダイ</t>
    </rPh>
    <rPh sb="2" eb="3">
      <t>ヒョウ</t>
    </rPh>
    <rPh sb="4" eb="6">
      <t>サンギョウ</t>
    </rPh>
    <rPh sb="6" eb="7">
      <t>チュウ</t>
    </rPh>
    <rPh sb="7" eb="9">
      <t>ブンルイ</t>
    </rPh>
    <rPh sb="9" eb="10">
      <t>ベツ</t>
    </rPh>
    <rPh sb="11" eb="14">
      <t>ジギョウショ</t>
    </rPh>
    <rPh sb="14" eb="15">
      <t>アタ</t>
    </rPh>
    <rPh sb="17" eb="20">
      <t>ジュウギョウシャ</t>
    </rPh>
    <rPh sb="20" eb="21">
      <t>スウ</t>
    </rPh>
    <rPh sb="21" eb="22">
      <t>トウ</t>
    </rPh>
    <rPh sb="23" eb="26">
      <t>ジュウギョウシャ</t>
    </rPh>
    <rPh sb="27" eb="28">
      <t>ニン</t>
    </rPh>
    <rPh sb="28" eb="29">
      <t>アタ</t>
    </rPh>
    <rPh sb="46" eb="47">
      <t>トウ</t>
    </rPh>
    <phoneticPr fontId="2"/>
  </si>
  <si>
    <t>第８表　産業中分類別事業所数、従業者数、事業に従事する者の人件費及び派遣受入者に係る人材派遣会社への支払額、原材料・燃料・電力の使用額等、製造品出荷額等、粗付加価値額</t>
    <rPh sb="0" eb="1">
      <t>ダイ</t>
    </rPh>
    <rPh sb="2" eb="3">
      <t>ヒョウ</t>
    </rPh>
    <rPh sb="4" eb="6">
      <t>サンギョウ</t>
    </rPh>
    <rPh sb="6" eb="7">
      <t>チュウ</t>
    </rPh>
    <rPh sb="7" eb="9">
      <t>ブンルイ</t>
    </rPh>
    <rPh sb="9" eb="10">
      <t>ベツ</t>
    </rPh>
    <rPh sb="10" eb="13">
      <t>ジギョウショ</t>
    </rPh>
    <rPh sb="13" eb="14">
      <t>スウ</t>
    </rPh>
    <rPh sb="15" eb="18">
      <t>ジュウギョウシャ</t>
    </rPh>
    <rPh sb="18" eb="19">
      <t>スウ</t>
    </rPh>
    <rPh sb="69" eb="72">
      <t>セイゾウヒン</t>
    </rPh>
    <rPh sb="72" eb="74">
      <t>シュッカ</t>
    </rPh>
    <rPh sb="74" eb="75">
      <t>ガク</t>
    </rPh>
    <rPh sb="75" eb="76">
      <t>トウ</t>
    </rPh>
    <rPh sb="77" eb="78">
      <t>ソ</t>
    </rPh>
    <rPh sb="78" eb="80">
      <t>フカ</t>
    </rPh>
    <rPh sb="80" eb="82">
      <t>カチ</t>
    </rPh>
    <rPh sb="82" eb="83">
      <t>ガク</t>
    </rPh>
    <phoneticPr fontId="2"/>
  </si>
  <si>
    <t>第９表　産業中分類別１事業所当たり従業者数等、従業者１人当たり原材料・燃料・電力の使用額等　等</t>
    <rPh sb="0" eb="1">
      <t>ダイ</t>
    </rPh>
    <rPh sb="2" eb="3">
      <t>ヒョウ</t>
    </rPh>
    <rPh sb="4" eb="6">
      <t>サンギョウ</t>
    </rPh>
    <rPh sb="6" eb="7">
      <t>チュウ</t>
    </rPh>
    <rPh sb="7" eb="9">
      <t>ブンルイ</t>
    </rPh>
    <rPh sb="9" eb="10">
      <t>ベツ</t>
    </rPh>
    <rPh sb="11" eb="14">
      <t>ジギョウショ</t>
    </rPh>
    <rPh sb="14" eb="15">
      <t>アタ</t>
    </rPh>
    <rPh sb="17" eb="20">
      <t>ジュウギョウシャ</t>
    </rPh>
    <rPh sb="20" eb="21">
      <t>スウ</t>
    </rPh>
    <rPh sb="21" eb="22">
      <t>トウ</t>
    </rPh>
    <rPh sb="23" eb="26">
      <t>ジュウギョウシャ</t>
    </rPh>
    <rPh sb="27" eb="28">
      <t>ニン</t>
    </rPh>
    <rPh sb="28" eb="29">
      <t>アタ</t>
    </rPh>
    <rPh sb="46" eb="47">
      <t>トウ</t>
    </rPh>
    <phoneticPr fontId="2"/>
  </si>
  <si>
    <t>第12表　市町村別、産業中分類別、従業者規模別事業所数、従業者数、事業に従事する者の人件費及び派遣受入者に係る人材派遣会社への支払額、原材料・燃料・電力の使用額等、製造品出荷額等、付加価値額、粗付加価値額</t>
    <rPh sb="0" eb="1">
      <t>ダイ</t>
    </rPh>
    <rPh sb="3" eb="4">
      <t>ヒョウ</t>
    </rPh>
    <rPh sb="5" eb="8">
      <t>シチョウソン</t>
    </rPh>
    <rPh sb="8" eb="9">
      <t>ベツ</t>
    </rPh>
    <rPh sb="10" eb="12">
      <t>サンギョウ</t>
    </rPh>
    <rPh sb="12" eb="13">
      <t>チュウ</t>
    </rPh>
    <rPh sb="13" eb="15">
      <t>ブンルイ</t>
    </rPh>
    <rPh sb="15" eb="16">
      <t>ベツ</t>
    </rPh>
    <rPh sb="17" eb="20">
      <t>ジュウギョウシャ</t>
    </rPh>
    <rPh sb="20" eb="23">
      <t>キボベツ</t>
    </rPh>
    <rPh sb="23" eb="26">
      <t>ジギョウショ</t>
    </rPh>
    <rPh sb="26" eb="27">
      <t>スウ</t>
    </rPh>
    <rPh sb="28" eb="29">
      <t>ジュウ</t>
    </rPh>
    <rPh sb="29" eb="32">
      <t>ギョウシャスウ</t>
    </rPh>
    <phoneticPr fontId="2"/>
  </si>
  <si>
    <t>X</t>
  </si>
  <si>
    <t/>
  </si>
  <si>
    <t>水産練製品</t>
  </si>
  <si>
    <t>コーヒー</t>
  </si>
  <si>
    <t>絹・人絹織物業</t>
  </si>
  <si>
    <t>ろうそく</t>
  </si>
  <si>
    <t>ゼラチン・接着剤</t>
  </si>
  <si>
    <t>プラスチック製履物・同附属品</t>
  </si>
  <si>
    <t>袋物</t>
  </si>
  <si>
    <t>食卓用・ちゅう房用陶磁器</t>
  </si>
  <si>
    <t>その他の陶磁器・同関連製品</t>
  </si>
  <si>
    <t>鋳造装置</t>
  </si>
  <si>
    <t>複写機</t>
  </si>
  <si>
    <t>X線装置</t>
  </si>
  <si>
    <t>自動車車体・附随車</t>
  </si>
  <si>
    <t>その他の輸送用機械器具</t>
  </si>
  <si>
    <t>他に分類されない輸送用機械器具</t>
  </si>
  <si>
    <t>楽器</t>
  </si>
  <si>
    <t>その他の楽器・楽器部品・同材料</t>
  </si>
  <si>
    <t>煙火</t>
  </si>
  <si>
    <t>綿状繊維・糸染色整理</t>
    <phoneticPr fontId="2"/>
  </si>
  <si>
    <t>0923</t>
    <phoneticPr fontId="2"/>
  </si>
  <si>
    <t>寒天</t>
  </si>
  <si>
    <t>その他の綿広幅生地織物</t>
  </si>
  <si>
    <t>その他の絹小幅織物</t>
  </si>
  <si>
    <t>その他の織物手加工染色・整理</t>
  </si>
  <si>
    <t>繊維雑品染色・整理（起毛を含む）</t>
  </si>
  <si>
    <t>織物製成人女子・少女用制服</t>
  </si>
  <si>
    <t>衛生衣服附属品</t>
  </si>
  <si>
    <t>刺しゅう製品</t>
  </si>
  <si>
    <t>祝儀用品</t>
  </si>
  <si>
    <t>その他の紙器</t>
  </si>
  <si>
    <t>セルロース系接着剤、プラスチック系接着剤</t>
  </si>
  <si>
    <t>輸送機械用プラスチック製品（自動車用を除く）</t>
  </si>
  <si>
    <t>プラスチック製靴</t>
  </si>
  <si>
    <t>馬革</t>
  </si>
  <si>
    <t>陶磁器製和飲食器</t>
  </si>
  <si>
    <t>陶磁器製洋飲食器</t>
  </si>
  <si>
    <t>その他の陶磁器</t>
  </si>
  <si>
    <t>鉄粉、純鉄粉</t>
  </si>
  <si>
    <t>アルミニウム圧延製品</t>
  </si>
  <si>
    <t>アルミニウム押出し品（抽伸品を含む）</t>
  </si>
  <si>
    <t>その他の暖房・調理装置部分品</t>
  </si>
  <si>
    <t>その他の食品機械、同装置</t>
  </si>
  <si>
    <t>食品機械、同装置の部分品・取付具・附属品</t>
  </si>
  <si>
    <t>液圧プレス</t>
  </si>
  <si>
    <t>ガラス工業用特殊機械</t>
  </si>
  <si>
    <t>その他の複写機</t>
  </si>
  <si>
    <t>理化学機械器具の部分品・取付具・附属品</t>
  </si>
  <si>
    <t>カメラ用交換レンズ</t>
  </si>
  <si>
    <t>プリズム</t>
  </si>
  <si>
    <t>シリコンウエハ（表面研磨したもの）</t>
  </si>
  <si>
    <t>遮断器</t>
  </si>
  <si>
    <t>プログラマブルコントローラ</t>
  </si>
  <si>
    <t>産業用Ｘ線装置</t>
  </si>
  <si>
    <t>半導体・ＩＣ測定器</t>
  </si>
  <si>
    <t>ラジオ放送装置、テレビジョン放送装置</t>
  </si>
  <si>
    <t>乗用車ボデー</t>
  </si>
  <si>
    <t>トラックボデー</t>
  </si>
  <si>
    <t>特別用途車ボデー</t>
  </si>
  <si>
    <t>舟艇の改造・修理</t>
  </si>
  <si>
    <t>他に分類されない輸送用機械器具、同部分品・取付具・附属品</t>
  </si>
  <si>
    <t>その他の時計側</t>
  </si>
  <si>
    <t>その他の洋楽器、和楽器</t>
  </si>
  <si>
    <t>喫煙用具</t>
  </si>
  <si>
    <t>煙火（がん具用を含む）</t>
  </si>
  <si>
    <t>09</t>
  </si>
  <si>
    <t>092211</t>
  </si>
  <si>
    <t>10</t>
  </si>
  <si>
    <t>11</t>
  </si>
  <si>
    <t>112119</t>
  </si>
  <si>
    <t>112229</t>
  </si>
  <si>
    <t>114519</t>
  </si>
  <si>
    <t>114811</t>
  </si>
  <si>
    <t>116215</t>
  </si>
  <si>
    <t>118914</t>
  </si>
  <si>
    <t>119611</t>
  </si>
  <si>
    <t>12</t>
  </si>
  <si>
    <t>13</t>
  </si>
  <si>
    <t>14</t>
  </si>
  <si>
    <t>144211</t>
  </si>
  <si>
    <t>145419</t>
  </si>
  <si>
    <t>15</t>
  </si>
  <si>
    <t>16</t>
  </si>
  <si>
    <t>164711</t>
  </si>
  <si>
    <t>169412</t>
  </si>
  <si>
    <t>17</t>
  </si>
  <si>
    <t>18</t>
  </si>
  <si>
    <t>183212</t>
  </si>
  <si>
    <t>19</t>
  </si>
  <si>
    <t>192211</t>
  </si>
  <si>
    <t>20</t>
  </si>
  <si>
    <t>201121</t>
  </si>
  <si>
    <t>207111</t>
  </si>
  <si>
    <t>21</t>
  </si>
  <si>
    <t>214211</t>
  </si>
  <si>
    <t>214212</t>
  </si>
  <si>
    <t>214919</t>
  </si>
  <si>
    <t>22</t>
  </si>
  <si>
    <t>229911</t>
  </si>
  <si>
    <t>23</t>
  </si>
  <si>
    <t>233211</t>
  </si>
  <si>
    <t>233212</t>
  </si>
  <si>
    <t>24</t>
  </si>
  <si>
    <t>243919</t>
  </si>
  <si>
    <t>25</t>
  </si>
  <si>
    <t>26</t>
  </si>
  <si>
    <t>264119</t>
  </si>
  <si>
    <t>266214</t>
  </si>
  <si>
    <t>269912</t>
  </si>
  <si>
    <t>27</t>
  </si>
  <si>
    <t>271119</t>
  </si>
  <si>
    <t>273812</t>
  </si>
  <si>
    <t>275312</t>
  </si>
  <si>
    <t>275314</t>
  </si>
  <si>
    <t>28</t>
  </si>
  <si>
    <t>289913</t>
  </si>
  <si>
    <t>29</t>
  </si>
  <si>
    <t>291312</t>
  </si>
  <si>
    <t>291314</t>
  </si>
  <si>
    <t>296112</t>
  </si>
  <si>
    <t>297113</t>
  </si>
  <si>
    <t>30</t>
  </si>
  <si>
    <t>301311</t>
  </si>
  <si>
    <t>31</t>
  </si>
  <si>
    <t>311211</t>
  </si>
  <si>
    <t>311213</t>
  </si>
  <si>
    <t>311214</t>
  </si>
  <si>
    <t>319919</t>
  </si>
  <si>
    <t>32</t>
  </si>
  <si>
    <t>323139</t>
  </si>
  <si>
    <t>324919</t>
  </si>
  <si>
    <t>328511</t>
  </si>
  <si>
    <t>329111</t>
  </si>
  <si>
    <t>そう（惣）菜（賃加工）</t>
  </si>
  <si>
    <t>コーヒー（賃加工）</t>
  </si>
  <si>
    <t>有機質肥料（賃加工）</t>
  </si>
  <si>
    <t>合成繊維糸・その他の糸染整理（賃加工）</t>
  </si>
  <si>
    <t>和装製品（足袋を含む）（賃加工）</t>
  </si>
  <si>
    <t>スカーフ・マフラー・ハンカチーフ（賃加工）</t>
  </si>
  <si>
    <t>金属製家具（塗装を含む）（賃加工）</t>
  </si>
  <si>
    <t>その他の紙製品（賃加工）</t>
  </si>
  <si>
    <t>重包装紙袋（賃加工）</t>
  </si>
  <si>
    <t>プラスチックフィルム（賃加工）</t>
  </si>
  <si>
    <t>硬質プラスチック発泡製品（賃加工）</t>
  </si>
  <si>
    <t>石工品（賃加工）</t>
  </si>
  <si>
    <t>鉄スクラップ加工処理（賃加工）</t>
  </si>
  <si>
    <t>製缶板金製品（賃加工）</t>
  </si>
  <si>
    <t>消火器具・消火装置・同部分品・取付具・附属品（賃加工）</t>
  </si>
  <si>
    <t>食品機械・同装置・同部分品・取付具・附属品（賃加工）</t>
  </si>
  <si>
    <t>航空機用エンジン・同部分品・取付具・附属品（賃加工）</t>
  </si>
  <si>
    <t>その他の航空機部分品・補助装置（賃加工）</t>
  </si>
  <si>
    <t>事業所敷地面積</t>
    <rPh sb="0" eb="3">
      <t>ジギョウショ</t>
    </rPh>
    <rPh sb="3" eb="5">
      <t>シキチ</t>
    </rPh>
    <rPh sb="5" eb="7">
      <t>メンセキ</t>
    </rPh>
    <phoneticPr fontId="2"/>
  </si>
  <si>
    <t>第10表　産業中分類別事業所数、事業所敷地面積、敷地規模別事業所数</t>
    <rPh sb="0" eb="1">
      <t>ダイ</t>
    </rPh>
    <rPh sb="3" eb="4">
      <t>ヒョウ</t>
    </rPh>
    <rPh sb="5" eb="7">
      <t>サンギョウ</t>
    </rPh>
    <rPh sb="7" eb="8">
      <t>チュウ</t>
    </rPh>
    <rPh sb="8" eb="10">
      <t>ブンルイ</t>
    </rPh>
    <rPh sb="10" eb="11">
      <t>ベツ</t>
    </rPh>
    <rPh sb="11" eb="15">
      <t>ジ</t>
    </rPh>
    <rPh sb="16" eb="19">
      <t>ジギョウショ</t>
    </rPh>
    <rPh sb="19" eb="21">
      <t>シキチ</t>
    </rPh>
    <rPh sb="21" eb="23">
      <t>メンセキ</t>
    </rPh>
    <rPh sb="24" eb="26">
      <t>シキチ</t>
    </rPh>
    <rPh sb="26" eb="28">
      <t>キボ</t>
    </rPh>
    <rPh sb="28" eb="29">
      <t>ベツ</t>
    </rPh>
    <rPh sb="29" eb="32">
      <t>ジギョウショ</t>
    </rPh>
    <rPh sb="32" eb="33">
      <t>スウ</t>
    </rPh>
    <phoneticPr fontId="2"/>
  </si>
  <si>
    <t>常用雇用者及び有給役員に対する退職金又は解雇予告手当、出向・派遣受入者に係る支払額、臨時雇用者に対する給与、送出者に対する負担額など</t>
    <phoneticPr fontId="2"/>
  </si>
  <si>
    <t>５　市町村別統計表（全事業所）</t>
    <rPh sb="2" eb="6">
      <t>シチョウソンベツ</t>
    </rPh>
    <rPh sb="6" eb="9">
      <t>トウケイヒョウ</t>
    </rPh>
    <phoneticPr fontId="2"/>
  </si>
  <si>
    <t>５　市町村別統計表（全事業所）</t>
    <rPh sb="2" eb="5">
      <t>シチョウソン</t>
    </rPh>
    <rPh sb="5" eb="6">
      <t>ベツ</t>
    </rPh>
    <rPh sb="6" eb="9">
      <t>トウケイヒョウ</t>
    </rPh>
    <phoneticPr fontId="2"/>
  </si>
  <si>
    <t>３　従業者１人以上29人以下の事業所に関する統計表</t>
    <phoneticPr fontId="2"/>
  </si>
  <si>
    <t>１　全事業所に関する統計表</t>
  </si>
  <si>
    <t>　　１～　　９人</t>
    <phoneticPr fontId="2"/>
  </si>
  <si>
    <t>時計・同部分品（賃加工）</t>
  </si>
  <si>
    <t>娯楽用具・がん具（賃加工）</t>
  </si>
  <si>
    <t>運動用具（賃加工）</t>
  </si>
  <si>
    <t>万年筆･ペン類･鉛筆(賃加工)</t>
  </si>
  <si>
    <t>漆器（賃加工）</t>
  </si>
  <si>
    <t>麦わら・パナマ類帽子・わら工品（賃加工）</t>
  </si>
  <si>
    <t>喫煙用具（賃加工）</t>
  </si>
  <si>
    <t>看板・標識機（賃加工）</t>
  </si>
  <si>
    <t>他に分類されないその他の製品（賃加工）</t>
  </si>
  <si>
    <t>　事業所数、従業者数の経理外項目については令和４年６月１日現在、製造品出荷額等、付加価値額などの経理項目については令和３年１月～12月の実績により調査している</t>
    <phoneticPr fontId="2"/>
  </si>
  <si>
    <t>　付加価値額について、従業者１～29人の事業所は粗付加価値額である</t>
    <phoneticPr fontId="2"/>
  </si>
  <si>
    <t>091191</t>
  </si>
  <si>
    <t>091291</t>
  </si>
  <si>
    <t>091391</t>
  </si>
  <si>
    <t>091491</t>
  </si>
  <si>
    <t>091991</t>
  </si>
  <si>
    <t>092191</t>
  </si>
  <si>
    <t>092291</t>
  </si>
  <si>
    <t>092491</t>
  </si>
  <si>
    <t>092591</t>
  </si>
  <si>
    <t>092691</t>
  </si>
  <si>
    <t>092991</t>
  </si>
  <si>
    <t>093191</t>
  </si>
  <si>
    <t>093291</t>
  </si>
  <si>
    <t>094191</t>
  </si>
  <si>
    <t>094291</t>
  </si>
  <si>
    <t>096191</t>
  </si>
  <si>
    <t>097191</t>
  </si>
  <si>
    <t>097291</t>
  </si>
  <si>
    <t>099291</t>
  </si>
  <si>
    <t>099391</t>
  </si>
  <si>
    <t>099591</t>
  </si>
  <si>
    <t>099691</t>
  </si>
  <si>
    <t>099791</t>
  </si>
  <si>
    <t>099891</t>
  </si>
  <si>
    <t>099991</t>
  </si>
  <si>
    <t>101191</t>
  </si>
  <si>
    <t>102191</t>
  </si>
  <si>
    <t>102391</t>
  </si>
  <si>
    <t>103291</t>
  </si>
  <si>
    <t>106191</t>
  </si>
  <si>
    <t>106291</t>
  </si>
  <si>
    <t>106391</t>
  </si>
  <si>
    <t>114692</t>
  </si>
  <si>
    <t>114891</t>
  </si>
  <si>
    <t>115291</t>
  </si>
  <si>
    <t>115391</t>
  </si>
  <si>
    <t>115791</t>
  </si>
  <si>
    <t>116191</t>
  </si>
  <si>
    <t>116291</t>
  </si>
  <si>
    <t>116391</t>
  </si>
  <si>
    <t>116491</t>
  </si>
  <si>
    <t>116591</t>
  </si>
  <si>
    <t>116791</t>
  </si>
  <si>
    <t>116991</t>
  </si>
  <si>
    <t>117191</t>
  </si>
  <si>
    <t>117291</t>
  </si>
  <si>
    <t>117491</t>
  </si>
  <si>
    <t>118191</t>
  </si>
  <si>
    <t>118391</t>
  </si>
  <si>
    <t>118691</t>
  </si>
  <si>
    <t>118991</t>
  </si>
  <si>
    <t>119191</t>
  </si>
  <si>
    <t>119491</t>
  </si>
  <si>
    <t>119691</t>
  </si>
  <si>
    <t>119891</t>
  </si>
  <si>
    <t>119991</t>
  </si>
  <si>
    <t>121191</t>
  </si>
  <si>
    <t>121391</t>
  </si>
  <si>
    <t>121991</t>
  </si>
  <si>
    <t>122191</t>
  </si>
  <si>
    <t>122291</t>
  </si>
  <si>
    <t>122391</t>
  </si>
  <si>
    <t>122491</t>
  </si>
  <si>
    <t>122891</t>
  </si>
  <si>
    <t>129191</t>
  </si>
  <si>
    <t>129991</t>
  </si>
  <si>
    <t>131191</t>
  </si>
  <si>
    <t>131291</t>
  </si>
  <si>
    <t>132191</t>
  </si>
  <si>
    <t>139191</t>
  </si>
  <si>
    <t>141191</t>
  </si>
  <si>
    <t>142191</t>
  </si>
  <si>
    <t>143191</t>
  </si>
  <si>
    <t>144991</t>
  </si>
  <si>
    <t>145191</t>
  </si>
  <si>
    <t>145391</t>
  </si>
  <si>
    <t>145491</t>
  </si>
  <si>
    <t>151191</t>
  </si>
  <si>
    <t>151291</t>
  </si>
  <si>
    <t>151391</t>
  </si>
  <si>
    <t>152191</t>
  </si>
  <si>
    <t>153191</t>
  </si>
  <si>
    <t>153291</t>
  </si>
  <si>
    <t>161991</t>
  </si>
  <si>
    <t>174191</t>
  </si>
  <si>
    <t>179991</t>
  </si>
  <si>
    <t>181491</t>
  </si>
  <si>
    <t>181591</t>
  </si>
  <si>
    <t>182191</t>
  </si>
  <si>
    <t>182591</t>
  </si>
  <si>
    <t>183191</t>
  </si>
  <si>
    <t>183291</t>
  </si>
  <si>
    <t>183391</t>
  </si>
  <si>
    <t>183491</t>
  </si>
  <si>
    <t>184291</t>
  </si>
  <si>
    <t>185191</t>
  </si>
  <si>
    <t>189791</t>
  </si>
  <si>
    <t>189891</t>
  </si>
  <si>
    <t>192191</t>
  </si>
  <si>
    <t>193391</t>
  </si>
  <si>
    <t>203191</t>
  </si>
  <si>
    <t>204191</t>
  </si>
  <si>
    <t>211291</t>
  </si>
  <si>
    <t>211991</t>
  </si>
  <si>
    <t>212391</t>
  </si>
  <si>
    <t>214491</t>
  </si>
  <si>
    <t>218491</t>
  </si>
  <si>
    <t>219391</t>
  </si>
  <si>
    <t>224992</t>
  </si>
  <si>
    <t>225191</t>
  </si>
  <si>
    <t>229191</t>
  </si>
  <si>
    <t>229291</t>
  </si>
  <si>
    <t>229991</t>
  </si>
  <si>
    <t>232991</t>
  </si>
  <si>
    <t>233991</t>
  </si>
  <si>
    <t>234191</t>
  </si>
  <si>
    <t>235291</t>
  </si>
  <si>
    <t>235391</t>
  </si>
  <si>
    <t>235491</t>
  </si>
  <si>
    <t>239991</t>
  </si>
  <si>
    <t>242291</t>
  </si>
  <si>
    <t>242691</t>
  </si>
  <si>
    <t>242991</t>
  </si>
  <si>
    <t>243191</t>
  </si>
  <si>
    <t>243291</t>
  </si>
  <si>
    <t>244191</t>
  </si>
  <si>
    <t>244291</t>
  </si>
  <si>
    <t>244391</t>
  </si>
  <si>
    <t>244591</t>
  </si>
  <si>
    <t>244691</t>
  </si>
  <si>
    <t>244692</t>
  </si>
  <si>
    <t>245191</t>
  </si>
  <si>
    <t>245291</t>
  </si>
  <si>
    <t>246191</t>
  </si>
  <si>
    <t>246291</t>
  </si>
  <si>
    <t>246491</t>
  </si>
  <si>
    <t>246591</t>
  </si>
  <si>
    <t>246993</t>
  </si>
  <si>
    <t>246994</t>
  </si>
  <si>
    <t>247991</t>
  </si>
  <si>
    <t>248191</t>
  </si>
  <si>
    <t>249991</t>
  </si>
  <si>
    <t>251391</t>
  </si>
  <si>
    <t>252291</t>
  </si>
  <si>
    <t>252391</t>
  </si>
  <si>
    <t>253191</t>
  </si>
  <si>
    <t>253491</t>
  </si>
  <si>
    <t>259191</t>
  </si>
  <si>
    <t>259291</t>
  </si>
  <si>
    <t>259991</t>
  </si>
  <si>
    <t>261191</t>
  </si>
  <si>
    <t>262191</t>
  </si>
  <si>
    <t>264191</t>
  </si>
  <si>
    <t>264491</t>
  </si>
  <si>
    <t>264591</t>
  </si>
  <si>
    <t>266391</t>
  </si>
  <si>
    <t>266491</t>
  </si>
  <si>
    <t>267191</t>
  </si>
  <si>
    <t>267291</t>
  </si>
  <si>
    <t>269191</t>
  </si>
  <si>
    <t>269291</t>
  </si>
  <si>
    <t>269391</t>
  </si>
  <si>
    <t>269491</t>
  </si>
  <si>
    <t>269991</t>
  </si>
  <si>
    <t>271191</t>
  </si>
  <si>
    <t>271991</t>
  </si>
  <si>
    <t>272291</t>
  </si>
  <si>
    <t>272391</t>
  </si>
  <si>
    <t>272991</t>
  </si>
  <si>
    <t>273291</t>
  </si>
  <si>
    <t>273991</t>
  </si>
  <si>
    <t>274191</t>
  </si>
  <si>
    <t>275291</t>
  </si>
  <si>
    <t>275391</t>
  </si>
  <si>
    <t>281391</t>
  </si>
  <si>
    <t>281591</t>
  </si>
  <si>
    <t>282191</t>
  </si>
  <si>
    <t>282391</t>
  </si>
  <si>
    <t>283191</t>
  </si>
  <si>
    <t>284191</t>
  </si>
  <si>
    <t>284291</t>
  </si>
  <si>
    <t>285991</t>
  </si>
  <si>
    <t>289991</t>
  </si>
  <si>
    <t>291191</t>
  </si>
  <si>
    <t>291391</t>
  </si>
  <si>
    <t>291491</t>
  </si>
  <si>
    <t>291591</t>
  </si>
  <si>
    <t>292191</t>
  </si>
  <si>
    <t>292291</t>
  </si>
  <si>
    <t>292991</t>
  </si>
  <si>
    <t>293291</t>
  </si>
  <si>
    <t>293991</t>
  </si>
  <si>
    <t>296191</t>
  </si>
  <si>
    <t>297191</t>
  </si>
  <si>
    <t>297291</t>
  </si>
  <si>
    <t>299991</t>
  </si>
  <si>
    <t>301191</t>
  </si>
  <si>
    <t>301291</t>
  </si>
  <si>
    <t>301391</t>
  </si>
  <si>
    <t>301991</t>
  </si>
  <si>
    <t>302191</t>
  </si>
  <si>
    <t>302291</t>
  </si>
  <si>
    <t>302391</t>
  </si>
  <si>
    <t>303191</t>
  </si>
  <si>
    <t>303291</t>
  </si>
  <si>
    <t>303491</t>
  </si>
  <si>
    <t>303591</t>
  </si>
  <si>
    <t>303991</t>
  </si>
  <si>
    <t>311191</t>
  </si>
  <si>
    <t>311391</t>
  </si>
  <si>
    <t>313191</t>
  </si>
  <si>
    <t>313291</t>
  </si>
  <si>
    <t>313391</t>
  </si>
  <si>
    <t>313491</t>
  </si>
  <si>
    <t>314291</t>
  </si>
  <si>
    <t>314991</t>
  </si>
  <si>
    <t>321191</t>
  </si>
  <si>
    <t>322191</t>
  </si>
  <si>
    <t>323191</t>
  </si>
  <si>
    <t>325191</t>
  </si>
  <si>
    <t>325391</t>
  </si>
  <si>
    <t>326191</t>
  </si>
  <si>
    <t>327191</t>
  </si>
  <si>
    <t>328191</t>
  </si>
  <si>
    <t>328591</t>
  </si>
  <si>
    <t>329291</t>
  </si>
  <si>
    <t>329991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</si>
</sst>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0_ "/>
    <numFmt numFmtId="179" formatCode="#,##0_ "/>
    <numFmt numFmtId="180" formatCode="#,##0_);[Red]\(#,##0\)"/>
    <numFmt numFmtId="181" formatCode="0_);[Red]\(0\)"/>
    <numFmt numFmtId="182" formatCode="000000"/>
    <numFmt numFmtId="183" formatCode="00"/>
  </numFmts>
  <fonts count="24"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color theme="1"/>
      <name val="ＭＳ 明朝"/>
      <family val="1"/>
      <charset val="128"/>
    </font>
    <font>
      <u/>
      <sz val="11"/>
      <color theme="10"/>
      <name val="游ゴシック"/>
      <family val="2"/>
      <charset val="128"/>
      <scheme val="minor"/>
    </font>
    <font>
      <u/>
      <sz val="11"/>
      <color theme="10"/>
      <name val="ＭＳ 明朝"/>
      <family val="1"/>
      <charset val="128"/>
    </font>
    <font>
      <sz val="18"/>
      <color theme="1"/>
      <name val="ＭＳ ゴシック"/>
      <family val="3"/>
      <charset val="128"/>
    </font>
    <font>
      <sz val="14"/>
      <color theme="1"/>
      <name val="ＭＳ ゴシック"/>
      <family val="3"/>
      <charset val="128"/>
    </font>
    <font>
      <sz val="10"/>
      <name val="ＭＳ ゴシック"/>
      <family val="3"/>
      <charset val="128"/>
    </font>
    <font>
      <sz val="10"/>
      <name val="ＭＳ 明朝"/>
      <family val="1"/>
      <charset val="128"/>
    </font>
    <font>
      <sz val="9"/>
      <name val="ＭＳ 明朝"/>
      <family val="1"/>
      <charset val="128"/>
    </font>
    <font>
      <sz val="11"/>
      <name val="ＭＳ ゴシック"/>
      <family val="3"/>
      <charset val="128"/>
    </font>
    <font>
      <sz val="22"/>
      <color theme="1"/>
      <name val="ＭＳ ゴシック"/>
      <family val="3"/>
      <charset val="128"/>
    </font>
    <font>
      <sz val="11"/>
      <color theme="1"/>
      <name val="ＭＳ ゴシック"/>
      <family val="3"/>
      <charset val="128"/>
    </font>
    <font>
      <sz val="11"/>
      <color theme="1"/>
      <name val="游ゴシック"/>
      <family val="2"/>
      <charset val="128"/>
      <scheme val="minor"/>
    </font>
    <font>
      <sz val="20"/>
      <color theme="1"/>
      <name val="ＭＳ ゴシック"/>
      <family val="3"/>
      <charset val="128"/>
    </font>
    <font>
      <sz val="10"/>
      <name val="ＭＳ Ｐ明朝"/>
      <family val="1"/>
      <charset val="128"/>
    </font>
    <font>
      <sz val="6"/>
      <name val="ＭＳ Ｐ明朝"/>
      <family val="1"/>
      <charset val="128"/>
    </font>
    <font>
      <sz val="8"/>
      <name val="ＭＳ 明朝"/>
      <family val="1"/>
      <charset val="128"/>
    </font>
    <font>
      <sz val="10"/>
      <color theme="1"/>
      <name val="ＭＳ 明朝"/>
      <family val="1"/>
      <charset val="128"/>
    </font>
    <font>
      <sz val="10"/>
      <color rgb="FFFF0000"/>
      <name val="ＭＳ ゴシック"/>
      <family val="3"/>
      <charset val="128"/>
    </font>
    <font>
      <sz val="10"/>
      <color theme="1"/>
      <name val="ＭＳ ゴシック"/>
      <family val="3"/>
      <charset val="128"/>
    </font>
    <font>
      <sz val="10.5"/>
      <color theme="1"/>
      <name val="ＭＳ 明朝"/>
      <family val="1"/>
      <charset val="128"/>
    </font>
  </fonts>
  <fills count="2">
    <fill>
      <patternFill patternType="none"/>
    </fill>
    <fill>
      <patternFill patternType="gray125"/>
    </fill>
  </fills>
  <borders count="51">
    <border>
      <left/>
      <right/>
      <top/>
      <bottom/>
      <diagonal/>
    </border>
    <border>
      <left style="thin">
        <color indexed="64"/>
      </left>
      <right/>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top style="dotted">
        <color indexed="64"/>
      </top>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right style="thin">
        <color indexed="64"/>
      </right>
      <top/>
      <bottom style="hair">
        <color indexed="64"/>
      </bottom>
      <diagonal/>
    </border>
    <border>
      <left/>
      <right/>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dotted">
        <color indexed="64"/>
      </top>
      <bottom style="hair">
        <color indexed="64"/>
      </bottom>
      <diagonal/>
    </border>
    <border>
      <left/>
      <right/>
      <top style="dotted">
        <color indexed="64"/>
      </top>
      <bottom style="hair">
        <color indexed="64"/>
      </bottom>
      <diagonal/>
    </border>
  </borders>
  <cellStyleXfs count="11">
    <xf numFmtId="0" fontId="0" fillId="0" borderId="0">
      <alignment vertical="center"/>
    </xf>
    <xf numFmtId="0" fontId="1" fillId="0" borderId="0"/>
    <xf numFmtId="38" fontId="1" fillId="0" borderId="0" applyFont="0" applyFill="0" applyBorder="0" applyAlignment="0" applyProtection="0"/>
    <xf numFmtId="0" fontId="5" fillId="0" borderId="0" applyNumberFormat="0" applyFill="0" applyBorder="0" applyAlignment="0" applyProtection="0">
      <alignment vertical="center"/>
    </xf>
    <xf numFmtId="38" fontId="15" fillId="0" borderId="0" applyFon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 fillId="0" borderId="0"/>
    <xf numFmtId="38" fontId="1" fillId="0" borderId="0" applyFont="0" applyFill="0" applyBorder="0" applyAlignment="0" applyProtection="0"/>
    <xf numFmtId="38" fontId="15" fillId="0" borderId="0" applyFont="0" applyFill="0" applyBorder="0" applyAlignment="0" applyProtection="0">
      <alignment vertical="center"/>
    </xf>
  </cellStyleXfs>
  <cellXfs count="522">
    <xf numFmtId="0" fontId="0" fillId="0" borderId="0" xfId="0">
      <alignment vertical="center"/>
    </xf>
    <xf numFmtId="0" fontId="4" fillId="0" borderId="0" xfId="0" applyFont="1">
      <alignment vertical="center"/>
    </xf>
    <xf numFmtId="0" fontId="14" fillId="0" borderId="0" xfId="0" applyFont="1" applyAlignment="1">
      <alignment vertical="center"/>
    </xf>
    <xf numFmtId="0" fontId="10" fillId="0" borderId="7" xfId="5" applyFont="1" applyFill="1" applyBorder="1" applyAlignment="1">
      <alignment horizontal="right" vertical="center" wrapText="1"/>
    </xf>
    <xf numFmtId="49" fontId="10" fillId="0" borderId="0" xfId="5" applyNumberFormat="1" applyFont="1" applyFill="1" applyBorder="1" applyAlignment="1">
      <alignment horizontal="left" vertical="center"/>
    </xf>
    <xf numFmtId="0" fontId="10" fillId="0" borderId="0" xfId="5" applyFont="1" applyFill="1" applyBorder="1" applyAlignment="1">
      <alignment horizontal="distributed" vertical="center" shrinkToFit="1"/>
    </xf>
    <xf numFmtId="38" fontId="10" fillId="0" borderId="1" xfId="4" applyFont="1" applyFill="1" applyBorder="1" applyAlignment="1">
      <alignment horizontal="right" vertical="center"/>
    </xf>
    <xf numFmtId="38" fontId="10" fillId="0" borderId="0" xfId="4" applyFont="1" applyFill="1" applyBorder="1" applyAlignment="1">
      <alignment horizontal="right" vertical="center"/>
    </xf>
    <xf numFmtId="0" fontId="10" fillId="0" borderId="11" xfId="5" applyFont="1" applyFill="1" applyBorder="1" applyAlignment="1">
      <alignment horizontal="distributed" vertical="center" shrinkToFit="1"/>
    </xf>
    <xf numFmtId="38" fontId="10" fillId="0" borderId="12" xfId="4" applyFont="1" applyFill="1" applyBorder="1" applyAlignment="1">
      <alignment horizontal="right" vertical="center"/>
    </xf>
    <xf numFmtId="38" fontId="10" fillId="0" borderId="11" xfId="4" applyFont="1" applyFill="1" applyBorder="1" applyAlignment="1">
      <alignment horizontal="right" vertical="center"/>
    </xf>
    <xf numFmtId="0" fontId="10" fillId="0" borderId="6" xfId="5" applyFont="1" applyFill="1" applyBorder="1" applyAlignment="1">
      <alignment horizontal="distributed" vertical="center" shrinkToFit="1"/>
    </xf>
    <xf numFmtId="38" fontId="10" fillId="0" borderId="7" xfId="4" applyFont="1" applyFill="1" applyBorder="1" applyAlignment="1">
      <alignment horizontal="right" vertical="center"/>
    </xf>
    <xf numFmtId="38" fontId="10" fillId="0" borderId="6" xfId="4" applyFont="1" applyFill="1" applyBorder="1" applyAlignment="1">
      <alignment horizontal="right" vertical="center"/>
    </xf>
    <xf numFmtId="0" fontId="10" fillId="0" borderId="0" xfId="5" applyFont="1" applyFill="1" applyAlignment="1">
      <alignment horizontal="right" vertical="center"/>
    </xf>
    <xf numFmtId="180" fontId="10" fillId="0" borderId="22" xfId="5" applyNumberFormat="1" applyFont="1" applyFill="1" applyBorder="1" applyAlignment="1">
      <alignment horizontal="center" vertical="center"/>
    </xf>
    <xf numFmtId="176" fontId="10" fillId="0" borderId="0" xfId="5" applyNumberFormat="1" applyFont="1" applyFill="1" applyAlignment="1">
      <alignment vertical="center"/>
    </xf>
    <xf numFmtId="176" fontId="10" fillId="0" borderId="23" xfId="5" applyNumberFormat="1" applyFont="1" applyFill="1" applyBorder="1" applyAlignment="1">
      <alignment horizontal="distributed" vertical="center"/>
    </xf>
    <xf numFmtId="176" fontId="10" fillId="0" borderId="0" xfId="5" applyNumberFormat="1" applyFont="1" applyFill="1" applyBorder="1" applyAlignment="1">
      <alignment vertical="center"/>
    </xf>
    <xf numFmtId="176" fontId="10" fillId="0" borderId="38" xfId="5" applyNumberFormat="1" applyFont="1" applyFill="1" applyBorder="1" applyAlignment="1">
      <alignment horizontal="distributed" vertical="center"/>
    </xf>
    <xf numFmtId="176" fontId="10" fillId="0" borderId="0" xfId="1" applyNumberFormat="1" applyFont="1" applyFill="1" applyAlignment="1">
      <alignment vertical="center"/>
    </xf>
    <xf numFmtId="176" fontId="10" fillId="0" borderId="0" xfId="1" applyNumberFormat="1" applyFont="1" applyFill="1" applyAlignment="1">
      <alignment horizontal="left" vertical="center"/>
    </xf>
    <xf numFmtId="176" fontId="10" fillId="0" borderId="0" xfId="1" applyNumberFormat="1" applyFont="1" applyFill="1" applyBorder="1" applyAlignment="1">
      <alignment vertical="center"/>
    </xf>
    <xf numFmtId="176" fontId="10" fillId="0" borderId="34" xfId="5" applyNumberFormat="1" applyFont="1" applyFill="1" applyBorder="1" applyAlignment="1">
      <alignment horizontal="right" vertical="center"/>
    </xf>
    <xf numFmtId="176" fontId="10" fillId="0" borderId="7" xfId="5" applyNumberFormat="1" applyFont="1" applyFill="1" applyBorder="1" applyAlignment="1">
      <alignment horizontal="right" vertical="center"/>
    </xf>
    <xf numFmtId="176" fontId="10" fillId="0" borderId="0" xfId="5" applyNumberFormat="1" applyFont="1" applyFill="1" applyBorder="1" applyAlignment="1">
      <alignment horizontal="left" vertical="center"/>
    </xf>
    <xf numFmtId="176" fontId="10" fillId="0" borderId="11" xfId="5" applyNumberFormat="1" applyFont="1" applyFill="1" applyBorder="1" applyAlignment="1">
      <alignment horizontal="left" vertical="center"/>
    </xf>
    <xf numFmtId="180" fontId="10" fillId="0" borderId="0" xfId="5" applyNumberFormat="1" applyFont="1" applyFill="1" applyAlignment="1">
      <alignment vertical="center"/>
    </xf>
    <xf numFmtId="0" fontId="10" fillId="0" borderId="0" xfId="5" applyFont="1" applyFill="1" applyBorder="1" applyAlignment="1">
      <alignment horizontal="distributed" vertical="center"/>
    </xf>
    <xf numFmtId="0" fontId="10" fillId="0" borderId="11" xfId="5" applyFont="1" applyFill="1" applyBorder="1" applyAlignment="1">
      <alignment horizontal="distributed" vertical="center"/>
    </xf>
    <xf numFmtId="0" fontId="10" fillId="0" borderId="22" xfId="5" applyFont="1" applyFill="1" applyBorder="1" applyAlignment="1">
      <alignment horizontal="right" vertical="center" wrapText="1"/>
    </xf>
    <xf numFmtId="180" fontId="10" fillId="0" borderId="23" xfId="5" applyNumberFormat="1" applyFont="1" applyFill="1" applyBorder="1" applyAlignment="1">
      <alignment horizontal="distributed" vertical="center"/>
    </xf>
    <xf numFmtId="180" fontId="10" fillId="0" borderId="38" xfId="5" applyNumberFormat="1" applyFont="1" applyFill="1" applyBorder="1" applyAlignment="1">
      <alignment horizontal="distributed" vertical="center"/>
    </xf>
    <xf numFmtId="180" fontId="10" fillId="0" borderId="23" xfId="5" applyNumberFormat="1" applyFont="1" applyFill="1" applyBorder="1" applyAlignment="1">
      <alignment horizontal="distributed" vertical="center" shrinkToFit="1"/>
    </xf>
    <xf numFmtId="177" fontId="10" fillId="0" borderId="0" xfId="5" applyNumberFormat="1" applyFont="1" applyFill="1" applyBorder="1" applyAlignment="1">
      <alignment horizontal="right" vertical="center"/>
    </xf>
    <xf numFmtId="180" fontId="10" fillId="0" borderId="0" xfId="5" applyNumberFormat="1" applyFont="1" applyFill="1" applyAlignment="1">
      <alignment vertical="center" wrapText="1"/>
    </xf>
    <xf numFmtId="180" fontId="10" fillId="0" borderId="24" xfId="5" applyNumberFormat="1" applyFont="1" applyFill="1" applyBorder="1" applyAlignment="1">
      <alignment horizontal="center" vertical="center"/>
    </xf>
    <xf numFmtId="180" fontId="10" fillId="0" borderId="22" xfId="5" applyNumberFormat="1" applyFont="1" applyFill="1" applyBorder="1" applyAlignment="1">
      <alignment horizontal="center" vertical="center" wrapText="1"/>
    </xf>
    <xf numFmtId="180" fontId="10" fillId="0" borderId="0" xfId="5" applyNumberFormat="1" applyFont="1" applyFill="1" applyAlignment="1">
      <alignment horizontal="right" vertical="center"/>
    </xf>
    <xf numFmtId="180" fontId="10" fillId="0" borderId="0" xfId="1" applyNumberFormat="1" applyFont="1" applyFill="1" applyAlignment="1">
      <alignment vertical="center"/>
    </xf>
    <xf numFmtId="180" fontId="10" fillId="0" borderId="23" xfId="1" applyNumberFormat="1" applyFont="1" applyFill="1" applyBorder="1" applyAlignment="1">
      <alignment horizontal="right" vertical="center"/>
    </xf>
    <xf numFmtId="180" fontId="10" fillId="0" borderId="27" xfId="1" applyNumberFormat="1" applyFont="1" applyFill="1" applyBorder="1" applyAlignment="1">
      <alignment horizontal="right" vertical="center"/>
    </xf>
    <xf numFmtId="176" fontId="10" fillId="0" borderId="0" xfId="1" applyNumberFormat="1" applyFont="1" applyFill="1" applyBorder="1" applyAlignment="1">
      <alignment horizontal="right" vertical="center"/>
    </xf>
    <xf numFmtId="180" fontId="10" fillId="0" borderId="38" xfId="1" applyNumberFormat="1" applyFont="1" applyFill="1" applyBorder="1" applyAlignment="1">
      <alignment horizontal="right" vertical="center"/>
    </xf>
    <xf numFmtId="0" fontId="10" fillId="0" borderId="0" xfId="0" applyFont="1" applyFill="1" applyAlignment="1">
      <alignment vertical="center"/>
    </xf>
    <xf numFmtId="49" fontId="10" fillId="0" borderId="0" xfId="1" applyNumberFormat="1" applyFont="1" applyFill="1" applyBorder="1" applyAlignment="1">
      <alignment horizontal="left" vertical="center"/>
    </xf>
    <xf numFmtId="49" fontId="10" fillId="0" borderId="11" xfId="1" applyNumberFormat="1" applyFont="1" applyFill="1" applyBorder="1" applyAlignment="1">
      <alignment horizontal="left" vertical="center"/>
    </xf>
    <xf numFmtId="0" fontId="10" fillId="0" borderId="0" xfId="1" applyFont="1" applyFill="1" applyAlignment="1">
      <alignment vertical="center"/>
    </xf>
    <xf numFmtId="0" fontId="4" fillId="0" borderId="0" xfId="0" applyFont="1" applyAlignment="1">
      <alignment vertical="center"/>
    </xf>
    <xf numFmtId="38" fontId="9" fillId="0" borderId="3" xfId="4" applyFont="1" applyFill="1" applyBorder="1" applyAlignment="1">
      <alignment horizontal="right" vertical="center"/>
    </xf>
    <xf numFmtId="38" fontId="9" fillId="0" borderId="4" xfId="4" applyFont="1" applyFill="1" applyBorder="1" applyAlignment="1">
      <alignment horizontal="right" vertical="center"/>
    </xf>
    <xf numFmtId="176" fontId="9" fillId="0" borderId="0" xfId="1" applyNumberFormat="1" applyFont="1" applyFill="1" applyBorder="1" applyAlignment="1">
      <alignment vertical="center"/>
    </xf>
    <xf numFmtId="176" fontId="9" fillId="0" borderId="0" xfId="1" applyNumberFormat="1" applyFont="1" applyFill="1" applyAlignment="1">
      <alignment vertical="center"/>
    </xf>
    <xf numFmtId="180" fontId="9" fillId="0" borderId="0" xfId="5" applyNumberFormat="1" applyFont="1" applyFill="1" applyAlignment="1">
      <alignment vertical="center"/>
    </xf>
    <xf numFmtId="180" fontId="9" fillId="0" borderId="0" xfId="1" applyNumberFormat="1" applyFont="1" applyFill="1" applyAlignment="1">
      <alignment vertical="center"/>
    </xf>
    <xf numFmtId="0" fontId="9" fillId="0" borderId="0" xfId="0" applyFont="1" applyFill="1" applyAlignment="1">
      <alignment vertical="center"/>
    </xf>
    <xf numFmtId="176" fontId="9" fillId="0" borderId="0" xfId="5" applyNumberFormat="1" applyFont="1" applyFill="1" applyBorder="1" applyAlignment="1">
      <alignment vertical="center"/>
    </xf>
    <xf numFmtId="180" fontId="9" fillId="0" borderId="0" xfId="1" applyNumberFormat="1" applyFont="1" applyFill="1" applyAlignment="1">
      <alignment horizontal="right" vertical="center"/>
    </xf>
    <xf numFmtId="180" fontId="9" fillId="0" borderId="0" xfId="5" applyNumberFormat="1" applyFont="1" applyFill="1" applyAlignment="1">
      <alignment horizontal="right" vertical="center"/>
    </xf>
    <xf numFmtId="176" fontId="9" fillId="0" borderId="0" xfId="5" applyNumberFormat="1" applyFont="1" applyFill="1" applyAlignment="1">
      <alignment vertical="center"/>
    </xf>
    <xf numFmtId="0" fontId="10" fillId="0" borderId="34" xfId="5" applyFont="1" applyFill="1" applyBorder="1" applyAlignment="1">
      <alignment horizontal="right" vertical="center" wrapText="1"/>
    </xf>
    <xf numFmtId="0" fontId="10" fillId="0" borderId="0" xfId="0" applyFont="1" applyFill="1" applyBorder="1" applyAlignment="1">
      <alignment vertical="center"/>
    </xf>
    <xf numFmtId="176" fontId="10" fillId="0" borderId="2" xfId="0" applyNumberFormat="1" applyFont="1" applyFill="1" applyBorder="1" applyAlignment="1">
      <alignment horizontal="center" vertical="center" wrapText="1"/>
    </xf>
    <xf numFmtId="176" fontId="10" fillId="0" borderId="6" xfId="0" applyNumberFormat="1" applyFont="1" applyFill="1" applyBorder="1" applyAlignment="1">
      <alignment horizontal="right" vertical="center"/>
    </xf>
    <xf numFmtId="0" fontId="21" fillId="0" borderId="0" xfId="0" applyFont="1" applyFill="1" applyBorder="1" applyAlignment="1">
      <alignment vertical="center"/>
    </xf>
    <xf numFmtId="0" fontId="9" fillId="0" borderId="0" xfId="0" applyFont="1" applyFill="1" applyBorder="1" applyAlignment="1">
      <alignment vertical="center"/>
    </xf>
    <xf numFmtId="180" fontId="10" fillId="0" borderId="33" xfId="5" applyNumberFormat="1" applyFont="1" applyFill="1" applyBorder="1" applyAlignment="1">
      <alignment horizontal="right" vertical="center"/>
    </xf>
    <xf numFmtId="180" fontId="10" fillId="0" borderId="34" xfId="5" applyNumberFormat="1" applyFont="1" applyFill="1" applyBorder="1" applyAlignment="1">
      <alignment horizontal="right" vertical="center"/>
    </xf>
    <xf numFmtId="180" fontId="10" fillId="0" borderId="45" xfId="1" applyNumberFormat="1" applyFont="1" applyFill="1" applyBorder="1" applyAlignment="1">
      <alignment horizontal="right" vertical="center"/>
    </xf>
    <xf numFmtId="180" fontId="9" fillId="0" borderId="47" xfId="1" applyNumberFormat="1" applyFont="1" applyFill="1" applyBorder="1" applyAlignment="1">
      <alignment vertical="center"/>
    </xf>
    <xf numFmtId="180" fontId="9" fillId="0" borderId="49" xfId="1" applyNumberFormat="1" applyFont="1" applyFill="1" applyBorder="1" applyAlignment="1">
      <alignment vertical="center"/>
    </xf>
    <xf numFmtId="180" fontId="10" fillId="0" borderId="46" xfId="1" applyNumberFormat="1" applyFont="1" applyFill="1" applyBorder="1" applyAlignment="1">
      <alignment vertical="center"/>
    </xf>
    <xf numFmtId="180" fontId="10" fillId="0" borderId="33" xfId="1" applyNumberFormat="1" applyFont="1" applyFill="1" applyBorder="1" applyAlignment="1">
      <alignment horizontal="right" vertical="center"/>
    </xf>
    <xf numFmtId="180" fontId="10" fillId="0" borderId="7" xfId="5" applyNumberFormat="1" applyFont="1" applyFill="1" applyBorder="1" applyAlignment="1">
      <alignment horizontal="right" vertical="center"/>
    </xf>
    <xf numFmtId="180" fontId="10" fillId="0" borderId="0" xfId="5" applyNumberFormat="1" applyFont="1" applyFill="1" applyBorder="1" applyAlignment="1">
      <alignment horizontal="right" vertical="center"/>
    </xf>
    <xf numFmtId="180" fontId="9" fillId="0" borderId="0" xfId="5" applyNumberFormat="1" applyFont="1" applyFill="1" applyBorder="1" applyAlignment="1">
      <alignment horizontal="right" vertical="center"/>
    </xf>
    <xf numFmtId="180" fontId="10" fillId="0" borderId="0" xfId="1" applyNumberFormat="1" applyFont="1" applyFill="1" applyBorder="1" applyAlignment="1">
      <alignment vertical="center"/>
    </xf>
    <xf numFmtId="49" fontId="9" fillId="0" borderId="48" xfId="1" applyNumberFormat="1" applyFont="1" applyFill="1" applyBorder="1" applyAlignment="1">
      <alignment vertical="center"/>
    </xf>
    <xf numFmtId="180" fontId="10" fillId="0" borderId="26" xfId="1" applyNumberFormat="1" applyFont="1" applyFill="1" applyBorder="1" applyAlignment="1">
      <alignment vertical="center"/>
    </xf>
    <xf numFmtId="180" fontId="10" fillId="0" borderId="11" xfId="1" applyNumberFormat="1" applyFont="1" applyFill="1" applyBorder="1" applyAlignment="1">
      <alignment vertical="center"/>
    </xf>
    <xf numFmtId="49" fontId="9" fillId="0" borderId="50" xfId="1" applyNumberFormat="1" applyFont="1" applyFill="1" applyBorder="1" applyAlignment="1">
      <alignment vertical="center"/>
    </xf>
    <xf numFmtId="180" fontId="10" fillId="0" borderId="6" xfId="1" applyNumberFormat="1" applyFont="1" applyFill="1" applyBorder="1" applyAlignment="1">
      <alignment vertical="center"/>
    </xf>
    <xf numFmtId="180" fontId="10" fillId="0" borderId="33" xfId="5" applyNumberFormat="1" applyFont="1" applyFill="1" applyBorder="1" applyAlignment="1">
      <alignment horizontal="distributed" vertical="center"/>
    </xf>
    <xf numFmtId="180" fontId="9" fillId="0" borderId="0" xfId="5" applyNumberFormat="1" applyFont="1" applyFill="1" applyBorder="1" applyAlignment="1">
      <alignment vertical="center"/>
    </xf>
    <xf numFmtId="180" fontId="10" fillId="0" borderId="34" xfId="5" applyNumberFormat="1" applyFont="1" applyFill="1" applyBorder="1" applyAlignment="1">
      <alignment horizontal="right" vertical="center" wrapText="1"/>
    </xf>
    <xf numFmtId="180" fontId="10" fillId="0" borderId="7" xfId="5" applyNumberFormat="1" applyFont="1" applyFill="1" applyBorder="1" applyAlignment="1">
      <alignment horizontal="right" vertical="center" wrapText="1"/>
    </xf>
    <xf numFmtId="180" fontId="10" fillId="0" borderId="0" xfId="5" applyNumberFormat="1" applyFont="1" applyFill="1" applyBorder="1" applyAlignment="1">
      <alignment vertical="center" wrapText="1"/>
    </xf>
    <xf numFmtId="0" fontId="10" fillId="0" borderId="6" xfId="5" applyFont="1" applyFill="1" applyBorder="1" applyAlignment="1">
      <alignment horizontal="distributed" vertical="center"/>
    </xf>
    <xf numFmtId="0" fontId="10" fillId="0" borderId="19" xfId="5" applyFont="1" applyFill="1" applyBorder="1" applyAlignment="1">
      <alignment horizontal="right" vertical="center" wrapText="1"/>
    </xf>
    <xf numFmtId="176" fontId="10" fillId="0" borderId="34" xfId="5" applyNumberFormat="1" applyFont="1" applyFill="1" applyBorder="1" applyAlignment="1">
      <alignment horizontal="right" vertical="center" wrapText="1"/>
    </xf>
    <xf numFmtId="180" fontId="10" fillId="0" borderId="34" xfId="5" applyNumberFormat="1" applyFont="1" applyFill="1" applyBorder="1" applyAlignment="1">
      <alignment horizontal="right" vertical="center" shrinkToFit="1"/>
    </xf>
    <xf numFmtId="176" fontId="10" fillId="0" borderId="33" xfId="5" applyNumberFormat="1" applyFont="1" applyFill="1" applyBorder="1" applyAlignment="1">
      <alignment horizontal="distributed" vertical="center"/>
    </xf>
    <xf numFmtId="176" fontId="10" fillId="0" borderId="6" xfId="5" applyNumberFormat="1" applyFont="1" applyFill="1" applyBorder="1" applyAlignment="1">
      <alignment horizontal="left" vertical="center"/>
    </xf>
    <xf numFmtId="176" fontId="10" fillId="0" borderId="0" xfId="5" applyNumberFormat="1" applyFont="1" applyFill="1" applyBorder="1" applyAlignment="1">
      <alignment horizontal="right" vertical="center"/>
    </xf>
    <xf numFmtId="178" fontId="10" fillId="0" borderId="23" xfId="5" applyNumberFormat="1" applyFont="1" applyFill="1" applyBorder="1" applyAlignment="1">
      <alignment horizontal="center" vertical="center"/>
    </xf>
    <xf numFmtId="178" fontId="10" fillId="0" borderId="22" xfId="5" applyNumberFormat="1" applyFont="1" applyFill="1" applyBorder="1" applyAlignment="1">
      <alignment horizontal="center" vertical="center"/>
    </xf>
    <xf numFmtId="0" fontId="10" fillId="0" borderId="24" xfId="5" applyFont="1" applyFill="1" applyBorder="1" applyAlignment="1">
      <alignment horizontal="right" vertical="center" wrapText="1"/>
    </xf>
    <xf numFmtId="0" fontId="10" fillId="0" borderId="1" xfId="5" applyFont="1" applyFill="1" applyBorder="1" applyAlignment="1">
      <alignment horizontal="right" vertical="center" wrapText="1"/>
    </xf>
    <xf numFmtId="180" fontId="10" fillId="0" borderId="38" xfId="5" applyNumberFormat="1" applyFont="1" applyFill="1" applyBorder="1" applyAlignment="1">
      <alignment horizontal="distributed" vertical="center" shrinkToFit="1"/>
    </xf>
    <xf numFmtId="178" fontId="10" fillId="0" borderId="19" xfId="5" applyNumberFormat="1" applyFont="1" applyFill="1" applyBorder="1" applyAlignment="1">
      <alignment horizontal="center" vertical="center"/>
    </xf>
    <xf numFmtId="49" fontId="9" fillId="0" borderId="0" xfId="0" applyNumberFormat="1" applyFont="1" applyFill="1" applyAlignment="1">
      <alignment vertical="center"/>
    </xf>
    <xf numFmtId="49" fontId="9" fillId="0" borderId="0" xfId="0" applyNumberFormat="1" applyFont="1" applyFill="1" applyAlignment="1">
      <alignment horizontal="left" vertical="center"/>
    </xf>
    <xf numFmtId="0" fontId="9" fillId="0" borderId="0" xfId="0" applyFont="1" applyFill="1" applyAlignment="1">
      <alignment vertical="center" wrapText="1"/>
    </xf>
    <xf numFmtId="176" fontId="9" fillId="0" borderId="0" xfId="0" applyNumberFormat="1" applyFont="1" applyFill="1" applyAlignment="1">
      <alignment vertical="center"/>
    </xf>
    <xf numFmtId="0" fontId="9" fillId="0" borderId="0" xfId="5" applyFont="1" applyFill="1" applyAlignment="1">
      <alignment vertical="center"/>
    </xf>
    <xf numFmtId="38" fontId="9" fillId="0" borderId="25" xfId="4" applyFont="1" applyFill="1" applyBorder="1" applyAlignment="1">
      <alignment horizontal="right" vertical="center"/>
    </xf>
    <xf numFmtId="38" fontId="9" fillId="0" borderId="26" xfId="4" applyFont="1" applyFill="1" applyBorder="1" applyAlignment="1">
      <alignment horizontal="right" vertical="center"/>
    </xf>
    <xf numFmtId="38" fontId="9" fillId="0" borderId="44" xfId="4" applyFont="1" applyFill="1" applyBorder="1" applyAlignment="1">
      <alignment horizontal="right" vertical="center"/>
    </xf>
    <xf numFmtId="38" fontId="10" fillId="0" borderId="46" xfId="4" applyFont="1" applyFill="1" applyBorder="1" applyAlignment="1">
      <alignment horizontal="right" vertical="center"/>
    </xf>
    <xf numFmtId="38" fontId="10" fillId="0" borderId="26" xfId="4" applyFont="1" applyFill="1" applyBorder="1" applyAlignment="1">
      <alignment horizontal="right" vertical="center"/>
    </xf>
    <xf numFmtId="38" fontId="9" fillId="0" borderId="48" xfId="4" applyFont="1" applyFill="1" applyBorder="1" applyAlignment="1">
      <alignment horizontal="right" vertical="center"/>
    </xf>
    <xf numFmtId="38" fontId="9" fillId="0" borderId="50" xfId="4" applyFont="1" applyFill="1" applyBorder="1" applyAlignment="1">
      <alignment horizontal="right" vertical="center"/>
    </xf>
    <xf numFmtId="177" fontId="9" fillId="0" borderId="26" xfId="5" applyNumberFormat="1" applyFont="1" applyFill="1" applyBorder="1" applyAlignment="1">
      <alignment horizontal="right" vertical="center"/>
    </xf>
    <xf numFmtId="177" fontId="10" fillId="0" borderId="11" xfId="5" applyNumberFormat="1" applyFont="1" applyFill="1" applyBorder="1" applyAlignment="1">
      <alignment horizontal="right" vertical="center"/>
    </xf>
    <xf numFmtId="177" fontId="10" fillId="0" borderId="6" xfId="5" applyNumberFormat="1" applyFont="1" applyFill="1" applyBorder="1" applyAlignment="1">
      <alignment horizontal="right" vertical="center"/>
    </xf>
    <xf numFmtId="0" fontId="12" fillId="0" borderId="0" xfId="0" applyFont="1" applyFill="1" applyAlignment="1">
      <alignment vertical="center"/>
    </xf>
    <xf numFmtId="0" fontId="12" fillId="0" borderId="0" xfId="0" applyFont="1" applyFill="1" applyAlignment="1">
      <alignment vertical="center" wrapText="1"/>
    </xf>
    <xf numFmtId="176" fontId="12" fillId="0" borderId="0" xfId="0" applyNumberFormat="1" applyFont="1" applyFill="1" applyAlignment="1">
      <alignment vertical="center"/>
    </xf>
    <xf numFmtId="178" fontId="10" fillId="0" borderId="33" xfId="5" applyNumberFormat="1" applyFont="1" applyFill="1" applyBorder="1" applyAlignment="1">
      <alignment horizontal="right" vertical="center"/>
    </xf>
    <xf numFmtId="178" fontId="10" fillId="0" borderId="34" xfId="5" applyNumberFormat="1" applyFont="1" applyFill="1" applyBorder="1" applyAlignment="1">
      <alignment horizontal="right" vertical="center"/>
    </xf>
    <xf numFmtId="179" fontId="10" fillId="0" borderId="33" xfId="5" quotePrefix="1" applyNumberFormat="1" applyFont="1" applyFill="1" applyBorder="1" applyAlignment="1">
      <alignment horizontal="right" vertical="center" wrapText="1"/>
    </xf>
    <xf numFmtId="179" fontId="10" fillId="0" borderId="33" xfId="5" applyNumberFormat="1" applyFont="1" applyFill="1" applyBorder="1" applyAlignment="1">
      <alignment horizontal="right" vertical="center" wrapText="1"/>
    </xf>
    <xf numFmtId="0" fontId="12" fillId="0" borderId="0" xfId="5" applyFont="1" applyFill="1" applyAlignment="1">
      <alignment vertical="center"/>
    </xf>
    <xf numFmtId="0" fontId="10" fillId="0" borderId="0" xfId="5" applyFont="1" applyFill="1" applyAlignment="1">
      <alignment vertical="center"/>
    </xf>
    <xf numFmtId="0" fontId="9" fillId="0" borderId="0" xfId="5" applyFont="1" applyFill="1" applyBorder="1" applyAlignment="1">
      <alignment vertical="center"/>
    </xf>
    <xf numFmtId="0" fontId="10" fillId="0" borderId="0" xfId="5" applyFont="1" applyFill="1" applyBorder="1" applyAlignment="1">
      <alignment vertical="center"/>
    </xf>
    <xf numFmtId="176" fontId="12" fillId="0" borderId="0" xfId="5" applyNumberFormat="1" applyFont="1" applyFill="1" applyAlignment="1">
      <alignment vertical="center"/>
    </xf>
    <xf numFmtId="180" fontId="12" fillId="0" borderId="0" xfId="5" applyNumberFormat="1" applyFont="1" applyFill="1" applyAlignment="1">
      <alignment vertical="center"/>
    </xf>
    <xf numFmtId="180" fontId="10" fillId="0" borderId="0" xfId="5" applyNumberFormat="1" applyFont="1" applyFill="1" applyBorder="1" applyAlignment="1">
      <alignment vertical="center"/>
    </xf>
    <xf numFmtId="180" fontId="12" fillId="0" borderId="0" xfId="5" applyNumberFormat="1" applyFont="1" applyFill="1" applyBorder="1" applyAlignment="1">
      <alignment vertical="center"/>
    </xf>
    <xf numFmtId="178" fontId="10" fillId="0" borderId="7" xfId="5" applyNumberFormat="1" applyFont="1" applyFill="1" applyBorder="1" applyAlignment="1">
      <alignment horizontal="right" vertical="center"/>
    </xf>
    <xf numFmtId="180" fontId="20" fillId="0" borderId="0" xfId="0" applyNumberFormat="1" applyFont="1" applyFill="1" applyAlignment="1">
      <alignment vertical="center"/>
    </xf>
    <xf numFmtId="180" fontId="22" fillId="0" borderId="0" xfId="0" applyNumberFormat="1" applyFont="1" applyFill="1" applyAlignment="1">
      <alignment vertical="center"/>
    </xf>
    <xf numFmtId="0" fontId="20" fillId="0" borderId="0" xfId="0" applyFont="1" applyAlignment="1">
      <alignment vertical="center"/>
    </xf>
    <xf numFmtId="0" fontId="10" fillId="0" borderId="30" xfId="5" applyFont="1" applyFill="1" applyBorder="1" applyAlignment="1">
      <alignment horizontal="center" vertical="center" wrapText="1"/>
    </xf>
    <xf numFmtId="0" fontId="10" fillId="0" borderId="36" xfId="5" applyFont="1" applyFill="1" applyBorder="1" applyAlignment="1">
      <alignment horizontal="center" vertical="center" wrapText="1"/>
    </xf>
    <xf numFmtId="176" fontId="10" fillId="0" borderId="34" xfId="0" applyNumberFormat="1" applyFont="1" applyFill="1" applyBorder="1" applyAlignment="1">
      <alignment horizontal="center" vertical="center" wrapText="1"/>
    </xf>
    <xf numFmtId="176" fontId="10" fillId="0" borderId="36" xfId="0" applyNumberFormat="1" applyFont="1" applyFill="1" applyBorder="1" applyAlignment="1">
      <alignment horizontal="center" vertical="center" wrapText="1"/>
    </xf>
    <xf numFmtId="0" fontId="10" fillId="0" borderId="0" xfId="5" applyFont="1" applyFill="1" applyBorder="1" applyAlignment="1">
      <alignment horizontal="right" vertical="center"/>
    </xf>
    <xf numFmtId="180" fontId="10" fillId="0" borderId="19" xfId="5" applyNumberFormat="1" applyFont="1" applyFill="1" applyBorder="1" applyAlignment="1">
      <alignment horizontal="center" vertical="center" wrapText="1"/>
    </xf>
    <xf numFmtId="176" fontId="10" fillId="0" borderId="36" xfId="5" applyNumberFormat="1" applyFont="1" applyFill="1" applyBorder="1" applyAlignment="1">
      <alignment horizontal="center" vertical="center" wrapText="1"/>
    </xf>
    <xf numFmtId="176" fontId="10" fillId="0" borderId="30" xfId="5" applyNumberFormat="1" applyFont="1" applyFill="1" applyBorder="1" applyAlignment="1">
      <alignment horizontal="center" vertical="center" wrapText="1" shrinkToFit="1"/>
    </xf>
    <xf numFmtId="176" fontId="10" fillId="0" borderId="0" xfId="5" applyNumberFormat="1" applyFont="1" applyFill="1" applyAlignment="1">
      <alignment horizontal="right" vertical="center"/>
    </xf>
    <xf numFmtId="176" fontId="10" fillId="0" borderId="0" xfId="1" applyNumberFormat="1" applyFont="1" applyFill="1" applyAlignment="1">
      <alignment horizontal="right" vertical="center"/>
    </xf>
    <xf numFmtId="49" fontId="10" fillId="0" borderId="11" xfId="5" applyNumberFormat="1" applyFont="1" applyFill="1" applyBorder="1" applyAlignment="1">
      <alignment horizontal="left" vertical="center"/>
    </xf>
    <xf numFmtId="49" fontId="10" fillId="0" borderId="6" xfId="5" applyNumberFormat="1" applyFont="1" applyFill="1" applyBorder="1" applyAlignment="1">
      <alignment horizontal="left" vertical="center"/>
    </xf>
    <xf numFmtId="49" fontId="10" fillId="0" borderId="26" xfId="1" applyNumberFormat="1" applyFont="1" applyFill="1" applyBorder="1" applyAlignment="1">
      <alignment horizontal="left" vertical="center"/>
    </xf>
    <xf numFmtId="49" fontId="10" fillId="0" borderId="26" xfId="5" applyNumberFormat="1" applyFont="1" applyFill="1" applyBorder="1" applyAlignment="1">
      <alignment horizontal="left" vertical="center"/>
    </xf>
    <xf numFmtId="180" fontId="19" fillId="0" borderId="22" xfId="5" applyNumberFormat="1" applyFont="1" applyFill="1" applyBorder="1" applyAlignment="1">
      <alignment horizontal="center" vertical="center"/>
    </xf>
    <xf numFmtId="0" fontId="7" fillId="0" borderId="0" xfId="0" applyFont="1" applyAlignment="1">
      <alignment vertical="center"/>
    </xf>
    <xf numFmtId="0" fontId="4" fillId="0" borderId="0" xfId="0" applyFont="1" applyAlignment="1">
      <alignment vertical="center" wrapText="1"/>
    </xf>
    <xf numFmtId="0" fontId="19" fillId="0" borderId="36" xfId="5" applyFont="1" applyFill="1" applyBorder="1" applyAlignment="1">
      <alignment horizontal="center" vertical="center" wrapText="1"/>
    </xf>
    <xf numFmtId="180" fontId="19" fillId="0" borderId="19" xfId="5" applyNumberFormat="1" applyFont="1" applyFill="1" applyBorder="1" applyAlignment="1">
      <alignment horizontal="center" vertical="center" wrapText="1"/>
    </xf>
    <xf numFmtId="180" fontId="19" fillId="0" borderId="1" xfId="5" applyNumberFormat="1" applyFont="1" applyFill="1" applyBorder="1" applyAlignment="1">
      <alignment horizontal="center" vertical="center" wrapText="1"/>
    </xf>
    <xf numFmtId="176" fontId="19" fillId="0" borderId="36" xfId="5" applyNumberFormat="1" applyFont="1" applyFill="1" applyBorder="1" applyAlignment="1">
      <alignment horizontal="center" vertical="center" wrapText="1"/>
    </xf>
    <xf numFmtId="0" fontId="4" fillId="0" borderId="0" xfId="0" applyFont="1" applyAlignment="1">
      <alignment vertical="top"/>
    </xf>
    <xf numFmtId="0" fontId="7" fillId="0" borderId="0" xfId="0" applyFont="1" applyAlignment="1">
      <alignment horizontal="center" vertical="center" wrapText="1"/>
    </xf>
    <xf numFmtId="0" fontId="14" fillId="0" borderId="0" xfId="0" applyFont="1" applyAlignment="1">
      <alignment vertical="center" wrapText="1"/>
    </xf>
    <xf numFmtId="0" fontId="4" fillId="0" borderId="0" xfId="0" applyFont="1" applyAlignment="1">
      <alignment vertical="top" wrapText="1"/>
    </xf>
    <xf numFmtId="0" fontId="4" fillId="0" borderId="0" xfId="0" applyFont="1" applyAlignment="1">
      <alignment horizontal="right" vertical="top"/>
    </xf>
    <xf numFmtId="0" fontId="23" fillId="0" borderId="0" xfId="0" applyFont="1" applyAlignment="1">
      <alignment vertical="top" wrapText="1"/>
    </xf>
    <xf numFmtId="49" fontId="9" fillId="0" borderId="0" xfId="1" applyNumberFormat="1" applyFont="1" applyFill="1" applyBorder="1" applyAlignment="1">
      <alignment horizontal="left" vertical="top"/>
    </xf>
    <xf numFmtId="49" fontId="9" fillId="0" borderId="9" xfId="1" applyNumberFormat="1" applyFont="1" applyFill="1" applyBorder="1" applyAlignment="1">
      <alignment horizontal="left" vertical="top"/>
    </xf>
    <xf numFmtId="0" fontId="9" fillId="0" borderId="9" xfId="1" applyFont="1" applyFill="1" applyBorder="1" applyAlignment="1">
      <alignment vertical="top"/>
    </xf>
    <xf numFmtId="0" fontId="9" fillId="0" borderId="9" xfId="1" applyFont="1" applyFill="1" applyBorder="1" applyAlignment="1">
      <alignment vertical="top" wrapText="1" shrinkToFit="1"/>
    </xf>
    <xf numFmtId="49" fontId="10" fillId="0" borderId="0" xfId="1" applyNumberFormat="1" applyFont="1" applyFill="1" applyBorder="1" applyAlignment="1">
      <alignment horizontal="left" vertical="top"/>
    </xf>
    <xf numFmtId="0" fontId="10" fillId="0" borderId="0" xfId="1" applyFont="1" applyFill="1" applyBorder="1" applyAlignment="1">
      <alignment vertical="top" wrapText="1" shrinkToFit="1"/>
    </xf>
    <xf numFmtId="49" fontId="10" fillId="0" borderId="11" xfId="1" applyNumberFormat="1" applyFont="1" applyFill="1" applyBorder="1" applyAlignment="1">
      <alignment horizontal="left" vertical="top"/>
    </xf>
    <xf numFmtId="0" fontId="10" fillId="0" borderId="11" xfId="1" applyFont="1" applyFill="1" applyBorder="1" applyAlignment="1">
      <alignment vertical="top" wrapText="1" shrinkToFit="1"/>
    </xf>
    <xf numFmtId="0" fontId="9" fillId="0" borderId="13" xfId="1" applyFont="1" applyFill="1" applyBorder="1" applyAlignment="1">
      <alignment horizontal="left" vertical="top"/>
    </xf>
    <xf numFmtId="0" fontId="9" fillId="0" borderId="13" xfId="1" applyFont="1" applyFill="1" applyBorder="1" applyAlignment="1">
      <alignment vertical="top" wrapText="1" shrinkToFit="1"/>
    </xf>
    <xf numFmtId="0" fontId="9" fillId="0" borderId="0" xfId="1" applyFont="1" applyFill="1" applyBorder="1" applyAlignment="1">
      <alignment horizontal="left" vertical="top"/>
    </xf>
    <xf numFmtId="0" fontId="10" fillId="0" borderId="0" xfId="1" applyFont="1" applyFill="1" applyBorder="1" applyAlignment="1">
      <alignment horizontal="left" vertical="top"/>
    </xf>
    <xf numFmtId="0" fontId="9" fillId="0" borderId="13" xfId="1" applyFont="1" applyFill="1" applyBorder="1" applyAlignment="1">
      <alignment vertical="top" shrinkToFit="1"/>
    </xf>
    <xf numFmtId="0" fontId="9" fillId="0" borderId="0" xfId="1" applyFont="1" applyFill="1" applyBorder="1" applyAlignment="1">
      <alignment vertical="top"/>
    </xf>
    <xf numFmtId="0" fontId="10" fillId="0" borderId="0" xfId="1" applyFont="1" applyFill="1" applyBorder="1" applyAlignment="1">
      <alignment vertical="top"/>
    </xf>
    <xf numFmtId="0" fontId="10" fillId="0" borderId="0" xfId="1" applyFont="1" applyFill="1" applyBorder="1" applyAlignment="1">
      <alignment vertical="top" wrapText="1"/>
    </xf>
    <xf numFmtId="0" fontId="10" fillId="0" borderId="6" xfId="1" applyFont="1" applyFill="1" applyBorder="1" applyAlignment="1">
      <alignment vertical="top"/>
    </xf>
    <xf numFmtId="0" fontId="10" fillId="0" borderId="6" xfId="1" applyFont="1" applyFill="1" applyBorder="1" applyAlignment="1">
      <alignment vertical="top" wrapText="1"/>
    </xf>
    <xf numFmtId="0" fontId="6" fillId="0" borderId="0" xfId="3" applyFont="1" applyAlignment="1">
      <alignment vertical="top" wrapText="1"/>
    </xf>
    <xf numFmtId="38" fontId="9" fillId="0" borderId="10" xfId="4" applyFont="1" applyFill="1" applyBorder="1" applyAlignment="1">
      <alignment horizontal="right" vertical="top"/>
    </xf>
    <xf numFmtId="38" fontId="9" fillId="0" borderId="9" xfId="4" applyFont="1" applyFill="1" applyBorder="1" applyAlignment="1">
      <alignment horizontal="right" vertical="top"/>
    </xf>
    <xf numFmtId="38" fontId="9" fillId="0" borderId="1" xfId="4" applyFont="1" applyFill="1" applyBorder="1" applyAlignment="1">
      <alignment horizontal="right" vertical="top"/>
    </xf>
    <xf numFmtId="38" fontId="9" fillId="0" borderId="0" xfId="4" applyFont="1" applyFill="1" applyBorder="1" applyAlignment="1">
      <alignment horizontal="right" vertical="top"/>
    </xf>
    <xf numFmtId="38" fontId="10" fillId="0" borderId="1" xfId="4" applyFont="1" applyFill="1" applyBorder="1" applyAlignment="1">
      <alignment horizontal="right" vertical="top"/>
    </xf>
    <xf numFmtId="38" fontId="10" fillId="0" borderId="0" xfId="4" applyFont="1" applyFill="1" applyBorder="1" applyAlignment="1">
      <alignment horizontal="right" vertical="top"/>
    </xf>
    <xf numFmtId="38" fontId="10" fillId="0" borderId="12" xfId="4" applyFont="1" applyFill="1" applyBorder="1" applyAlignment="1">
      <alignment horizontal="right" vertical="top"/>
    </xf>
    <xf numFmtId="38" fontId="10" fillId="0" borderId="11" xfId="4" applyFont="1" applyFill="1" applyBorder="1" applyAlignment="1">
      <alignment horizontal="right" vertical="top"/>
    </xf>
    <xf numFmtId="38" fontId="9" fillId="0" borderId="14" xfId="4" applyFont="1" applyFill="1" applyBorder="1" applyAlignment="1">
      <alignment horizontal="right" vertical="top"/>
    </xf>
    <xf numFmtId="38" fontId="9" fillId="0" borderId="13" xfId="4" applyFont="1" applyFill="1" applyBorder="1" applyAlignment="1">
      <alignment horizontal="right" vertical="top"/>
    </xf>
    <xf numFmtId="38" fontId="10" fillId="0" borderId="7" xfId="4" applyFont="1" applyFill="1" applyBorder="1" applyAlignment="1">
      <alignment horizontal="right" vertical="top"/>
    </xf>
    <xf numFmtId="38" fontId="10" fillId="0" borderId="6" xfId="4" applyFont="1" applyFill="1" applyBorder="1" applyAlignment="1">
      <alignment horizontal="right" vertical="top"/>
    </xf>
    <xf numFmtId="38" fontId="9" fillId="0" borderId="37" xfId="4" applyFont="1" applyFill="1" applyBorder="1" applyAlignment="1">
      <alignment horizontal="right" vertical="top" wrapText="1"/>
    </xf>
    <xf numFmtId="38" fontId="9" fillId="0" borderId="12" xfId="4" applyFont="1" applyFill="1" applyBorder="1" applyAlignment="1">
      <alignment horizontal="right" vertical="top" wrapText="1"/>
    </xf>
    <xf numFmtId="38" fontId="9" fillId="0" borderId="39" xfId="4" applyFont="1" applyFill="1" applyBorder="1" applyAlignment="1">
      <alignment horizontal="right" vertical="top" wrapText="1"/>
    </xf>
    <xf numFmtId="38" fontId="9" fillId="0" borderId="14" xfId="4" applyFont="1" applyFill="1" applyBorder="1" applyAlignment="1">
      <alignment horizontal="right" vertical="top" wrapText="1"/>
    </xf>
    <xf numFmtId="38" fontId="10" fillId="0" borderId="34" xfId="4" applyFont="1" applyFill="1" applyBorder="1" applyAlignment="1">
      <alignment horizontal="right" vertical="top"/>
    </xf>
    <xf numFmtId="180" fontId="10" fillId="0" borderId="22" xfId="5" applyNumberFormat="1" applyFont="1" applyFill="1" applyBorder="1" applyAlignment="1">
      <alignment horizontal="center" vertical="center" wrapText="1"/>
    </xf>
    <xf numFmtId="0" fontId="9" fillId="0" borderId="4" xfId="5" applyFont="1" applyFill="1" applyBorder="1" applyAlignment="1">
      <alignment horizontal="centerContinuous" vertical="center"/>
    </xf>
    <xf numFmtId="0" fontId="9" fillId="0" borderId="5" xfId="5" applyFont="1" applyFill="1" applyBorder="1" applyAlignment="1">
      <alignment horizontal="centerContinuous" vertical="center"/>
    </xf>
    <xf numFmtId="180" fontId="10" fillId="0" borderId="22" xfId="5" applyNumberFormat="1" applyFont="1" applyFill="1" applyBorder="1" applyAlignment="1">
      <alignment horizontal="center" vertical="center"/>
    </xf>
    <xf numFmtId="180" fontId="10" fillId="0" borderId="19" xfId="5" applyNumberFormat="1" applyFont="1" applyFill="1" applyBorder="1" applyAlignment="1">
      <alignment horizontal="center" vertical="center" wrapText="1"/>
    </xf>
    <xf numFmtId="180" fontId="10" fillId="0" borderId="22" xfId="5" applyNumberFormat="1" applyFont="1" applyFill="1" applyBorder="1" applyAlignment="1">
      <alignment horizontal="center" vertical="center"/>
    </xf>
    <xf numFmtId="180" fontId="10" fillId="0" borderId="22" xfId="5" applyNumberFormat="1" applyFont="1" applyFill="1" applyBorder="1" applyAlignment="1">
      <alignment horizontal="center" vertical="center" wrapText="1"/>
    </xf>
    <xf numFmtId="0" fontId="10" fillId="0" borderId="0" xfId="1" applyFont="1" applyFill="1" applyBorder="1" applyAlignment="1">
      <alignment vertical="top" shrinkToFit="1"/>
    </xf>
    <xf numFmtId="181" fontId="9" fillId="0" borderId="11" xfId="1" quotePrefix="1" applyNumberFormat="1" applyFont="1" applyFill="1" applyBorder="1" applyAlignment="1">
      <alignment vertical="top"/>
    </xf>
    <xf numFmtId="181" fontId="9" fillId="0" borderId="11" xfId="1" applyNumberFormat="1" applyFont="1" applyFill="1" applyBorder="1" applyAlignment="1">
      <alignment horizontal="left" vertical="top" wrapText="1"/>
    </xf>
    <xf numFmtId="49" fontId="10" fillId="0" borderId="0" xfId="1" applyNumberFormat="1" applyFont="1" applyFill="1" applyBorder="1" applyAlignment="1">
      <alignment vertical="top"/>
    </xf>
    <xf numFmtId="38" fontId="10" fillId="0" borderId="24" xfId="4" applyFont="1" applyFill="1" applyBorder="1" applyAlignment="1">
      <alignment horizontal="right" vertical="top"/>
    </xf>
    <xf numFmtId="38" fontId="20" fillId="0" borderId="1" xfId="4" applyFont="1" applyBorder="1" applyAlignment="1">
      <alignment horizontal="right" vertical="top"/>
    </xf>
    <xf numFmtId="38" fontId="20" fillId="0" borderId="0" xfId="4" applyFont="1" applyBorder="1" applyAlignment="1">
      <alignment horizontal="right" vertical="top"/>
    </xf>
    <xf numFmtId="0" fontId="9" fillId="0" borderId="13" xfId="1" applyNumberFormat="1" applyFont="1" applyFill="1" applyBorder="1" applyAlignment="1">
      <alignment horizontal="center" vertical="top"/>
    </xf>
    <xf numFmtId="181" fontId="9" fillId="0" borderId="13" xfId="1" quotePrefix="1" applyNumberFormat="1" applyFont="1" applyFill="1" applyBorder="1" applyAlignment="1">
      <alignment vertical="top"/>
    </xf>
    <xf numFmtId="181" fontId="9" fillId="0" borderId="13" xfId="1" applyNumberFormat="1" applyFont="1" applyFill="1" applyBorder="1" applyAlignment="1">
      <alignment horizontal="left" vertical="top" wrapText="1"/>
    </xf>
    <xf numFmtId="38" fontId="9" fillId="0" borderId="3" xfId="4" applyFont="1" applyFill="1" applyBorder="1" applyAlignment="1">
      <alignment horizontal="right" vertical="center" wrapText="1"/>
    </xf>
    <xf numFmtId="0" fontId="9" fillId="0" borderId="11" xfId="1" applyNumberFormat="1" applyFont="1" applyFill="1" applyBorder="1" applyAlignment="1">
      <alignment horizontal="center" vertical="top"/>
    </xf>
    <xf numFmtId="38" fontId="20" fillId="0" borderId="6" xfId="4" applyFont="1" applyBorder="1" applyAlignment="1">
      <alignment horizontal="right" vertical="top"/>
    </xf>
    <xf numFmtId="180" fontId="10" fillId="0" borderId="6" xfId="5" applyNumberFormat="1" applyFont="1" applyFill="1" applyBorder="1" applyAlignment="1">
      <alignment horizontal="right" vertical="center"/>
    </xf>
    <xf numFmtId="0" fontId="10" fillId="0" borderId="0" xfId="1" applyFont="1" applyFill="1" applyBorder="1" applyAlignment="1">
      <alignment horizontal="left" vertical="top" wrapText="1"/>
    </xf>
    <xf numFmtId="180" fontId="19" fillId="0" borderId="22" xfId="5" quotePrefix="1" applyNumberFormat="1" applyFont="1" applyFill="1" applyBorder="1" applyAlignment="1">
      <alignment horizontal="center" vertical="center" wrapText="1"/>
    </xf>
    <xf numFmtId="0" fontId="9" fillId="0" borderId="0" xfId="1" applyFont="1" applyFill="1" applyBorder="1" applyAlignment="1">
      <alignment vertical="top" wrapText="1"/>
    </xf>
    <xf numFmtId="0" fontId="9" fillId="0" borderId="0" xfId="1" applyFont="1" applyFill="1" applyBorder="1" applyAlignment="1">
      <alignment vertical="top" wrapText="1" shrinkToFit="1"/>
    </xf>
    <xf numFmtId="0" fontId="9" fillId="0" borderId="13" xfId="1" applyFont="1" applyFill="1" applyBorder="1" applyAlignment="1">
      <alignment horizontal="left" vertical="top" wrapText="1"/>
    </xf>
    <xf numFmtId="182" fontId="10" fillId="0" borderId="0" xfId="0" applyNumberFormat="1" applyFont="1" applyFill="1" applyBorder="1" applyAlignment="1">
      <alignment horizontal="left"/>
    </xf>
    <xf numFmtId="0" fontId="10" fillId="0" borderId="0" xfId="0" applyFont="1" applyFill="1" applyBorder="1" applyAlignment="1"/>
    <xf numFmtId="49" fontId="20" fillId="0" borderId="0" xfId="1" applyNumberFormat="1" applyFont="1" applyFill="1" applyBorder="1" applyAlignment="1">
      <alignment vertical="center"/>
    </xf>
    <xf numFmtId="0" fontId="20" fillId="0" borderId="0" xfId="0" applyFont="1" applyFill="1" applyAlignment="1">
      <alignment vertical="center"/>
    </xf>
    <xf numFmtId="49" fontId="20" fillId="0" borderId="6" xfId="1" applyNumberFormat="1" applyFont="1" applyFill="1" applyBorder="1" applyAlignment="1">
      <alignment vertical="center"/>
    </xf>
    <xf numFmtId="182" fontId="10" fillId="0" borderId="6" xfId="0" applyNumberFormat="1" applyFont="1" applyFill="1" applyBorder="1" applyAlignment="1">
      <alignment horizontal="left"/>
    </xf>
    <xf numFmtId="0" fontId="10" fillId="0" borderId="6" xfId="0" applyFont="1" applyFill="1" applyBorder="1" applyAlignment="1"/>
    <xf numFmtId="49" fontId="20" fillId="0" borderId="0" xfId="0" applyNumberFormat="1" applyFont="1" applyFill="1" applyAlignment="1">
      <alignment vertical="center"/>
    </xf>
    <xf numFmtId="180" fontId="20" fillId="0" borderId="0" xfId="0" applyNumberFormat="1" applyFont="1" applyFill="1" applyBorder="1" applyAlignment="1">
      <alignment vertical="center"/>
    </xf>
    <xf numFmtId="180" fontId="22" fillId="0" borderId="0" xfId="0" applyNumberFormat="1" applyFont="1" applyFill="1" applyBorder="1" applyAlignment="1">
      <alignment vertical="center"/>
    </xf>
    <xf numFmtId="0" fontId="9" fillId="0" borderId="0" xfId="5" applyFont="1" applyFill="1" applyAlignment="1">
      <alignment horizontal="left" vertical="center" wrapText="1"/>
    </xf>
    <xf numFmtId="0" fontId="10" fillId="0" borderId="0" xfId="5" applyFont="1" applyFill="1" applyBorder="1" applyAlignment="1">
      <alignment horizontal="center" vertical="center" wrapText="1"/>
    </xf>
    <xf numFmtId="0" fontId="10" fillId="0" borderId="0" xfId="5" applyFont="1" applyFill="1" applyBorder="1" applyAlignment="1">
      <alignment horizontal="right" vertical="center" wrapText="1"/>
    </xf>
    <xf numFmtId="0" fontId="9" fillId="0" borderId="0" xfId="1" applyFont="1" applyFill="1" applyBorder="1" applyAlignment="1">
      <alignment vertical="center"/>
    </xf>
    <xf numFmtId="0" fontId="10" fillId="0" borderId="0" xfId="1" applyFont="1" applyFill="1" applyBorder="1" applyAlignment="1">
      <alignment vertical="center"/>
    </xf>
    <xf numFmtId="38" fontId="22" fillId="0" borderId="13" xfId="4" applyFont="1" applyBorder="1" applyAlignment="1">
      <alignment horizontal="right" vertical="top"/>
    </xf>
    <xf numFmtId="38" fontId="9" fillId="0" borderId="39" xfId="4" applyFont="1" applyFill="1" applyBorder="1" applyAlignment="1">
      <alignment horizontal="right" vertical="top"/>
    </xf>
    <xf numFmtId="38" fontId="10" fillId="0" borderId="1" xfId="4" applyFont="1" applyFill="1" applyBorder="1" applyAlignment="1">
      <alignment horizontal="right" vertical="top" wrapText="1"/>
    </xf>
    <xf numFmtId="180" fontId="10" fillId="0" borderId="36" xfId="5" applyNumberFormat="1" applyFont="1" applyFill="1" applyBorder="1" applyAlignment="1">
      <alignment horizontal="center" vertical="center" wrapText="1"/>
    </xf>
    <xf numFmtId="180" fontId="10" fillId="0" borderId="30" xfId="5" applyNumberFormat="1" applyFont="1" applyFill="1" applyBorder="1" applyAlignment="1">
      <alignment horizontal="center" vertical="center" wrapText="1"/>
    </xf>
    <xf numFmtId="180" fontId="19" fillId="0" borderId="36" xfId="5" applyNumberFormat="1" applyFont="1" applyFill="1" applyBorder="1" applyAlignment="1">
      <alignment horizontal="center" vertical="center" wrapText="1"/>
    </xf>
    <xf numFmtId="3" fontId="10" fillId="0" borderId="0" xfId="4" applyNumberFormat="1" applyFont="1" applyFill="1" applyBorder="1" applyAlignment="1">
      <alignment horizontal="right" vertical="center"/>
    </xf>
    <xf numFmtId="0" fontId="16" fillId="0" borderId="0" xfId="0" applyFont="1" applyAlignment="1">
      <alignment horizontal="distributed" vertical="center" indent="12"/>
    </xf>
    <xf numFmtId="0" fontId="8" fillId="0" borderId="0" xfId="0" applyFont="1" applyAlignment="1">
      <alignment horizontal="center" vertical="center"/>
    </xf>
    <xf numFmtId="0" fontId="13" fillId="0" borderId="0" xfId="0" applyFont="1" applyAlignment="1">
      <alignment horizontal="center" vertical="center"/>
    </xf>
    <xf numFmtId="0" fontId="7" fillId="0" borderId="0" xfId="0" applyFont="1" applyAlignment="1">
      <alignment horizontal="center" vertical="center"/>
    </xf>
    <xf numFmtId="0" fontId="6" fillId="0" borderId="0" xfId="3" applyFont="1" applyAlignment="1">
      <alignment horizontal="left" vertical="top" wrapText="1"/>
    </xf>
    <xf numFmtId="0" fontId="4" fillId="0" borderId="0" xfId="0" applyFont="1" applyAlignment="1">
      <alignment horizontal="left" vertical="top" wrapText="1"/>
    </xf>
    <xf numFmtId="0" fontId="6" fillId="0" borderId="0" xfId="3" applyFont="1" applyAlignment="1">
      <alignment horizontal="left" vertical="center"/>
    </xf>
    <xf numFmtId="0" fontId="6" fillId="0" borderId="0" xfId="3" applyFont="1" applyAlignment="1">
      <alignment horizontal="left" vertical="top"/>
    </xf>
    <xf numFmtId="0" fontId="4" fillId="0" borderId="0" xfId="0" applyFont="1" applyAlignment="1">
      <alignment horizontal="left" vertical="top"/>
    </xf>
    <xf numFmtId="0" fontId="6" fillId="0" borderId="0" xfId="3" applyFont="1" applyAlignment="1">
      <alignment vertical="center" wrapText="1"/>
    </xf>
    <xf numFmtId="178" fontId="10" fillId="0" borderId="15" xfId="5" applyNumberFormat="1" applyFont="1" applyFill="1" applyBorder="1" applyAlignment="1">
      <alignment horizontal="center" vertical="center" shrinkToFit="1"/>
    </xf>
    <xf numFmtId="178" fontId="10" fillId="0" borderId="16" xfId="5" applyNumberFormat="1" applyFont="1" applyFill="1" applyBorder="1" applyAlignment="1">
      <alignment horizontal="center" vertical="center" shrinkToFit="1"/>
    </xf>
    <xf numFmtId="178" fontId="19" fillId="0" borderId="15" xfId="5" applyNumberFormat="1" applyFont="1" applyFill="1" applyBorder="1" applyAlignment="1">
      <alignment horizontal="center" vertical="center" wrapText="1"/>
    </xf>
    <xf numFmtId="178" fontId="19" fillId="0" borderId="16" xfId="5" applyNumberFormat="1" applyFont="1" applyFill="1" applyBorder="1" applyAlignment="1">
      <alignment horizontal="center" vertical="center" wrapText="1"/>
    </xf>
    <xf numFmtId="179" fontId="19" fillId="0" borderId="30" xfId="5" applyNumberFormat="1" applyFont="1" applyFill="1" applyBorder="1" applyAlignment="1">
      <alignment horizontal="center" vertical="center" wrapText="1"/>
    </xf>
    <xf numFmtId="179" fontId="19" fillId="0" borderId="1" xfId="5" applyNumberFormat="1" applyFont="1" applyFill="1" applyBorder="1" applyAlignment="1">
      <alignment horizontal="center" vertical="center" wrapText="1"/>
    </xf>
    <xf numFmtId="179" fontId="10" fillId="0" borderId="36" xfId="5" quotePrefix="1" applyNumberFormat="1" applyFont="1" applyFill="1" applyBorder="1" applyAlignment="1">
      <alignment horizontal="center" vertical="center" wrapText="1"/>
    </xf>
    <xf numFmtId="179" fontId="10" fillId="0" borderId="24" xfId="5" quotePrefix="1" applyNumberFormat="1" applyFont="1" applyFill="1" applyBorder="1" applyAlignment="1">
      <alignment horizontal="center" vertical="center" wrapText="1"/>
    </xf>
    <xf numFmtId="0" fontId="10" fillId="0" borderId="3" xfId="5" quotePrefix="1" applyFont="1" applyFill="1" applyBorder="1" applyAlignment="1">
      <alignment horizontal="center" vertical="center" wrapText="1"/>
    </xf>
    <xf numFmtId="0" fontId="10" fillId="0" borderId="4" xfId="5" applyFont="1" applyFill="1" applyBorder="1" applyAlignment="1">
      <alignment horizontal="center" vertical="center" wrapText="1"/>
    </xf>
    <xf numFmtId="0" fontId="10" fillId="0" borderId="5" xfId="5" applyFont="1" applyFill="1" applyBorder="1" applyAlignment="1">
      <alignment horizontal="center" vertical="center" wrapText="1"/>
    </xf>
    <xf numFmtId="0" fontId="10" fillId="0" borderId="5" xfId="5" applyFont="1" applyFill="1" applyBorder="1" applyAlignment="1">
      <alignment horizontal="center" vertical="center"/>
    </xf>
    <xf numFmtId="0" fontId="10" fillId="0" borderId="29" xfId="5" applyFont="1" applyFill="1" applyBorder="1" applyAlignment="1">
      <alignment horizontal="center" vertical="center"/>
    </xf>
    <xf numFmtId="0" fontId="10" fillId="0" borderId="16" xfId="5" applyFont="1" applyFill="1" applyBorder="1" applyAlignment="1">
      <alignment horizontal="center" vertical="center"/>
    </xf>
    <xf numFmtId="0" fontId="10" fillId="0" borderId="18" xfId="5" applyFont="1" applyFill="1" applyBorder="1" applyAlignment="1">
      <alignment horizontal="center" vertical="center"/>
    </xf>
    <xf numFmtId="0" fontId="10" fillId="0" borderId="35" xfId="5" applyFont="1" applyFill="1" applyBorder="1" applyAlignment="1">
      <alignment horizontal="center" vertical="center"/>
    </xf>
    <xf numFmtId="0" fontId="10" fillId="0" borderId="32" xfId="5" applyFont="1" applyFill="1" applyBorder="1" applyAlignment="1">
      <alignment horizontal="center" vertical="center"/>
    </xf>
    <xf numFmtId="0" fontId="10" fillId="0" borderId="29" xfId="5" applyFont="1" applyFill="1" applyBorder="1" applyAlignment="1">
      <alignment horizontal="center" vertical="center" wrapText="1"/>
    </xf>
    <xf numFmtId="178" fontId="10" fillId="0" borderId="30" xfId="5" quotePrefix="1" applyNumberFormat="1" applyFont="1" applyFill="1" applyBorder="1" applyAlignment="1">
      <alignment horizontal="center" vertical="center" wrapText="1"/>
    </xf>
    <xf numFmtId="178" fontId="10" fillId="0" borderId="2" xfId="5" quotePrefix="1" applyNumberFormat="1" applyFont="1" applyFill="1" applyBorder="1" applyAlignment="1">
      <alignment horizontal="center" vertical="center" wrapText="1"/>
    </xf>
    <xf numFmtId="178" fontId="10" fillId="0" borderId="31" xfId="5" quotePrefix="1" applyNumberFormat="1" applyFont="1" applyFill="1" applyBorder="1" applyAlignment="1">
      <alignment horizontal="center" vertical="center" wrapText="1"/>
    </xf>
    <xf numFmtId="178" fontId="10" fillId="0" borderId="1" xfId="5" quotePrefix="1" applyNumberFormat="1" applyFont="1" applyFill="1" applyBorder="1" applyAlignment="1">
      <alignment horizontal="center" vertical="center" wrapText="1"/>
    </xf>
    <xf numFmtId="178" fontId="10" fillId="0" borderId="0" xfId="5" quotePrefix="1" applyNumberFormat="1" applyFont="1" applyFill="1" applyBorder="1" applyAlignment="1">
      <alignment horizontal="center" vertical="center" wrapText="1"/>
    </xf>
    <xf numFmtId="178" fontId="10" fillId="0" borderId="23" xfId="5" quotePrefix="1" applyNumberFormat="1" applyFont="1" applyFill="1" applyBorder="1" applyAlignment="1">
      <alignment horizontal="center" vertical="center" wrapText="1"/>
    </xf>
    <xf numFmtId="178" fontId="10" fillId="0" borderId="25" xfId="5" quotePrefix="1" applyNumberFormat="1" applyFont="1" applyFill="1" applyBorder="1" applyAlignment="1">
      <alignment horizontal="center" vertical="center" wrapText="1"/>
    </xf>
    <xf numFmtId="178" fontId="10" fillId="0" borderId="26" xfId="5" quotePrefix="1" applyNumberFormat="1" applyFont="1" applyFill="1" applyBorder="1" applyAlignment="1">
      <alignment horizontal="center" vertical="center" wrapText="1"/>
    </xf>
    <xf numFmtId="178" fontId="10" fillId="0" borderId="27" xfId="5" quotePrefix="1" applyNumberFormat="1" applyFont="1" applyFill="1" applyBorder="1" applyAlignment="1">
      <alignment horizontal="center" vertical="center" wrapText="1"/>
    </xf>
    <xf numFmtId="0" fontId="10" fillId="0" borderId="30" xfId="5" applyFont="1" applyFill="1" applyBorder="1" applyAlignment="1">
      <alignment horizontal="left" vertical="center" wrapText="1"/>
    </xf>
    <xf numFmtId="0" fontId="10" fillId="0" borderId="1" xfId="5" applyFont="1" applyFill="1" applyBorder="1" applyAlignment="1">
      <alignment horizontal="left" vertical="center" wrapText="1"/>
    </xf>
    <xf numFmtId="178" fontId="10" fillId="0" borderId="19" xfId="5" quotePrefix="1" applyNumberFormat="1" applyFont="1" applyFill="1" applyBorder="1" applyAlignment="1">
      <alignment horizontal="center" vertical="center" wrapText="1"/>
    </xf>
    <xf numFmtId="178" fontId="10" fillId="0" borderId="21" xfId="5" quotePrefix="1" applyNumberFormat="1" applyFont="1" applyFill="1" applyBorder="1" applyAlignment="1">
      <alignment horizontal="center" vertical="center" wrapText="1"/>
    </xf>
    <xf numFmtId="178" fontId="10" fillId="0" borderId="19" xfId="5" quotePrefix="1" applyNumberFormat="1" applyFont="1" applyFill="1" applyBorder="1" applyAlignment="1">
      <alignment horizontal="center" vertical="center"/>
    </xf>
    <xf numFmtId="178" fontId="10" fillId="0" borderId="20" xfId="5" quotePrefix="1" applyNumberFormat="1" applyFont="1" applyFill="1" applyBorder="1" applyAlignment="1">
      <alignment horizontal="center" vertical="center"/>
    </xf>
    <xf numFmtId="178" fontId="10" fillId="0" borderId="21" xfId="5" quotePrefix="1" applyNumberFormat="1" applyFont="1" applyFill="1" applyBorder="1" applyAlignment="1">
      <alignment horizontal="center" vertical="center"/>
    </xf>
    <xf numFmtId="178" fontId="10" fillId="0" borderId="19" xfId="5" quotePrefix="1" applyNumberFormat="1" applyFont="1" applyFill="1" applyBorder="1" applyAlignment="1">
      <alignment horizontal="center" vertical="center" wrapText="1" shrinkToFit="1"/>
    </xf>
    <xf numFmtId="178" fontId="10" fillId="0" borderId="21" xfId="5" quotePrefix="1" applyNumberFormat="1" applyFont="1" applyFill="1" applyBorder="1" applyAlignment="1">
      <alignment horizontal="center" vertical="center" wrapText="1" shrinkToFit="1"/>
    </xf>
    <xf numFmtId="178" fontId="10" fillId="0" borderId="25" xfId="5" quotePrefix="1" applyNumberFormat="1" applyFont="1" applyFill="1" applyBorder="1" applyAlignment="1">
      <alignment horizontal="center" vertical="center" wrapText="1" shrinkToFit="1"/>
    </xf>
    <xf numFmtId="178" fontId="10" fillId="0" borderId="27" xfId="5" quotePrefix="1" applyNumberFormat="1" applyFont="1" applyFill="1" applyBorder="1" applyAlignment="1">
      <alignment horizontal="center" vertical="center" wrapText="1" shrinkToFit="1"/>
    </xf>
    <xf numFmtId="0" fontId="10" fillId="0" borderId="22" xfId="5" quotePrefix="1" applyFont="1" applyFill="1" applyBorder="1" applyAlignment="1">
      <alignment horizontal="center" vertical="center" wrapText="1" justifyLastLine="1"/>
    </xf>
    <xf numFmtId="0" fontId="10" fillId="0" borderId="24" xfId="5" applyFont="1" applyFill="1" applyBorder="1" applyAlignment="1">
      <alignment horizontal="center" vertical="center" wrapText="1" justifyLastLine="1"/>
    </xf>
    <xf numFmtId="0" fontId="10" fillId="0" borderId="24" xfId="5" quotePrefix="1" applyFont="1" applyFill="1" applyBorder="1" applyAlignment="1">
      <alignment horizontal="center" vertical="center" wrapText="1" justifyLastLine="1"/>
    </xf>
    <xf numFmtId="178" fontId="10" fillId="0" borderId="3" xfId="5" quotePrefix="1" applyNumberFormat="1" applyFont="1" applyFill="1" applyBorder="1" applyAlignment="1">
      <alignment horizontal="center" vertical="center" wrapText="1"/>
    </xf>
    <xf numFmtId="178" fontId="10" fillId="0" borderId="4" xfId="5" quotePrefix="1" applyNumberFormat="1" applyFont="1" applyFill="1" applyBorder="1" applyAlignment="1">
      <alignment horizontal="center" vertical="center" wrapText="1"/>
    </xf>
    <xf numFmtId="178" fontId="10" fillId="0" borderId="5" xfId="5" quotePrefix="1" applyNumberFormat="1" applyFont="1" applyFill="1" applyBorder="1" applyAlignment="1">
      <alignment horizontal="center" vertical="center" wrapText="1"/>
    </xf>
    <xf numFmtId="178" fontId="11" fillId="0" borderId="30" xfId="5" quotePrefix="1" applyNumberFormat="1" applyFont="1" applyFill="1" applyBorder="1" applyAlignment="1">
      <alignment horizontal="center" vertical="center" wrapText="1" shrinkToFit="1"/>
    </xf>
    <xf numFmtId="178" fontId="11" fillId="0" borderId="31" xfId="5" quotePrefix="1" applyNumberFormat="1" applyFont="1" applyFill="1" applyBorder="1" applyAlignment="1">
      <alignment horizontal="center" vertical="center" wrapText="1" shrinkToFit="1"/>
    </xf>
    <xf numFmtId="178" fontId="11" fillId="0" borderId="1" xfId="5" quotePrefix="1" applyNumberFormat="1" applyFont="1" applyFill="1" applyBorder="1" applyAlignment="1">
      <alignment horizontal="center" vertical="center" wrapText="1" shrinkToFit="1"/>
    </xf>
    <xf numFmtId="178" fontId="11" fillId="0" borderId="23" xfId="5" quotePrefix="1" applyNumberFormat="1" applyFont="1" applyFill="1" applyBorder="1" applyAlignment="1">
      <alignment horizontal="center" vertical="center" wrapText="1" shrinkToFit="1"/>
    </xf>
    <xf numFmtId="178" fontId="11" fillId="0" borderId="25" xfId="5" quotePrefix="1" applyNumberFormat="1" applyFont="1" applyFill="1" applyBorder="1" applyAlignment="1">
      <alignment horizontal="center" vertical="center" wrapText="1" shrinkToFit="1"/>
    </xf>
    <xf numFmtId="178" fontId="11" fillId="0" borderId="27" xfId="5" quotePrefix="1" applyNumberFormat="1" applyFont="1" applyFill="1" applyBorder="1" applyAlignment="1">
      <alignment horizontal="center" vertical="center" wrapText="1" shrinkToFit="1"/>
    </xf>
    <xf numFmtId="0" fontId="10" fillId="0" borderId="22" xfId="5" applyFont="1" applyFill="1" applyBorder="1" applyAlignment="1">
      <alignment horizontal="center" vertical="center" wrapText="1"/>
    </xf>
    <xf numFmtId="0" fontId="10" fillId="0" borderId="24" xfId="5" applyFont="1" applyFill="1" applyBorder="1" applyAlignment="1">
      <alignment horizontal="center" vertical="center" wrapText="1"/>
    </xf>
    <xf numFmtId="0" fontId="10" fillId="0" borderId="22" xfId="5" quotePrefix="1" applyFont="1" applyFill="1" applyBorder="1" applyAlignment="1">
      <alignment horizontal="center" vertical="center" wrapText="1"/>
    </xf>
    <xf numFmtId="0" fontId="9" fillId="0" borderId="4" xfId="5" applyFont="1" applyFill="1" applyBorder="1" applyAlignment="1">
      <alignment horizontal="center" vertical="center"/>
    </xf>
    <xf numFmtId="0" fontId="9" fillId="0" borderId="5" xfId="5" applyFont="1" applyFill="1" applyBorder="1" applyAlignment="1">
      <alignment horizontal="center" vertical="center"/>
    </xf>
    <xf numFmtId="179" fontId="19" fillId="0" borderId="36" xfId="5" applyNumberFormat="1" applyFont="1" applyFill="1" applyBorder="1" applyAlignment="1">
      <alignment horizontal="center" vertical="center" wrapText="1"/>
    </xf>
    <xf numFmtId="179" fontId="19" fillId="0" borderId="24" xfId="5" applyNumberFormat="1" applyFont="1" applyFill="1" applyBorder="1" applyAlignment="1">
      <alignment horizontal="center" vertical="center" wrapText="1"/>
    </xf>
    <xf numFmtId="0" fontId="10" fillId="0" borderId="36" xfId="5" quotePrefix="1" applyFont="1" applyFill="1" applyBorder="1" applyAlignment="1">
      <alignment horizontal="center" vertical="center" wrapText="1"/>
    </xf>
    <xf numFmtId="0" fontId="10" fillId="0" borderId="24" xfId="5" quotePrefix="1" applyFont="1" applyFill="1" applyBorder="1" applyAlignment="1">
      <alignment horizontal="center" vertical="center" wrapText="1"/>
    </xf>
    <xf numFmtId="0" fontId="10" fillId="0" borderId="30" xfId="5" applyFont="1" applyFill="1" applyBorder="1" applyAlignment="1">
      <alignment horizontal="center" vertical="center" wrapText="1"/>
    </xf>
    <xf numFmtId="0" fontId="10" fillId="0" borderId="1" xfId="5" applyFont="1" applyFill="1" applyBorder="1" applyAlignment="1">
      <alignment horizontal="center" vertical="center" wrapText="1"/>
    </xf>
    <xf numFmtId="178" fontId="10" fillId="0" borderId="15" xfId="5" quotePrefix="1" applyNumberFormat="1" applyFont="1" applyFill="1" applyBorder="1" applyAlignment="1">
      <alignment horizontal="center" vertical="center"/>
    </xf>
    <xf numFmtId="178" fontId="10" fillId="0" borderId="17" xfId="5" quotePrefix="1" applyNumberFormat="1" applyFont="1" applyFill="1" applyBorder="1" applyAlignment="1">
      <alignment horizontal="center" vertical="center"/>
    </xf>
    <xf numFmtId="178" fontId="10" fillId="0" borderId="16" xfId="5" quotePrefix="1" applyNumberFormat="1" applyFont="1" applyFill="1" applyBorder="1" applyAlignment="1">
      <alignment horizontal="center" vertical="center"/>
    </xf>
    <xf numFmtId="0" fontId="10" fillId="0" borderId="2" xfId="5" applyFont="1" applyFill="1" applyBorder="1" applyAlignment="1">
      <alignment horizontal="center" vertical="center"/>
    </xf>
    <xf numFmtId="0" fontId="10" fillId="0" borderId="31" xfId="5" applyFont="1" applyFill="1" applyBorder="1" applyAlignment="1">
      <alignment horizontal="center" vertical="center"/>
    </xf>
    <xf numFmtId="0" fontId="10" fillId="0" borderId="0" xfId="5" applyFont="1" applyFill="1" applyBorder="1" applyAlignment="1">
      <alignment horizontal="center" vertical="center"/>
    </xf>
    <xf numFmtId="0" fontId="10" fillId="0" borderId="23" xfId="5" applyFont="1" applyFill="1" applyBorder="1" applyAlignment="1">
      <alignment horizontal="center" vertical="center"/>
    </xf>
    <xf numFmtId="0" fontId="10" fillId="0" borderId="6" xfId="5" applyFont="1" applyFill="1" applyBorder="1" applyAlignment="1">
      <alignment horizontal="center" vertical="center"/>
    </xf>
    <xf numFmtId="0" fontId="10" fillId="0" borderId="33" xfId="5" applyFont="1" applyFill="1" applyBorder="1" applyAlignment="1">
      <alignment horizontal="center" vertical="center"/>
    </xf>
    <xf numFmtId="0" fontId="10" fillId="0" borderId="36" xfId="5" applyFont="1" applyFill="1" applyBorder="1" applyAlignment="1">
      <alignment horizontal="center" vertical="center" wrapText="1"/>
    </xf>
    <xf numFmtId="0" fontId="10" fillId="0" borderId="34" xfId="5" applyFont="1" applyFill="1" applyBorder="1" applyAlignment="1">
      <alignment horizontal="center" vertical="center" wrapText="1"/>
    </xf>
    <xf numFmtId="179" fontId="19" fillId="0" borderId="31" xfId="5" applyNumberFormat="1" applyFont="1" applyFill="1" applyBorder="1" applyAlignment="1">
      <alignment horizontal="center" vertical="center" wrapText="1"/>
    </xf>
    <xf numFmtId="179" fontId="19" fillId="0" borderId="23" xfId="5" applyNumberFormat="1" applyFont="1" applyFill="1" applyBorder="1" applyAlignment="1">
      <alignment horizontal="center" vertical="center" wrapText="1"/>
    </xf>
    <xf numFmtId="0" fontId="9" fillId="0" borderId="0" xfId="1" applyFont="1" applyFill="1" applyBorder="1" applyAlignment="1">
      <alignment horizontal="left" vertical="top" wrapText="1" shrinkToFit="1"/>
    </xf>
    <xf numFmtId="0" fontId="9" fillId="0" borderId="23" xfId="1" applyFont="1" applyFill="1" applyBorder="1" applyAlignment="1">
      <alignment vertical="top" wrapText="1" shrinkToFit="1"/>
    </xf>
    <xf numFmtId="0" fontId="9" fillId="0" borderId="0" xfId="1" applyFont="1" applyFill="1" applyBorder="1" applyAlignment="1">
      <alignment horizontal="left" vertical="top" wrapText="1"/>
    </xf>
    <xf numFmtId="0" fontId="9" fillId="0" borderId="23" xfId="1" applyFont="1" applyFill="1" applyBorder="1" applyAlignment="1">
      <alignment vertical="top" wrapText="1"/>
    </xf>
    <xf numFmtId="0" fontId="9" fillId="0" borderId="23" xfId="1" applyFont="1" applyFill="1" applyBorder="1" applyAlignment="1">
      <alignment horizontal="left" vertical="top" wrapText="1"/>
    </xf>
    <xf numFmtId="0" fontId="9" fillId="0" borderId="42" xfId="1" applyFont="1" applyFill="1" applyBorder="1" applyAlignment="1">
      <alignment horizontal="left" vertical="top" wrapText="1"/>
    </xf>
    <xf numFmtId="0" fontId="9" fillId="0" borderId="41" xfId="1" applyFont="1" applyFill="1" applyBorder="1" applyAlignment="1">
      <alignment horizontal="left" vertical="top" wrapText="1"/>
    </xf>
    <xf numFmtId="0" fontId="9" fillId="0" borderId="0" xfId="1" applyFont="1" applyFill="1" applyBorder="1" applyAlignment="1">
      <alignment horizontal="left" vertical="top" shrinkToFit="1"/>
    </xf>
    <xf numFmtId="0" fontId="9" fillId="0" borderId="23" xfId="1" applyFont="1" applyFill="1" applyBorder="1" applyAlignment="1">
      <alignment vertical="top" shrinkToFit="1"/>
    </xf>
    <xf numFmtId="0" fontId="9" fillId="0" borderId="0" xfId="1" applyFont="1" applyFill="1" applyBorder="1" applyAlignment="1">
      <alignment vertical="top" wrapText="1" shrinkToFit="1"/>
    </xf>
    <xf numFmtId="0" fontId="9" fillId="0" borderId="26" xfId="1" applyFont="1" applyFill="1" applyBorder="1" applyAlignment="1">
      <alignment horizontal="center" vertical="center"/>
    </xf>
    <xf numFmtId="0" fontId="9" fillId="0" borderId="27" xfId="1" applyFont="1" applyFill="1" applyBorder="1" applyAlignment="1">
      <alignment horizontal="center" vertical="center"/>
    </xf>
    <xf numFmtId="49" fontId="9" fillId="0" borderId="0" xfId="1" applyNumberFormat="1" applyFont="1" applyFill="1" applyBorder="1" applyAlignment="1">
      <alignment horizontal="left" vertical="top" wrapText="1"/>
    </xf>
    <xf numFmtId="0" fontId="9" fillId="0" borderId="42" xfId="1" applyFont="1" applyFill="1" applyBorder="1" applyAlignment="1">
      <alignment horizontal="left" vertical="top" shrinkToFit="1"/>
    </xf>
    <xf numFmtId="0" fontId="9" fillId="0" borderId="41" xfId="1" applyFont="1" applyFill="1" applyBorder="1" applyAlignment="1">
      <alignment horizontal="left" vertical="top" shrinkToFit="1"/>
    </xf>
    <xf numFmtId="0" fontId="9" fillId="0" borderId="23" xfId="1" applyFont="1" applyFill="1" applyBorder="1" applyAlignment="1">
      <alignment horizontal="left" vertical="top" wrapText="1" shrinkToFit="1"/>
    </xf>
    <xf numFmtId="49" fontId="9" fillId="0" borderId="23" xfId="1" applyNumberFormat="1" applyFont="1" applyFill="1" applyBorder="1" applyAlignment="1">
      <alignment horizontal="left" vertical="top" wrapText="1"/>
    </xf>
    <xf numFmtId="0" fontId="9" fillId="0" borderId="23" xfId="1" applyFont="1" applyFill="1" applyBorder="1" applyAlignment="1">
      <alignment horizontal="left" vertical="top" shrinkToFit="1"/>
    </xf>
    <xf numFmtId="49" fontId="9" fillId="0" borderId="42" xfId="1" applyNumberFormat="1" applyFont="1" applyFill="1" applyBorder="1" applyAlignment="1">
      <alignment horizontal="left" vertical="top" wrapText="1"/>
    </xf>
    <xf numFmtId="49" fontId="9" fillId="0" borderId="41" xfId="1" applyNumberFormat="1" applyFont="1" applyFill="1" applyBorder="1" applyAlignment="1">
      <alignment horizontal="left" vertical="top" wrapText="1"/>
    </xf>
    <xf numFmtId="0" fontId="9" fillId="0" borderId="13" xfId="1" applyFont="1" applyFill="1" applyBorder="1" applyAlignment="1">
      <alignment horizontal="left" vertical="top" wrapText="1"/>
    </xf>
    <xf numFmtId="0" fontId="9" fillId="0" borderId="40" xfId="1" applyFont="1" applyFill="1" applyBorder="1" applyAlignment="1">
      <alignment vertical="top" wrapText="1"/>
    </xf>
    <xf numFmtId="0" fontId="9" fillId="0" borderId="0" xfId="1" applyFont="1" applyFill="1" applyBorder="1" applyAlignment="1">
      <alignment vertical="top" wrapText="1"/>
    </xf>
    <xf numFmtId="0" fontId="10" fillId="0" borderId="2"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33" xfId="0" applyFont="1" applyFill="1" applyBorder="1" applyAlignment="1">
      <alignment horizontal="center" vertical="center"/>
    </xf>
    <xf numFmtId="0" fontId="9" fillId="0" borderId="4" xfId="1" applyFont="1" applyFill="1" applyBorder="1" applyAlignment="1">
      <alignment horizontal="center" vertical="center"/>
    </xf>
    <xf numFmtId="0" fontId="9" fillId="0" borderId="5" xfId="1" applyFont="1" applyFill="1" applyBorder="1" applyAlignment="1">
      <alignment horizontal="center" vertical="center"/>
    </xf>
    <xf numFmtId="180" fontId="10" fillId="0" borderId="36" xfId="5" applyNumberFormat="1" applyFont="1" applyFill="1" applyBorder="1" applyAlignment="1">
      <alignment horizontal="center" vertical="center" wrapText="1"/>
    </xf>
    <xf numFmtId="180" fontId="10" fillId="0" borderId="34" xfId="5" applyNumberFormat="1" applyFont="1" applyFill="1" applyBorder="1" applyAlignment="1">
      <alignment horizontal="center" vertical="center" wrapText="1"/>
    </xf>
    <xf numFmtId="180" fontId="9" fillId="0" borderId="44" xfId="1" applyNumberFormat="1" applyFont="1" applyFill="1" applyBorder="1" applyAlignment="1">
      <alignment horizontal="center" vertical="center"/>
    </xf>
    <xf numFmtId="180" fontId="9" fillId="0" borderId="43" xfId="1" applyNumberFormat="1" applyFont="1" applyFill="1" applyBorder="1" applyAlignment="1">
      <alignment horizontal="center" vertical="center"/>
    </xf>
    <xf numFmtId="180" fontId="10" fillId="0" borderId="5" xfId="5" applyNumberFormat="1" applyFont="1" applyFill="1" applyBorder="1" applyAlignment="1">
      <alignment horizontal="center" vertical="center"/>
    </xf>
    <xf numFmtId="180" fontId="10" fillId="0" borderId="29" xfId="5" applyNumberFormat="1" applyFont="1" applyFill="1" applyBorder="1" applyAlignment="1">
      <alignment horizontal="center" vertical="center"/>
    </xf>
    <xf numFmtId="180" fontId="10" fillId="0" borderId="35" xfId="5" applyNumberFormat="1" applyFont="1" applyFill="1" applyBorder="1" applyAlignment="1">
      <alignment horizontal="center" vertical="center"/>
    </xf>
    <xf numFmtId="180" fontId="10" fillId="0" borderId="32" xfId="5" applyNumberFormat="1" applyFont="1" applyFill="1" applyBorder="1" applyAlignment="1">
      <alignment horizontal="center" vertical="center"/>
    </xf>
    <xf numFmtId="178" fontId="11" fillId="0" borderId="2" xfId="5" quotePrefix="1" applyNumberFormat="1" applyFont="1" applyFill="1" applyBorder="1" applyAlignment="1">
      <alignment horizontal="center" vertical="center" wrapText="1" shrinkToFit="1"/>
    </xf>
    <xf numFmtId="178" fontId="11" fillId="0" borderId="0" xfId="5" quotePrefix="1" applyNumberFormat="1" applyFont="1" applyFill="1" applyBorder="1" applyAlignment="1">
      <alignment horizontal="center" vertical="center" wrapText="1" shrinkToFit="1"/>
    </xf>
    <xf numFmtId="178" fontId="11" fillId="0" borderId="26" xfId="5" quotePrefix="1" applyNumberFormat="1" applyFont="1" applyFill="1" applyBorder="1" applyAlignment="1">
      <alignment horizontal="center" vertical="center" wrapText="1" shrinkToFit="1"/>
    </xf>
    <xf numFmtId="178" fontId="19" fillId="0" borderId="16" xfId="5" applyNumberFormat="1" applyFont="1" applyFill="1" applyBorder="1" applyAlignment="1">
      <alignment horizontal="center" vertical="center"/>
    </xf>
    <xf numFmtId="180" fontId="9" fillId="0" borderId="26" xfId="5" applyNumberFormat="1" applyFont="1" applyFill="1" applyBorder="1" applyAlignment="1">
      <alignment horizontal="center" vertical="center"/>
    </xf>
    <xf numFmtId="180" fontId="9" fillId="0" borderId="27" xfId="5" applyNumberFormat="1" applyFont="1" applyFill="1" applyBorder="1" applyAlignment="1">
      <alignment horizontal="center" vertical="center"/>
    </xf>
    <xf numFmtId="180" fontId="10" fillId="0" borderId="16" xfId="5" applyNumberFormat="1" applyFont="1" applyFill="1" applyBorder="1" applyAlignment="1">
      <alignment horizontal="center" vertical="center"/>
    </xf>
    <xf numFmtId="180" fontId="10" fillId="0" borderId="18" xfId="5" applyNumberFormat="1" applyFont="1" applyFill="1" applyBorder="1" applyAlignment="1">
      <alignment horizontal="center" vertical="center"/>
    </xf>
    <xf numFmtId="180" fontId="10" fillId="0" borderId="5" xfId="5" applyNumberFormat="1" applyFont="1" applyFill="1" applyBorder="1" applyAlignment="1">
      <alignment horizontal="center" vertical="center" wrapText="1"/>
    </xf>
    <xf numFmtId="180" fontId="10" fillId="0" borderId="16" xfId="5" applyNumberFormat="1" applyFont="1" applyFill="1" applyBorder="1" applyAlignment="1">
      <alignment horizontal="center" vertical="center" wrapText="1"/>
    </xf>
    <xf numFmtId="180" fontId="10" fillId="0" borderId="35" xfId="5" applyNumberFormat="1" applyFont="1" applyFill="1" applyBorder="1" applyAlignment="1">
      <alignment horizontal="center" vertical="center" wrapText="1"/>
    </xf>
    <xf numFmtId="180" fontId="10" fillId="0" borderId="2" xfId="5" applyNumberFormat="1" applyFont="1" applyFill="1" applyBorder="1" applyAlignment="1">
      <alignment horizontal="center" vertical="center"/>
    </xf>
    <xf numFmtId="180" fontId="10" fillId="0" borderId="31" xfId="5" applyNumberFormat="1" applyFont="1" applyFill="1" applyBorder="1" applyAlignment="1">
      <alignment horizontal="center" vertical="center"/>
    </xf>
    <xf numFmtId="180" fontId="10" fillId="0" borderId="0" xfId="5" applyNumberFormat="1" applyFont="1" applyFill="1" applyBorder="1" applyAlignment="1">
      <alignment horizontal="center" vertical="center"/>
    </xf>
    <xf numFmtId="180" fontId="10" fillId="0" borderId="23" xfId="5" applyNumberFormat="1" applyFont="1" applyFill="1" applyBorder="1" applyAlignment="1">
      <alignment horizontal="center" vertical="center"/>
    </xf>
    <xf numFmtId="180" fontId="10" fillId="0" borderId="30" xfId="5" applyNumberFormat="1" applyFont="1" applyFill="1" applyBorder="1" applyAlignment="1">
      <alignment horizontal="center" vertical="center" wrapText="1"/>
    </xf>
    <xf numFmtId="180" fontId="10" fillId="0" borderId="1" xfId="5" applyNumberFormat="1" applyFont="1" applyFill="1" applyBorder="1" applyAlignment="1">
      <alignment horizontal="center" vertical="center"/>
    </xf>
    <xf numFmtId="0" fontId="10" fillId="0" borderId="7" xfId="5" applyFont="1" applyFill="1" applyBorder="1" applyAlignment="1">
      <alignment horizontal="center" vertical="center"/>
    </xf>
    <xf numFmtId="180" fontId="10" fillId="0" borderId="3" xfId="5" applyNumberFormat="1" applyFont="1" applyFill="1" applyBorder="1" applyAlignment="1">
      <alignment horizontal="center" vertical="center" wrapText="1"/>
    </xf>
    <xf numFmtId="0" fontId="10" fillId="0" borderId="4" xfId="5" applyFont="1" applyFill="1" applyBorder="1" applyAlignment="1">
      <alignment horizontal="center" vertical="center"/>
    </xf>
    <xf numFmtId="0" fontId="10" fillId="0" borderId="3" xfId="5" applyFont="1" applyFill="1" applyBorder="1" applyAlignment="1">
      <alignment horizontal="center" vertical="center"/>
    </xf>
    <xf numFmtId="180" fontId="10" fillId="0" borderId="19" xfId="5" applyNumberFormat="1" applyFont="1" applyFill="1" applyBorder="1" applyAlignment="1">
      <alignment horizontal="center" vertical="center" wrapText="1"/>
    </xf>
    <xf numFmtId="180" fontId="10" fillId="0" borderId="24" xfId="5" applyNumberFormat="1" applyFont="1" applyFill="1" applyBorder="1" applyAlignment="1">
      <alignment horizontal="center" vertical="center" wrapText="1"/>
    </xf>
    <xf numFmtId="180" fontId="10" fillId="0" borderId="17" xfId="5" applyNumberFormat="1" applyFont="1" applyFill="1" applyBorder="1" applyAlignment="1">
      <alignment horizontal="center" vertical="center" wrapText="1"/>
    </xf>
    <xf numFmtId="180" fontId="10" fillId="0" borderId="15" xfId="5" applyNumberFormat="1" applyFont="1" applyFill="1" applyBorder="1" applyAlignment="1">
      <alignment horizontal="center" vertical="center"/>
    </xf>
    <xf numFmtId="180" fontId="10" fillId="0" borderId="22" xfId="5" applyNumberFormat="1" applyFont="1" applyFill="1" applyBorder="1" applyAlignment="1">
      <alignment horizontal="center" vertical="center"/>
    </xf>
    <xf numFmtId="180" fontId="10" fillId="0" borderId="3" xfId="5" applyNumberFormat="1" applyFont="1" applyFill="1" applyBorder="1" applyAlignment="1">
      <alignment horizontal="center" vertical="center"/>
    </xf>
    <xf numFmtId="180" fontId="10" fillId="0" borderId="15" xfId="5" applyNumberFormat="1" applyFont="1" applyFill="1" applyBorder="1" applyAlignment="1">
      <alignment horizontal="center" vertical="center" wrapText="1"/>
    </xf>
    <xf numFmtId="180" fontId="10" fillId="0" borderId="22" xfId="5" applyNumberFormat="1" applyFont="1" applyFill="1" applyBorder="1" applyAlignment="1">
      <alignment horizontal="center" vertical="center" wrapText="1"/>
    </xf>
    <xf numFmtId="180" fontId="10" fillId="0" borderId="17" xfId="5" applyNumberFormat="1" applyFont="1" applyFill="1" applyBorder="1" applyAlignment="1">
      <alignment horizontal="center" vertical="center"/>
    </xf>
    <xf numFmtId="0" fontId="10" fillId="0" borderId="17" xfId="5" applyFont="1" applyFill="1" applyBorder="1" applyAlignment="1">
      <alignment horizontal="center" vertical="center"/>
    </xf>
    <xf numFmtId="0" fontId="10" fillId="0" borderId="8" xfId="5" applyFont="1" applyFill="1" applyBorder="1" applyAlignment="1">
      <alignment horizontal="center" vertical="center" wrapText="1"/>
    </xf>
    <xf numFmtId="180" fontId="10" fillId="0" borderId="36" xfId="5" applyNumberFormat="1" applyFont="1" applyFill="1" applyBorder="1" applyAlignment="1">
      <alignment horizontal="center" vertical="center"/>
    </xf>
    <xf numFmtId="180" fontId="10" fillId="0" borderId="24" xfId="5" applyNumberFormat="1" applyFont="1" applyFill="1" applyBorder="1" applyAlignment="1">
      <alignment horizontal="center" vertical="center"/>
    </xf>
    <xf numFmtId="0" fontId="10" fillId="0" borderId="22" xfId="6" applyFont="1" applyFill="1" applyBorder="1" applyAlignment="1">
      <alignment horizontal="center" vertical="center" wrapText="1"/>
    </xf>
    <xf numFmtId="0" fontId="10" fillId="0" borderId="24" xfId="6" applyFont="1" applyFill="1" applyBorder="1" applyAlignment="1">
      <alignment horizontal="center" vertical="center" wrapText="1"/>
    </xf>
    <xf numFmtId="0" fontId="10" fillId="0" borderId="34" xfId="6" applyFont="1" applyFill="1" applyBorder="1" applyAlignment="1">
      <alignment horizontal="center" vertical="center" wrapText="1"/>
    </xf>
    <xf numFmtId="0" fontId="10" fillId="0" borderId="22" xfId="6" applyFont="1" applyFill="1" applyBorder="1" applyAlignment="1">
      <alignment horizontal="center" vertical="center" wrapText="1" justifyLastLine="1"/>
    </xf>
    <xf numFmtId="0" fontId="10" fillId="0" borderId="24" xfId="6" applyFont="1" applyFill="1" applyBorder="1" applyAlignment="1">
      <alignment horizontal="center" vertical="center" wrapText="1" justifyLastLine="1"/>
    </xf>
    <xf numFmtId="0" fontId="10" fillId="0" borderId="34" xfId="6" applyFont="1" applyFill="1" applyBorder="1" applyAlignment="1">
      <alignment horizontal="center" vertical="center" wrapText="1" justifyLastLine="1"/>
    </xf>
    <xf numFmtId="0" fontId="10" fillId="0" borderId="15" xfId="5" applyFont="1" applyFill="1" applyBorder="1" applyAlignment="1">
      <alignment horizontal="center" vertical="center"/>
    </xf>
    <xf numFmtId="0" fontId="10" fillId="0" borderId="34" xfId="5" applyFont="1" applyFill="1" applyBorder="1" applyAlignment="1">
      <alignment horizontal="center" vertical="center"/>
    </xf>
    <xf numFmtId="180" fontId="10" fillId="0" borderId="4" xfId="5" applyNumberFormat="1" applyFont="1" applyFill="1" applyBorder="1" applyAlignment="1">
      <alignment horizontal="center" vertical="center"/>
    </xf>
    <xf numFmtId="180" fontId="10" fillId="0" borderId="19" xfId="5" applyNumberFormat="1" applyFont="1" applyFill="1" applyBorder="1" applyAlignment="1">
      <alignment horizontal="center" vertical="center"/>
    </xf>
    <xf numFmtId="180" fontId="10" fillId="0" borderId="20" xfId="5" applyNumberFormat="1" applyFont="1" applyFill="1" applyBorder="1" applyAlignment="1">
      <alignment horizontal="center" vertical="center"/>
    </xf>
    <xf numFmtId="0" fontId="10" fillId="0" borderId="21" xfId="5" applyFont="1" applyFill="1" applyBorder="1" applyAlignment="1">
      <alignment horizontal="center" vertical="center"/>
    </xf>
    <xf numFmtId="0" fontId="10" fillId="0" borderId="25" xfId="5" applyFont="1" applyFill="1" applyBorder="1" applyAlignment="1">
      <alignment horizontal="center" vertical="center"/>
    </xf>
    <xf numFmtId="0" fontId="10" fillId="0" borderId="27" xfId="5" applyFont="1" applyFill="1" applyBorder="1" applyAlignment="1">
      <alignment horizontal="center" vertical="center"/>
    </xf>
    <xf numFmtId="180" fontId="10" fillId="0" borderId="21" xfId="5" applyNumberFormat="1" applyFont="1" applyFill="1" applyBorder="1" applyAlignment="1">
      <alignment horizontal="center" vertical="center"/>
    </xf>
    <xf numFmtId="180" fontId="11" fillId="0" borderId="22" xfId="5" applyNumberFormat="1" applyFont="1" applyFill="1" applyBorder="1" applyAlignment="1">
      <alignment horizontal="center" vertical="center" wrapText="1"/>
    </xf>
    <xf numFmtId="180" fontId="11" fillId="0" borderId="24" xfId="5" applyNumberFormat="1" applyFont="1" applyFill="1" applyBorder="1" applyAlignment="1">
      <alignment horizontal="center" vertical="center"/>
    </xf>
    <xf numFmtId="180" fontId="10" fillId="0" borderId="1" xfId="5" applyNumberFormat="1" applyFont="1" applyFill="1" applyBorder="1" applyAlignment="1">
      <alignment horizontal="center" vertical="center" wrapText="1"/>
    </xf>
    <xf numFmtId="0" fontId="10" fillId="0" borderId="1" xfId="5" applyFont="1" applyFill="1" applyBorder="1" applyAlignment="1">
      <alignment vertical="center" wrapText="1"/>
    </xf>
    <xf numFmtId="180" fontId="10" fillId="0" borderId="28" xfId="5" applyNumberFormat="1" applyFont="1" applyFill="1" applyBorder="1" applyAlignment="1">
      <alignment horizontal="center" vertical="center" wrapText="1"/>
    </xf>
    <xf numFmtId="180" fontId="10" fillId="0" borderId="18" xfId="5" applyNumberFormat="1" applyFont="1" applyFill="1" applyBorder="1" applyAlignment="1">
      <alignment horizontal="center" vertical="center" wrapText="1"/>
    </xf>
    <xf numFmtId="180" fontId="19" fillId="0" borderId="36" xfId="5" applyNumberFormat="1" applyFont="1" applyFill="1" applyBorder="1" applyAlignment="1">
      <alignment horizontal="center" vertical="center" wrapText="1"/>
    </xf>
    <xf numFmtId="180" fontId="19" fillId="0" borderId="24" xfId="5" applyNumberFormat="1" applyFont="1" applyFill="1" applyBorder="1" applyAlignment="1">
      <alignment horizontal="center" vertical="center" wrapText="1"/>
    </xf>
    <xf numFmtId="180" fontId="10" fillId="0" borderId="30" xfId="5" applyNumberFormat="1" applyFont="1" applyFill="1" applyBorder="1" applyAlignment="1">
      <alignment horizontal="center" vertical="center"/>
    </xf>
    <xf numFmtId="0" fontId="10" fillId="0" borderId="24" xfId="5" applyFont="1" applyFill="1" applyBorder="1" applyAlignment="1">
      <alignment vertical="center" wrapText="1"/>
    </xf>
    <xf numFmtId="0" fontId="10" fillId="0" borderId="3" xfId="5" applyFont="1" applyFill="1" applyBorder="1" applyAlignment="1">
      <alignment horizontal="center" vertical="center" wrapText="1"/>
    </xf>
    <xf numFmtId="180" fontId="10" fillId="0" borderId="6" xfId="5" applyNumberFormat="1" applyFont="1" applyFill="1" applyBorder="1" applyAlignment="1">
      <alignment horizontal="center" vertical="center"/>
    </xf>
    <xf numFmtId="180" fontId="10" fillId="0" borderId="33" xfId="5" applyNumberFormat="1" applyFont="1" applyFill="1" applyBorder="1" applyAlignment="1">
      <alignment horizontal="center" vertical="center"/>
    </xf>
    <xf numFmtId="180" fontId="10" fillId="0" borderId="7" xfId="5" applyNumberFormat="1" applyFont="1" applyFill="1" applyBorder="1" applyAlignment="1">
      <alignment horizontal="center" vertical="center" wrapText="1"/>
    </xf>
    <xf numFmtId="176" fontId="10" fillId="0" borderId="2" xfId="5" applyNumberFormat="1" applyFont="1" applyFill="1" applyBorder="1" applyAlignment="1">
      <alignment horizontal="center" vertical="center"/>
    </xf>
    <xf numFmtId="176" fontId="10" fillId="0" borderId="31" xfId="5" applyNumberFormat="1" applyFont="1" applyFill="1" applyBorder="1" applyAlignment="1">
      <alignment horizontal="center" vertical="center"/>
    </xf>
    <xf numFmtId="176" fontId="10" fillId="0" borderId="6" xfId="5" applyNumberFormat="1" applyFont="1" applyFill="1" applyBorder="1" applyAlignment="1">
      <alignment horizontal="center" vertical="center"/>
    </xf>
    <xf numFmtId="176" fontId="10" fillId="0" borderId="33" xfId="5" applyNumberFormat="1" applyFont="1" applyFill="1" applyBorder="1" applyAlignment="1">
      <alignment horizontal="center" vertical="center"/>
    </xf>
    <xf numFmtId="176" fontId="10" fillId="0" borderId="11" xfId="5" applyNumberFormat="1" applyFont="1" applyFill="1" applyBorder="1" applyAlignment="1">
      <alignment horizontal="distributed" vertical="center"/>
    </xf>
    <xf numFmtId="176" fontId="10" fillId="0" borderId="38" xfId="5" applyNumberFormat="1" applyFont="1" applyFill="1" applyBorder="1" applyAlignment="1">
      <alignment horizontal="distributed" vertical="center"/>
    </xf>
    <xf numFmtId="176" fontId="9" fillId="0" borderId="4" xfId="5" applyNumberFormat="1" applyFont="1" applyFill="1" applyBorder="1" applyAlignment="1" applyProtection="1">
      <alignment horizontal="center" vertical="center"/>
      <protection locked="0"/>
    </xf>
    <xf numFmtId="176" fontId="9" fillId="0" borderId="5" xfId="5" applyNumberFormat="1" applyFont="1" applyFill="1" applyBorder="1" applyAlignment="1" applyProtection="1">
      <alignment horizontal="center" vertical="center"/>
      <protection locked="0"/>
    </xf>
    <xf numFmtId="176" fontId="10" fillId="0" borderId="23" xfId="5" applyNumberFormat="1" applyFont="1" applyFill="1" applyBorder="1" applyAlignment="1">
      <alignment horizontal="distributed" vertical="center"/>
    </xf>
    <xf numFmtId="176" fontId="10" fillId="0" borderId="6" xfId="5" applyNumberFormat="1" applyFont="1" applyFill="1" applyBorder="1" applyAlignment="1">
      <alignment horizontal="right" vertical="center"/>
    </xf>
    <xf numFmtId="176" fontId="10" fillId="0" borderId="33" xfId="5" applyNumberFormat="1" applyFont="1" applyFill="1" applyBorder="1" applyAlignment="1">
      <alignment horizontal="right" vertical="center"/>
    </xf>
    <xf numFmtId="176" fontId="10" fillId="0" borderId="36" xfId="5" applyNumberFormat="1" applyFont="1" applyFill="1" applyBorder="1" applyAlignment="1">
      <alignment horizontal="center" vertical="center" wrapText="1"/>
    </xf>
    <xf numFmtId="176" fontId="10" fillId="0" borderId="34" xfId="5" applyNumberFormat="1" applyFont="1" applyFill="1" applyBorder="1" applyAlignment="1">
      <alignment horizontal="center" vertical="center" wrapText="1"/>
    </xf>
    <xf numFmtId="176" fontId="10" fillId="0" borderId="0" xfId="5" applyNumberFormat="1" applyFont="1" applyFill="1" applyBorder="1" applyAlignment="1">
      <alignment horizontal="right" vertical="center"/>
    </xf>
    <xf numFmtId="176" fontId="10" fillId="0" borderId="23" xfId="5" applyNumberFormat="1" applyFont="1" applyFill="1" applyBorder="1" applyAlignment="1">
      <alignment horizontal="right" vertical="center"/>
    </xf>
    <xf numFmtId="176" fontId="10" fillId="0" borderId="11" xfId="5" applyNumberFormat="1" applyFont="1" applyFill="1" applyBorder="1" applyAlignment="1">
      <alignment horizontal="right" vertical="center"/>
    </xf>
    <xf numFmtId="176" fontId="10" fillId="0" borderId="38" xfId="5" applyNumberFormat="1" applyFont="1" applyFill="1" applyBorder="1" applyAlignment="1">
      <alignment horizontal="right" vertical="center"/>
    </xf>
    <xf numFmtId="176" fontId="10" fillId="0" borderId="27" xfId="5" applyNumberFormat="1" applyFont="1" applyFill="1" applyBorder="1" applyAlignment="1">
      <alignment horizontal="distributed" vertical="center"/>
    </xf>
    <xf numFmtId="176" fontId="10" fillId="0" borderId="11" xfId="1" applyNumberFormat="1" applyFont="1" applyFill="1" applyBorder="1" applyAlignment="1">
      <alignment horizontal="distributed" vertical="center"/>
    </xf>
    <xf numFmtId="176" fontId="10" fillId="0" borderId="38" xfId="1" applyNumberFormat="1" applyFont="1" applyFill="1" applyBorder="1" applyAlignment="1">
      <alignment horizontal="distributed" vertical="center"/>
    </xf>
    <xf numFmtId="176" fontId="9" fillId="0" borderId="4" xfId="1" applyNumberFormat="1" applyFont="1" applyFill="1" applyBorder="1" applyAlignment="1" applyProtection="1">
      <alignment horizontal="center" vertical="center"/>
      <protection locked="0"/>
    </xf>
    <xf numFmtId="176" fontId="9" fillId="0" borderId="5" xfId="1" applyNumberFormat="1" applyFont="1" applyFill="1" applyBorder="1" applyAlignment="1" applyProtection="1">
      <alignment horizontal="center" vertical="center"/>
      <protection locked="0"/>
    </xf>
    <xf numFmtId="176" fontId="10" fillId="0" borderId="23" xfId="1" applyNumberFormat="1" applyFont="1" applyFill="1" applyBorder="1" applyAlignment="1">
      <alignment horizontal="distributed" vertical="center"/>
    </xf>
    <xf numFmtId="176" fontId="10" fillId="0" borderId="6" xfId="1" applyNumberFormat="1" applyFont="1" applyFill="1" applyBorder="1" applyAlignment="1">
      <alignment horizontal="right" vertical="center"/>
    </xf>
    <xf numFmtId="176" fontId="10" fillId="0" borderId="33" xfId="1" applyNumberFormat="1" applyFont="1" applyFill="1" applyBorder="1" applyAlignment="1">
      <alignment horizontal="right" vertical="center"/>
    </xf>
    <xf numFmtId="176" fontId="10" fillId="0" borderId="0" xfId="1" applyNumberFormat="1" applyFont="1" applyFill="1" applyBorder="1" applyAlignment="1">
      <alignment horizontal="right" vertical="center"/>
    </xf>
    <xf numFmtId="176" fontId="10" fillId="0" borderId="23" xfId="1" applyNumberFormat="1" applyFont="1" applyFill="1" applyBorder="1" applyAlignment="1">
      <alignment horizontal="right" vertical="center"/>
    </xf>
    <xf numFmtId="176" fontId="10" fillId="0" borderId="11" xfId="1" applyNumberFormat="1" applyFont="1" applyFill="1" applyBorder="1" applyAlignment="1">
      <alignment horizontal="right" vertical="center"/>
    </xf>
    <xf numFmtId="176" fontId="10" fillId="0" borderId="38" xfId="1" applyNumberFormat="1" applyFont="1" applyFill="1" applyBorder="1" applyAlignment="1">
      <alignment horizontal="right" vertical="center"/>
    </xf>
    <xf numFmtId="176" fontId="10" fillId="0" borderId="27" xfId="1" applyNumberFormat="1" applyFont="1" applyFill="1" applyBorder="1" applyAlignment="1">
      <alignment horizontal="distributed" vertical="center"/>
    </xf>
    <xf numFmtId="176" fontId="9" fillId="0" borderId="26" xfId="5" applyNumberFormat="1" applyFont="1" applyFill="1" applyBorder="1" applyAlignment="1">
      <alignment horizontal="center" vertical="center"/>
    </xf>
    <xf numFmtId="176" fontId="9" fillId="0" borderId="27" xfId="5" applyNumberFormat="1" applyFont="1" applyFill="1" applyBorder="1" applyAlignment="1">
      <alignment horizontal="center" vertical="center"/>
    </xf>
    <xf numFmtId="176" fontId="10" fillId="0" borderId="0" xfId="5" applyNumberFormat="1" applyFont="1" applyFill="1" applyBorder="1" applyAlignment="1">
      <alignment horizontal="center" vertical="center"/>
    </xf>
    <xf numFmtId="176" fontId="10" fillId="0" borderId="23" xfId="5" applyNumberFormat="1" applyFont="1" applyFill="1" applyBorder="1" applyAlignment="1">
      <alignment horizontal="center" vertical="center"/>
    </xf>
    <xf numFmtId="176" fontId="10" fillId="0" borderId="24" xfId="5" applyNumberFormat="1" applyFont="1" applyFill="1" applyBorder="1" applyAlignment="1">
      <alignment horizontal="center" vertical="center" wrapText="1"/>
    </xf>
    <xf numFmtId="0" fontId="12" fillId="0" borderId="0" xfId="7" applyFont="1" applyAlignment="1">
      <alignment vertical="center"/>
    </xf>
    <xf numFmtId="0" fontId="12" fillId="0" borderId="0" xfId="6" applyFont="1" applyFill="1" applyAlignment="1">
      <alignment vertical="center"/>
    </xf>
    <xf numFmtId="0" fontId="12" fillId="0" borderId="0" xfId="7" applyFont="1" applyAlignment="1">
      <alignment vertical="center" wrapText="1"/>
    </xf>
    <xf numFmtId="176" fontId="12" fillId="0" borderId="0" xfId="7" applyNumberFormat="1" applyFont="1" applyAlignment="1">
      <alignment vertical="center"/>
    </xf>
    <xf numFmtId="0" fontId="10" fillId="0" borderId="0" xfId="6" applyFont="1" applyFill="1" applyAlignment="1">
      <alignment vertical="center"/>
    </xf>
    <xf numFmtId="0" fontId="9" fillId="0" borderId="0" xfId="7" applyFont="1" applyAlignment="1">
      <alignment vertical="center"/>
    </xf>
    <xf numFmtId="49" fontId="9" fillId="0" borderId="0" xfId="7" applyNumberFormat="1" applyFont="1" applyFill="1" applyAlignment="1">
      <alignment horizontal="left" vertical="center"/>
    </xf>
    <xf numFmtId="0" fontId="9" fillId="0" borderId="0" xfId="7" applyFont="1" applyFill="1" applyAlignment="1">
      <alignment vertical="center"/>
    </xf>
    <xf numFmtId="0" fontId="9" fillId="0" borderId="0" xfId="7" applyFont="1" applyAlignment="1">
      <alignment vertical="center" wrapText="1"/>
    </xf>
    <xf numFmtId="176" fontId="9" fillId="0" borderId="0" xfId="7" applyNumberFormat="1" applyFont="1" applyAlignment="1">
      <alignment vertical="center"/>
    </xf>
    <xf numFmtId="0" fontId="10" fillId="0" borderId="0" xfId="7" applyFont="1" applyBorder="1" applyAlignment="1">
      <alignment vertical="center"/>
    </xf>
    <xf numFmtId="0" fontId="10" fillId="0" borderId="2" xfId="7" applyFont="1" applyFill="1" applyBorder="1" applyAlignment="1">
      <alignment horizontal="center" vertical="center"/>
    </xf>
    <xf numFmtId="0" fontId="10" fillId="0" borderId="2" xfId="7" applyFont="1" applyBorder="1" applyAlignment="1">
      <alignment horizontal="center" vertical="center"/>
    </xf>
    <xf numFmtId="0" fontId="10" fillId="0" borderId="31" xfId="7" applyFont="1" applyBorder="1" applyAlignment="1">
      <alignment horizontal="center" vertical="center"/>
    </xf>
    <xf numFmtId="176" fontId="10" fillId="0" borderId="36" xfId="7" applyNumberFormat="1" applyFont="1" applyFill="1" applyBorder="1" applyAlignment="1">
      <alignment horizontal="center" vertical="center" wrapText="1"/>
    </xf>
    <xf numFmtId="176" fontId="10" fillId="0" borderId="30" xfId="7" applyNumberFormat="1" applyFont="1" applyFill="1" applyBorder="1" applyAlignment="1">
      <alignment horizontal="center" vertical="center" wrapText="1"/>
    </xf>
    <xf numFmtId="0" fontId="10" fillId="0" borderId="0" xfId="7" applyFont="1" applyAlignment="1">
      <alignment vertical="center"/>
    </xf>
    <xf numFmtId="0" fontId="10" fillId="0" borderId="6" xfId="7" applyFont="1" applyBorder="1" applyAlignment="1">
      <alignment horizontal="center" vertical="center"/>
    </xf>
    <xf numFmtId="0" fontId="10" fillId="0" borderId="33" xfId="7" applyFont="1" applyBorder="1" applyAlignment="1">
      <alignment horizontal="center" vertical="center"/>
    </xf>
    <xf numFmtId="176" fontId="10" fillId="0" borderId="34" xfId="7" applyNumberFormat="1" applyFont="1" applyFill="1" applyBorder="1" applyAlignment="1">
      <alignment horizontal="center" vertical="center" wrapText="1"/>
    </xf>
    <xf numFmtId="176" fontId="10" fillId="0" borderId="7" xfId="7" applyNumberFormat="1" applyFont="1" applyFill="1" applyBorder="1" applyAlignment="1">
      <alignment horizontal="right" vertical="center"/>
    </xf>
    <xf numFmtId="0" fontId="9" fillId="0" borderId="0" xfId="7" applyFont="1" applyBorder="1" applyAlignment="1">
      <alignment vertical="center"/>
    </xf>
    <xf numFmtId="0" fontId="9" fillId="0" borderId="4" xfId="8" applyFont="1" applyFill="1" applyBorder="1" applyAlignment="1">
      <alignment horizontal="center" vertical="center"/>
    </xf>
    <xf numFmtId="0" fontId="22" fillId="0" borderId="4" xfId="8" applyFont="1" applyFill="1" applyBorder="1" applyAlignment="1">
      <alignment horizontal="center" vertical="center"/>
    </xf>
    <xf numFmtId="0" fontId="22" fillId="0" borderId="5" xfId="8" applyFont="1" applyFill="1" applyBorder="1" applyAlignment="1">
      <alignment horizontal="center" vertical="center"/>
    </xf>
    <xf numFmtId="38" fontId="9" fillId="0" borderId="29" xfId="9" applyFont="1" applyFill="1" applyBorder="1" applyAlignment="1">
      <alignment horizontal="right" vertical="center"/>
    </xf>
    <xf numFmtId="38" fontId="9" fillId="0" borderId="4" xfId="9" applyFont="1" applyFill="1" applyBorder="1" applyAlignment="1">
      <alignment horizontal="right" vertical="center"/>
    </xf>
    <xf numFmtId="183" fontId="9" fillId="0" borderId="13" xfId="8" applyNumberFormat="1" applyFont="1" applyFill="1" applyBorder="1" applyAlignment="1">
      <alignment horizontal="center" vertical="top"/>
    </xf>
    <xf numFmtId="181" fontId="9" fillId="0" borderId="13" xfId="8" quotePrefix="1" applyNumberFormat="1" applyFont="1" applyFill="1" applyBorder="1" applyAlignment="1">
      <alignment vertical="top"/>
    </xf>
    <xf numFmtId="181" fontId="9" fillId="0" borderId="13" xfId="8" applyNumberFormat="1" applyFont="1" applyFill="1" applyBorder="1" applyAlignment="1">
      <alignment horizontal="left" vertical="top" wrapText="1"/>
    </xf>
    <xf numFmtId="38" fontId="9" fillId="0" borderId="37" xfId="9" applyFont="1" applyFill="1" applyBorder="1" applyAlignment="1">
      <alignment horizontal="right" vertical="top" wrapText="1"/>
    </xf>
    <xf numFmtId="38" fontId="9" fillId="0" borderId="12" xfId="9" applyFont="1" applyFill="1" applyBorder="1" applyAlignment="1">
      <alignment horizontal="right" vertical="top" wrapText="1"/>
    </xf>
    <xf numFmtId="0" fontId="10" fillId="0" borderId="0" xfId="7" applyFont="1" applyFill="1" applyBorder="1" applyAlignment="1">
      <alignment vertical="center"/>
    </xf>
    <xf numFmtId="49" fontId="10" fillId="0" borderId="0" xfId="8" applyNumberFormat="1" applyFont="1" applyFill="1" applyBorder="1" applyAlignment="1">
      <alignment vertical="top"/>
    </xf>
    <xf numFmtId="182" fontId="20" fillId="0" borderId="0" xfId="8" applyNumberFormat="1" applyFont="1" applyFill="1" applyBorder="1" applyAlignment="1">
      <alignment vertical="center"/>
    </xf>
    <xf numFmtId="182" fontId="10" fillId="0" borderId="23" xfId="8" applyNumberFormat="1" applyFont="1" applyFill="1" applyBorder="1" applyAlignment="1">
      <alignment horizontal="left" vertical="top" wrapText="1"/>
    </xf>
    <xf numFmtId="38" fontId="10" fillId="0" borderId="24" xfId="10" applyFont="1" applyFill="1" applyBorder="1" applyAlignment="1">
      <alignment horizontal="right" vertical="top"/>
    </xf>
    <xf numFmtId="38" fontId="10" fillId="0" borderId="1" xfId="10" applyFont="1" applyFill="1" applyBorder="1" applyAlignment="1">
      <alignment horizontal="right" vertical="top"/>
    </xf>
    <xf numFmtId="0" fontId="10" fillId="0" borderId="0" xfId="7" applyFont="1" applyFill="1" applyAlignment="1">
      <alignment vertical="center"/>
    </xf>
    <xf numFmtId="0" fontId="10" fillId="0" borderId="0" xfId="8" applyFont="1" applyFill="1" applyBorder="1" applyAlignment="1">
      <alignment horizontal="left" vertical="top" wrapText="1"/>
    </xf>
    <xf numFmtId="182" fontId="10" fillId="0" borderId="0" xfId="8" applyNumberFormat="1" applyFont="1" applyFill="1" applyBorder="1" applyAlignment="1">
      <alignment horizontal="left" vertical="top" wrapText="1"/>
    </xf>
    <xf numFmtId="49" fontId="10" fillId="0" borderId="0" xfId="8" applyNumberFormat="1" applyFont="1" applyFill="1" applyBorder="1" applyAlignment="1">
      <alignment vertical="center"/>
    </xf>
    <xf numFmtId="182" fontId="10" fillId="0" borderId="0" xfId="8" applyNumberFormat="1" applyFont="1" applyFill="1" applyBorder="1" applyAlignment="1">
      <alignment horizontal="center" vertical="center"/>
    </xf>
    <xf numFmtId="0" fontId="10" fillId="0" borderId="0" xfId="8" applyFont="1" applyFill="1" applyBorder="1" applyAlignment="1">
      <alignment horizontal="left" vertical="center" wrapText="1"/>
    </xf>
    <xf numFmtId="38" fontId="10" fillId="0" borderId="24" xfId="10" applyFont="1" applyFill="1" applyBorder="1" applyAlignment="1">
      <alignment horizontal="right" vertical="center"/>
    </xf>
    <xf numFmtId="38" fontId="10" fillId="0" borderId="1" xfId="10" applyFont="1" applyFill="1" applyBorder="1" applyAlignment="1">
      <alignment horizontal="right" vertical="center"/>
    </xf>
    <xf numFmtId="0" fontId="20" fillId="0" borderId="0" xfId="8" applyFont="1" applyFill="1" applyBorder="1" applyAlignment="1">
      <alignment vertical="center"/>
    </xf>
    <xf numFmtId="38" fontId="20" fillId="0" borderId="24" xfId="10" applyFont="1" applyFill="1" applyBorder="1" applyAlignment="1">
      <alignment vertical="center"/>
    </xf>
    <xf numFmtId="38" fontId="20" fillId="0" borderId="1" xfId="10" applyFont="1" applyFill="1" applyBorder="1" applyAlignment="1">
      <alignment horizontal="right" vertical="center"/>
    </xf>
    <xf numFmtId="0" fontId="9" fillId="0" borderId="0" xfId="7" applyFont="1" applyFill="1" applyBorder="1" applyAlignment="1">
      <alignment vertical="center"/>
    </xf>
    <xf numFmtId="0" fontId="9" fillId="0" borderId="13" xfId="8" applyNumberFormat="1" applyFont="1" applyFill="1" applyBorder="1" applyAlignment="1">
      <alignment horizontal="center" vertical="top"/>
    </xf>
    <xf numFmtId="38" fontId="22" fillId="0" borderId="39" xfId="10" applyFont="1" applyFill="1" applyBorder="1">
      <alignment vertical="center"/>
    </xf>
    <xf numFmtId="38" fontId="22" fillId="0" borderId="14" xfId="10" applyFont="1" applyFill="1" applyBorder="1" applyAlignment="1">
      <alignment horizontal="right" vertical="center"/>
    </xf>
    <xf numFmtId="0" fontId="20" fillId="0" borderId="0" xfId="7" applyFont="1" applyAlignment="1">
      <alignment vertical="center"/>
    </xf>
    <xf numFmtId="0" fontId="20" fillId="0" borderId="6" xfId="8" applyFont="1" applyFill="1" applyBorder="1" applyAlignment="1">
      <alignment vertical="center"/>
    </xf>
    <xf numFmtId="182" fontId="20" fillId="0" borderId="6" xfId="8" applyNumberFormat="1" applyFont="1" applyFill="1" applyBorder="1" applyAlignment="1">
      <alignment vertical="center"/>
    </xf>
    <xf numFmtId="38" fontId="20" fillId="0" borderId="34" xfId="10" applyFont="1" applyFill="1" applyBorder="1" applyAlignment="1">
      <alignment vertical="center"/>
    </xf>
    <xf numFmtId="38" fontId="20" fillId="0" borderId="7" xfId="10" applyFont="1" applyFill="1" applyBorder="1" applyAlignment="1">
      <alignment horizontal="right" vertical="center"/>
    </xf>
  </cellXfs>
  <cellStyles count="11">
    <cellStyle name="ハイパーリンク" xfId="3" builtinId="8"/>
    <cellStyle name="桁区切り" xfId="4" builtinId="6"/>
    <cellStyle name="桁区切り 2" xfId="2"/>
    <cellStyle name="桁区切り 2 2" xfId="10"/>
    <cellStyle name="桁区切り 2 3" xfId="9"/>
    <cellStyle name="標準" xfId="0" builtinId="0"/>
    <cellStyle name="標準 2" xfId="1"/>
    <cellStyle name="標準 2 2" xfId="7"/>
    <cellStyle name="標準 2 3" xfId="8"/>
    <cellStyle name="標準 4" xfId="5"/>
    <cellStyle name="標準 4 2" xfId="6"/>
  </cellStyles>
  <dxfs count="0"/>
  <tableStyles count="0" defaultTableStyle="TableStyleMedium2" defaultPivotStyle="PivotStyleLight16"/>
  <colors>
    <mruColors>
      <color rgb="FFFFFF66"/>
      <color rgb="FFFF9999"/>
      <color rgb="FFCCFF99"/>
      <color rgb="FF99CCFF"/>
      <color rgb="FF66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drawings/_rels/drawing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9.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9.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9.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9.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9.xml.rels><?xml version="1.0" encoding="UTF-8" standalone="yes"?>
<Relationships xmlns="http://schemas.openxmlformats.org/package/2006/relationships"><Relationship Id="rId1" Type="http://schemas.openxmlformats.org/officeDocument/2006/relationships/hyperlink" Target="#&#30446;&#27425;!A1"/></Relationships>
</file>

<file path=xl/drawings/drawing1.xml><?xml version="1.0" encoding="utf-8"?>
<xdr:wsDr xmlns:xdr="http://schemas.openxmlformats.org/drawingml/2006/spreadsheetDrawing" xmlns:a="http://schemas.openxmlformats.org/drawingml/2006/main">
  <xdr:twoCellAnchor>
    <xdr:from>
      <xdr:col>3</xdr:col>
      <xdr:colOff>0</xdr:colOff>
      <xdr:row>2</xdr:row>
      <xdr:rowOff>0</xdr:rowOff>
    </xdr:from>
    <xdr:to>
      <xdr:col>4</xdr:col>
      <xdr:colOff>480060</xdr:colOff>
      <xdr:row>2</xdr:row>
      <xdr:rowOff>518160</xdr:rowOff>
    </xdr:to>
    <xdr:sp macro="" textlink="">
      <xdr:nvSpPr>
        <xdr:cNvPr id="3" name="角丸四角形 2">
          <a:hlinkClick xmlns:r="http://schemas.openxmlformats.org/officeDocument/2006/relationships" r:id="rId1"/>
        </xdr:cNvPr>
        <xdr:cNvSpPr/>
      </xdr:nvSpPr>
      <xdr:spPr>
        <a:xfrm>
          <a:off x="6934200" y="3810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11</xdr:col>
      <xdr:colOff>0</xdr:colOff>
      <xdr:row>8</xdr:row>
      <xdr:rowOff>0</xdr:rowOff>
    </xdr:from>
    <xdr:to>
      <xdr:col>12</xdr:col>
      <xdr:colOff>533400</xdr:colOff>
      <xdr:row>8</xdr:row>
      <xdr:rowOff>518160</xdr:rowOff>
    </xdr:to>
    <xdr:sp macro="" textlink="">
      <xdr:nvSpPr>
        <xdr:cNvPr id="2" name="角丸四角形 1">
          <a:hlinkClick xmlns:r="http://schemas.openxmlformats.org/officeDocument/2006/relationships" r:id="rId1"/>
        </xdr:cNvPr>
        <xdr:cNvSpPr/>
      </xdr:nvSpPr>
      <xdr:spPr>
        <a:xfrm>
          <a:off x="7261860" y="571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20</xdr:col>
      <xdr:colOff>0</xdr:colOff>
      <xdr:row>5</xdr:row>
      <xdr:rowOff>0</xdr:rowOff>
    </xdr:from>
    <xdr:to>
      <xdr:col>21</xdr:col>
      <xdr:colOff>533400</xdr:colOff>
      <xdr:row>7</xdr:row>
      <xdr:rowOff>60960</xdr:rowOff>
    </xdr:to>
    <xdr:sp macro="" textlink="">
      <xdr:nvSpPr>
        <xdr:cNvPr id="2" name="角丸四角形 1">
          <a:hlinkClick xmlns:r="http://schemas.openxmlformats.org/officeDocument/2006/relationships" r:id="rId1"/>
        </xdr:cNvPr>
        <xdr:cNvSpPr/>
      </xdr:nvSpPr>
      <xdr:spPr>
        <a:xfrm>
          <a:off x="10287000" y="571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15</xdr:col>
      <xdr:colOff>0</xdr:colOff>
      <xdr:row>6</xdr:row>
      <xdr:rowOff>0</xdr:rowOff>
    </xdr:from>
    <xdr:to>
      <xdr:col>16</xdr:col>
      <xdr:colOff>533400</xdr:colOff>
      <xdr:row>7</xdr:row>
      <xdr:rowOff>152400</xdr:rowOff>
    </xdr:to>
    <xdr:sp macro="" textlink="">
      <xdr:nvSpPr>
        <xdr:cNvPr id="2" name="角丸四角形 1">
          <a:hlinkClick xmlns:r="http://schemas.openxmlformats.org/officeDocument/2006/relationships" r:id="rId1"/>
        </xdr:cNvPr>
        <xdr:cNvSpPr/>
      </xdr:nvSpPr>
      <xdr:spPr>
        <a:xfrm>
          <a:off x="11955780" y="571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xdr:from>
      <xdr:col>19</xdr:col>
      <xdr:colOff>0</xdr:colOff>
      <xdr:row>6</xdr:row>
      <xdr:rowOff>0</xdr:rowOff>
    </xdr:from>
    <xdr:to>
      <xdr:col>20</xdr:col>
      <xdr:colOff>533400</xdr:colOff>
      <xdr:row>8</xdr:row>
      <xdr:rowOff>99060</xdr:rowOff>
    </xdr:to>
    <xdr:sp macro="" textlink="">
      <xdr:nvSpPr>
        <xdr:cNvPr id="2" name="角丸四角形 1">
          <a:hlinkClick xmlns:r="http://schemas.openxmlformats.org/officeDocument/2006/relationships" r:id="rId1"/>
        </xdr:cNvPr>
        <xdr:cNvSpPr/>
      </xdr:nvSpPr>
      <xdr:spPr>
        <a:xfrm>
          <a:off x="14561820" y="571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xdr:from>
      <xdr:col>18</xdr:col>
      <xdr:colOff>0</xdr:colOff>
      <xdr:row>4</xdr:row>
      <xdr:rowOff>0</xdr:rowOff>
    </xdr:from>
    <xdr:to>
      <xdr:col>19</xdr:col>
      <xdr:colOff>533400</xdr:colOff>
      <xdr:row>6</xdr:row>
      <xdr:rowOff>60960</xdr:rowOff>
    </xdr:to>
    <xdr:sp macro="" textlink="">
      <xdr:nvSpPr>
        <xdr:cNvPr id="2" name="角丸四角形 1">
          <a:hlinkClick xmlns:r="http://schemas.openxmlformats.org/officeDocument/2006/relationships" r:id="rId1"/>
        </xdr:cNvPr>
        <xdr:cNvSpPr/>
      </xdr:nvSpPr>
      <xdr:spPr>
        <a:xfrm>
          <a:off x="18905220" y="571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15.xml><?xml version="1.0" encoding="utf-8"?>
<xdr:wsDr xmlns:xdr="http://schemas.openxmlformats.org/drawingml/2006/spreadsheetDrawing" xmlns:a="http://schemas.openxmlformats.org/drawingml/2006/main">
  <xdr:twoCellAnchor>
    <xdr:from>
      <xdr:col>15</xdr:col>
      <xdr:colOff>0</xdr:colOff>
      <xdr:row>7</xdr:row>
      <xdr:rowOff>0</xdr:rowOff>
    </xdr:from>
    <xdr:to>
      <xdr:col>16</xdr:col>
      <xdr:colOff>419100</xdr:colOff>
      <xdr:row>8</xdr:row>
      <xdr:rowOff>289560</xdr:rowOff>
    </xdr:to>
    <xdr:sp macro="" textlink="">
      <xdr:nvSpPr>
        <xdr:cNvPr id="2" name="角丸四角形 1">
          <a:hlinkClick xmlns:r="http://schemas.openxmlformats.org/officeDocument/2006/relationships" r:id="rId1"/>
        </xdr:cNvPr>
        <xdr:cNvSpPr/>
      </xdr:nvSpPr>
      <xdr:spPr>
        <a:xfrm>
          <a:off x="11269980" y="571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xdr:from>
      <xdr:col>28</xdr:col>
      <xdr:colOff>0</xdr:colOff>
      <xdr:row>5</xdr:row>
      <xdr:rowOff>0</xdr:rowOff>
    </xdr:from>
    <xdr:to>
      <xdr:col>29</xdr:col>
      <xdr:colOff>533400</xdr:colOff>
      <xdr:row>7</xdr:row>
      <xdr:rowOff>60960</xdr:rowOff>
    </xdr:to>
    <xdr:sp macro="" textlink="">
      <xdr:nvSpPr>
        <xdr:cNvPr id="2" name="角丸四角形 1">
          <a:hlinkClick xmlns:r="http://schemas.openxmlformats.org/officeDocument/2006/relationships" r:id="rId1"/>
        </xdr:cNvPr>
        <xdr:cNvSpPr/>
      </xdr:nvSpPr>
      <xdr:spPr>
        <a:xfrm>
          <a:off x="17236440" y="571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17.xml><?xml version="1.0" encoding="utf-8"?>
<xdr:wsDr xmlns:xdr="http://schemas.openxmlformats.org/drawingml/2006/spreadsheetDrawing" xmlns:a="http://schemas.openxmlformats.org/drawingml/2006/main">
  <xdr:twoCellAnchor>
    <xdr:from>
      <xdr:col>12</xdr:col>
      <xdr:colOff>0</xdr:colOff>
      <xdr:row>7</xdr:row>
      <xdr:rowOff>0</xdr:rowOff>
    </xdr:from>
    <xdr:to>
      <xdr:col>13</xdr:col>
      <xdr:colOff>434340</xdr:colOff>
      <xdr:row>8</xdr:row>
      <xdr:rowOff>289560</xdr:rowOff>
    </xdr:to>
    <xdr:sp macro="" textlink="">
      <xdr:nvSpPr>
        <xdr:cNvPr id="2" name="角丸四角形 1">
          <a:hlinkClick xmlns:r="http://schemas.openxmlformats.org/officeDocument/2006/relationships" r:id="rId1"/>
        </xdr:cNvPr>
        <xdr:cNvSpPr/>
      </xdr:nvSpPr>
      <xdr:spPr>
        <a:xfrm>
          <a:off x="8648700" y="571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18.xml><?xml version="1.0" encoding="utf-8"?>
<xdr:wsDr xmlns:xdr="http://schemas.openxmlformats.org/drawingml/2006/spreadsheetDrawing" xmlns:a="http://schemas.openxmlformats.org/drawingml/2006/main">
  <xdr:twoCellAnchor>
    <xdr:from>
      <xdr:col>14</xdr:col>
      <xdr:colOff>0</xdr:colOff>
      <xdr:row>5</xdr:row>
      <xdr:rowOff>0</xdr:rowOff>
    </xdr:from>
    <xdr:to>
      <xdr:col>15</xdr:col>
      <xdr:colOff>533400</xdr:colOff>
      <xdr:row>7</xdr:row>
      <xdr:rowOff>99060</xdr:rowOff>
    </xdr:to>
    <xdr:sp macro="" textlink="">
      <xdr:nvSpPr>
        <xdr:cNvPr id="2" name="角丸四角形 1">
          <a:hlinkClick xmlns:r="http://schemas.openxmlformats.org/officeDocument/2006/relationships" r:id="rId1"/>
        </xdr:cNvPr>
        <xdr:cNvSpPr/>
      </xdr:nvSpPr>
      <xdr:spPr>
        <a:xfrm>
          <a:off x="8740140" y="571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xdr:from>
      <xdr:col>10</xdr:col>
      <xdr:colOff>0</xdr:colOff>
      <xdr:row>5</xdr:row>
      <xdr:rowOff>0</xdr:rowOff>
    </xdr:from>
    <xdr:to>
      <xdr:col>11</xdr:col>
      <xdr:colOff>533400</xdr:colOff>
      <xdr:row>7</xdr:row>
      <xdr:rowOff>60960</xdr:rowOff>
    </xdr:to>
    <xdr:sp macro="" textlink="">
      <xdr:nvSpPr>
        <xdr:cNvPr id="3" name="角丸四角形 2">
          <a:hlinkClick xmlns:r="http://schemas.openxmlformats.org/officeDocument/2006/relationships" r:id="rId1"/>
        </xdr:cNvPr>
        <xdr:cNvSpPr/>
      </xdr:nvSpPr>
      <xdr:spPr>
        <a:xfrm>
          <a:off x="5495925" y="609600"/>
          <a:ext cx="1152525"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28</xdr:col>
      <xdr:colOff>0</xdr:colOff>
      <xdr:row>5</xdr:row>
      <xdr:rowOff>0</xdr:rowOff>
    </xdr:from>
    <xdr:to>
      <xdr:col>29</xdr:col>
      <xdr:colOff>541020</xdr:colOff>
      <xdr:row>7</xdr:row>
      <xdr:rowOff>60960</xdr:rowOff>
    </xdr:to>
    <xdr:sp macro="" textlink="">
      <xdr:nvSpPr>
        <xdr:cNvPr id="3" name="角丸四角形 2">
          <a:hlinkClick xmlns:r="http://schemas.openxmlformats.org/officeDocument/2006/relationships" r:id="rId1"/>
        </xdr:cNvPr>
        <xdr:cNvSpPr/>
      </xdr:nvSpPr>
      <xdr:spPr>
        <a:xfrm>
          <a:off x="1735836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20.xml><?xml version="1.0" encoding="utf-8"?>
<xdr:wsDr xmlns:xdr="http://schemas.openxmlformats.org/drawingml/2006/spreadsheetDrawing" xmlns:a="http://schemas.openxmlformats.org/drawingml/2006/main">
  <xdr:twoCellAnchor>
    <xdr:from>
      <xdr:col>12</xdr:col>
      <xdr:colOff>0</xdr:colOff>
      <xdr:row>8</xdr:row>
      <xdr:rowOff>0</xdr:rowOff>
    </xdr:from>
    <xdr:to>
      <xdr:col>13</xdr:col>
      <xdr:colOff>533400</xdr:colOff>
      <xdr:row>8</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21.xml><?xml version="1.0" encoding="utf-8"?>
<xdr:wsDr xmlns:xdr="http://schemas.openxmlformats.org/drawingml/2006/spreadsheetDrawing" xmlns:a="http://schemas.openxmlformats.org/drawingml/2006/main">
  <xdr:twoCellAnchor>
    <xdr:from>
      <xdr:col>12</xdr:col>
      <xdr:colOff>0</xdr:colOff>
      <xdr:row>8</xdr:row>
      <xdr:rowOff>0</xdr:rowOff>
    </xdr:from>
    <xdr:to>
      <xdr:col>13</xdr:col>
      <xdr:colOff>533400</xdr:colOff>
      <xdr:row>8</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22.xml><?xml version="1.0" encoding="utf-8"?>
<xdr:wsDr xmlns:xdr="http://schemas.openxmlformats.org/drawingml/2006/spreadsheetDrawing" xmlns:a="http://schemas.openxmlformats.org/drawingml/2006/main">
  <xdr:twoCellAnchor>
    <xdr:from>
      <xdr:col>12</xdr:col>
      <xdr:colOff>0</xdr:colOff>
      <xdr:row>8</xdr:row>
      <xdr:rowOff>0</xdr:rowOff>
    </xdr:from>
    <xdr:to>
      <xdr:col>13</xdr:col>
      <xdr:colOff>533400</xdr:colOff>
      <xdr:row>8</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23.xml><?xml version="1.0" encoding="utf-8"?>
<xdr:wsDr xmlns:xdr="http://schemas.openxmlformats.org/drawingml/2006/spreadsheetDrawing" xmlns:a="http://schemas.openxmlformats.org/drawingml/2006/main">
  <xdr:twoCellAnchor>
    <xdr:from>
      <xdr:col>12</xdr:col>
      <xdr:colOff>0</xdr:colOff>
      <xdr:row>8</xdr:row>
      <xdr:rowOff>0</xdr:rowOff>
    </xdr:from>
    <xdr:to>
      <xdr:col>13</xdr:col>
      <xdr:colOff>533400</xdr:colOff>
      <xdr:row>8</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24.xml><?xml version="1.0" encoding="utf-8"?>
<xdr:wsDr xmlns:xdr="http://schemas.openxmlformats.org/drawingml/2006/spreadsheetDrawing" xmlns:a="http://schemas.openxmlformats.org/drawingml/2006/main">
  <xdr:twoCellAnchor>
    <xdr:from>
      <xdr:col>12</xdr:col>
      <xdr:colOff>0</xdr:colOff>
      <xdr:row>8</xdr:row>
      <xdr:rowOff>0</xdr:rowOff>
    </xdr:from>
    <xdr:to>
      <xdr:col>13</xdr:col>
      <xdr:colOff>533400</xdr:colOff>
      <xdr:row>8</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25.xml><?xml version="1.0" encoding="utf-8"?>
<xdr:wsDr xmlns:xdr="http://schemas.openxmlformats.org/drawingml/2006/spreadsheetDrawing" xmlns:a="http://schemas.openxmlformats.org/drawingml/2006/main">
  <xdr:twoCellAnchor>
    <xdr:from>
      <xdr:col>12</xdr:col>
      <xdr:colOff>0</xdr:colOff>
      <xdr:row>8</xdr:row>
      <xdr:rowOff>0</xdr:rowOff>
    </xdr:from>
    <xdr:to>
      <xdr:col>13</xdr:col>
      <xdr:colOff>533400</xdr:colOff>
      <xdr:row>8</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26.xml><?xml version="1.0" encoding="utf-8"?>
<xdr:wsDr xmlns:xdr="http://schemas.openxmlformats.org/drawingml/2006/spreadsheetDrawing" xmlns:a="http://schemas.openxmlformats.org/drawingml/2006/main">
  <xdr:twoCellAnchor>
    <xdr:from>
      <xdr:col>12</xdr:col>
      <xdr:colOff>0</xdr:colOff>
      <xdr:row>8</xdr:row>
      <xdr:rowOff>0</xdr:rowOff>
    </xdr:from>
    <xdr:to>
      <xdr:col>13</xdr:col>
      <xdr:colOff>533400</xdr:colOff>
      <xdr:row>8</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27.xml><?xml version="1.0" encoding="utf-8"?>
<xdr:wsDr xmlns:xdr="http://schemas.openxmlformats.org/drawingml/2006/spreadsheetDrawing" xmlns:a="http://schemas.openxmlformats.org/drawingml/2006/main">
  <xdr:twoCellAnchor>
    <xdr:from>
      <xdr:col>12</xdr:col>
      <xdr:colOff>0</xdr:colOff>
      <xdr:row>8</xdr:row>
      <xdr:rowOff>0</xdr:rowOff>
    </xdr:from>
    <xdr:to>
      <xdr:col>13</xdr:col>
      <xdr:colOff>533400</xdr:colOff>
      <xdr:row>8</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28.xml><?xml version="1.0" encoding="utf-8"?>
<xdr:wsDr xmlns:xdr="http://schemas.openxmlformats.org/drawingml/2006/spreadsheetDrawing" xmlns:a="http://schemas.openxmlformats.org/drawingml/2006/main">
  <xdr:twoCellAnchor>
    <xdr:from>
      <xdr:col>12</xdr:col>
      <xdr:colOff>0</xdr:colOff>
      <xdr:row>8</xdr:row>
      <xdr:rowOff>0</xdr:rowOff>
    </xdr:from>
    <xdr:to>
      <xdr:col>13</xdr:col>
      <xdr:colOff>533400</xdr:colOff>
      <xdr:row>8</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29.xml><?xml version="1.0" encoding="utf-8"?>
<xdr:wsDr xmlns:xdr="http://schemas.openxmlformats.org/drawingml/2006/spreadsheetDrawing" xmlns:a="http://schemas.openxmlformats.org/drawingml/2006/main">
  <xdr:twoCellAnchor>
    <xdr:from>
      <xdr:col>12</xdr:col>
      <xdr:colOff>0</xdr:colOff>
      <xdr:row>8</xdr:row>
      <xdr:rowOff>0</xdr:rowOff>
    </xdr:from>
    <xdr:to>
      <xdr:col>13</xdr:col>
      <xdr:colOff>533400</xdr:colOff>
      <xdr:row>8</xdr:row>
      <xdr:rowOff>518160</xdr:rowOff>
    </xdr:to>
    <xdr:sp macro="" textlink="">
      <xdr:nvSpPr>
        <xdr:cNvPr id="3" name="角丸四角形 2">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24</xdr:col>
      <xdr:colOff>0</xdr:colOff>
      <xdr:row>5</xdr:row>
      <xdr:rowOff>0</xdr:rowOff>
    </xdr:from>
    <xdr:to>
      <xdr:col>25</xdr:col>
      <xdr:colOff>281940</xdr:colOff>
      <xdr:row>7</xdr:row>
      <xdr:rowOff>60960</xdr:rowOff>
    </xdr:to>
    <xdr:sp macro="" textlink="">
      <xdr:nvSpPr>
        <xdr:cNvPr id="2" name="角丸四角形 1">
          <a:hlinkClick xmlns:r="http://schemas.openxmlformats.org/officeDocument/2006/relationships" r:id="rId1"/>
        </xdr:cNvPr>
        <xdr:cNvSpPr/>
      </xdr:nvSpPr>
      <xdr:spPr>
        <a:xfrm>
          <a:off x="1401318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30.xml><?xml version="1.0" encoding="utf-8"?>
<xdr:wsDr xmlns:xdr="http://schemas.openxmlformats.org/drawingml/2006/spreadsheetDrawing" xmlns:a="http://schemas.openxmlformats.org/drawingml/2006/main">
  <xdr:twoCellAnchor>
    <xdr:from>
      <xdr:col>12</xdr:col>
      <xdr:colOff>0</xdr:colOff>
      <xdr:row>8</xdr:row>
      <xdr:rowOff>0</xdr:rowOff>
    </xdr:from>
    <xdr:to>
      <xdr:col>13</xdr:col>
      <xdr:colOff>533400</xdr:colOff>
      <xdr:row>8</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31.xml><?xml version="1.0" encoding="utf-8"?>
<xdr:wsDr xmlns:xdr="http://schemas.openxmlformats.org/drawingml/2006/spreadsheetDrawing" xmlns:a="http://schemas.openxmlformats.org/drawingml/2006/main">
  <xdr:twoCellAnchor>
    <xdr:from>
      <xdr:col>12</xdr:col>
      <xdr:colOff>0</xdr:colOff>
      <xdr:row>8</xdr:row>
      <xdr:rowOff>0</xdr:rowOff>
    </xdr:from>
    <xdr:to>
      <xdr:col>13</xdr:col>
      <xdr:colOff>533400</xdr:colOff>
      <xdr:row>8</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32.xml><?xml version="1.0" encoding="utf-8"?>
<xdr:wsDr xmlns:xdr="http://schemas.openxmlformats.org/drawingml/2006/spreadsheetDrawing" xmlns:a="http://schemas.openxmlformats.org/drawingml/2006/main">
  <xdr:twoCellAnchor>
    <xdr:from>
      <xdr:col>12</xdr:col>
      <xdr:colOff>0</xdr:colOff>
      <xdr:row>8</xdr:row>
      <xdr:rowOff>0</xdr:rowOff>
    </xdr:from>
    <xdr:to>
      <xdr:col>13</xdr:col>
      <xdr:colOff>533400</xdr:colOff>
      <xdr:row>8</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33.xml><?xml version="1.0" encoding="utf-8"?>
<xdr:wsDr xmlns:xdr="http://schemas.openxmlformats.org/drawingml/2006/spreadsheetDrawing" xmlns:a="http://schemas.openxmlformats.org/drawingml/2006/main">
  <xdr:twoCellAnchor>
    <xdr:from>
      <xdr:col>12</xdr:col>
      <xdr:colOff>0</xdr:colOff>
      <xdr:row>8</xdr:row>
      <xdr:rowOff>0</xdr:rowOff>
    </xdr:from>
    <xdr:to>
      <xdr:col>13</xdr:col>
      <xdr:colOff>533400</xdr:colOff>
      <xdr:row>8</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34.xml><?xml version="1.0" encoding="utf-8"?>
<xdr:wsDr xmlns:xdr="http://schemas.openxmlformats.org/drawingml/2006/spreadsheetDrawing" xmlns:a="http://schemas.openxmlformats.org/drawingml/2006/main">
  <xdr:twoCellAnchor>
    <xdr:from>
      <xdr:col>12</xdr:col>
      <xdr:colOff>0</xdr:colOff>
      <xdr:row>8</xdr:row>
      <xdr:rowOff>0</xdr:rowOff>
    </xdr:from>
    <xdr:to>
      <xdr:col>13</xdr:col>
      <xdr:colOff>533400</xdr:colOff>
      <xdr:row>8</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35.xml><?xml version="1.0" encoding="utf-8"?>
<xdr:wsDr xmlns:xdr="http://schemas.openxmlformats.org/drawingml/2006/spreadsheetDrawing" xmlns:a="http://schemas.openxmlformats.org/drawingml/2006/main">
  <xdr:twoCellAnchor>
    <xdr:from>
      <xdr:col>12</xdr:col>
      <xdr:colOff>0</xdr:colOff>
      <xdr:row>8</xdr:row>
      <xdr:rowOff>0</xdr:rowOff>
    </xdr:from>
    <xdr:to>
      <xdr:col>13</xdr:col>
      <xdr:colOff>533400</xdr:colOff>
      <xdr:row>8</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36.xml><?xml version="1.0" encoding="utf-8"?>
<xdr:wsDr xmlns:xdr="http://schemas.openxmlformats.org/drawingml/2006/spreadsheetDrawing" xmlns:a="http://schemas.openxmlformats.org/drawingml/2006/main">
  <xdr:twoCellAnchor>
    <xdr:from>
      <xdr:col>12</xdr:col>
      <xdr:colOff>0</xdr:colOff>
      <xdr:row>8</xdr:row>
      <xdr:rowOff>0</xdr:rowOff>
    </xdr:from>
    <xdr:to>
      <xdr:col>13</xdr:col>
      <xdr:colOff>533400</xdr:colOff>
      <xdr:row>8</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37.xml><?xml version="1.0" encoding="utf-8"?>
<xdr:wsDr xmlns:xdr="http://schemas.openxmlformats.org/drawingml/2006/spreadsheetDrawing" xmlns:a="http://schemas.openxmlformats.org/drawingml/2006/main">
  <xdr:twoCellAnchor>
    <xdr:from>
      <xdr:col>12</xdr:col>
      <xdr:colOff>0</xdr:colOff>
      <xdr:row>8</xdr:row>
      <xdr:rowOff>0</xdr:rowOff>
    </xdr:from>
    <xdr:to>
      <xdr:col>13</xdr:col>
      <xdr:colOff>533400</xdr:colOff>
      <xdr:row>8</xdr:row>
      <xdr:rowOff>518160</xdr:rowOff>
    </xdr:to>
    <xdr:sp macro="" textlink="">
      <xdr:nvSpPr>
        <xdr:cNvPr id="3" name="角丸四角形 2">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38.xml><?xml version="1.0" encoding="utf-8"?>
<xdr:wsDr xmlns:xdr="http://schemas.openxmlformats.org/drawingml/2006/spreadsheetDrawing" xmlns:a="http://schemas.openxmlformats.org/drawingml/2006/main">
  <xdr:twoCellAnchor>
    <xdr:from>
      <xdr:col>12</xdr:col>
      <xdr:colOff>0</xdr:colOff>
      <xdr:row>8</xdr:row>
      <xdr:rowOff>0</xdr:rowOff>
    </xdr:from>
    <xdr:to>
      <xdr:col>13</xdr:col>
      <xdr:colOff>533400</xdr:colOff>
      <xdr:row>8</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39.xml><?xml version="1.0" encoding="utf-8"?>
<xdr:wsDr xmlns:xdr="http://schemas.openxmlformats.org/drawingml/2006/spreadsheetDrawing" xmlns:a="http://schemas.openxmlformats.org/drawingml/2006/main">
  <xdr:twoCellAnchor>
    <xdr:from>
      <xdr:col>12</xdr:col>
      <xdr:colOff>0</xdr:colOff>
      <xdr:row>8</xdr:row>
      <xdr:rowOff>0</xdr:rowOff>
    </xdr:from>
    <xdr:to>
      <xdr:col>13</xdr:col>
      <xdr:colOff>533400</xdr:colOff>
      <xdr:row>8</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24</xdr:col>
      <xdr:colOff>0</xdr:colOff>
      <xdr:row>5</xdr:row>
      <xdr:rowOff>0</xdr:rowOff>
    </xdr:from>
    <xdr:to>
      <xdr:col>25</xdr:col>
      <xdr:colOff>281940</xdr:colOff>
      <xdr:row>7</xdr:row>
      <xdr:rowOff>60960</xdr:rowOff>
    </xdr:to>
    <xdr:sp macro="" textlink="">
      <xdr:nvSpPr>
        <xdr:cNvPr id="2" name="角丸四角形 1">
          <a:hlinkClick xmlns:r="http://schemas.openxmlformats.org/officeDocument/2006/relationships" r:id="rId1"/>
        </xdr:cNvPr>
        <xdr:cNvSpPr/>
      </xdr:nvSpPr>
      <xdr:spPr>
        <a:xfrm>
          <a:off x="1401318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40.xml><?xml version="1.0" encoding="utf-8"?>
<xdr:wsDr xmlns:xdr="http://schemas.openxmlformats.org/drawingml/2006/spreadsheetDrawing" xmlns:a="http://schemas.openxmlformats.org/drawingml/2006/main">
  <xdr:twoCellAnchor>
    <xdr:from>
      <xdr:col>12</xdr:col>
      <xdr:colOff>0</xdr:colOff>
      <xdr:row>8</xdr:row>
      <xdr:rowOff>0</xdr:rowOff>
    </xdr:from>
    <xdr:to>
      <xdr:col>13</xdr:col>
      <xdr:colOff>533400</xdr:colOff>
      <xdr:row>8</xdr:row>
      <xdr:rowOff>518160</xdr:rowOff>
    </xdr:to>
    <xdr:sp macro="" textlink="">
      <xdr:nvSpPr>
        <xdr:cNvPr id="3" name="角丸四角形 2">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41.xml><?xml version="1.0" encoding="utf-8"?>
<xdr:wsDr xmlns:xdr="http://schemas.openxmlformats.org/drawingml/2006/spreadsheetDrawing" xmlns:a="http://schemas.openxmlformats.org/drawingml/2006/main">
  <xdr:twoCellAnchor>
    <xdr:from>
      <xdr:col>12</xdr:col>
      <xdr:colOff>0</xdr:colOff>
      <xdr:row>8</xdr:row>
      <xdr:rowOff>0</xdr:rowOff>
    </xdr:from>
    <xdr:to>
      <xdr:col>13</xdr:col>
      <xdr:colOff>533400</xdr:colOff>
      <xdr:row>8</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42.xml><?xml version="1.0" encoding="utf-8"?>
<xdr:wsDr xmlns:xdr="http://schemas.openxmlformats.org/drawingml/2006/spreadsheetDrawing" xmlns:a="http://schemas.openxmlformats.org/drawingml/2006/main">
  <xdr:twoCellAnchor>
    <xdr:from>
      <xdr:col>12</xdr:col>
      <xdr:colOff>0</xdr:colOff>
      <xdr:row>8</xdr:row>
      <xdr:rowOff>0</xdr:rowOff>
    </xdr:from>
    <xdr:to>
      <xdr:col>13</xdr:col>
      <xdr:colOff>533400</xdr:colOff>
      <xdr:row>8</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43.xml><?xml version="1.0" encoding="utf-8"?>
<xdr:wsDr xmlns:xdr="http://schemas.openxmlformats.org/drawingml/2006/spreadsheetDrawing" xmlns:a="http://schemas.openxmlformats.org/drawingml/2006/main">
  <xdr:twoCellAnchor>
    <xdr:from>
      <xdr:col>12</xdr:col>
      <xdr:colOff>0</xdr:colOff>
      <xdr:row>8</xdr:row>
      <xdr:rowOff>0</xdr:rowOff>
    </xdr:from>
    <xdr:to>
      <xdr:col>13</xdr:col>
      <xdr:colOff>533400</xdr:colOff>
      <xdr:row>8</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44.xml><?xml version="1.0" encoding="utf-8"?>
<xdr:wsDr xmlns:xdr="http://schemas.openxmlformats.org/drawingml/2006/spreadsheetDrawing" xmlns:a="http://schemas.openxmlformats.org/drawingml/2006/main">
  <xdr:twoCellAnchor>
    <xdr:from>
      <xdr:col>12</xdr:col>
      <xdr:colOff>0</xdr:colOff>
      <xdr:row>8</xdr:row>
      <xdr:rowOff>0</xdr:rowOff>
    </xdr:from>
    <xdr:to>
      <xdr:col>13</xdr:col>
      <xdr:colOff>533400</xdr:colOff>
      <xdr:row>8</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45.xml><?xml version="1.0" encoding="utf-8"?>
<xdr:wsDr xmlns:xdr="http://schemas.openxmlformats.org/drawingml/2006/spreadsheetDrawing" xmlns:a="http://schemas.openxmlformats.org/drawingml/2006/main">
  <xdr:twoCellAnchor>
    <xdr:from>
      <xdr:col>12</xdr:col>
      <xdr:colOff>0</xdr:colOff>
      <xdr:row>8</xdr:row>
      <xdr:rowOff>0</xdr:rowOff>
    </xdr:from>
    <xdr:to>
      <xdr:col>13</xdr:col>
      <xdr:colOff>533400</xdr:colOff>
      <xdr:row>8</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46.xml><?xml version="1.0" encoding="utf-8"?>
<xdr:wsDr xmlns:xdr="http://schemas.openxmlformats.org/drawingml/2006/spreadsheetDrawing" xmlns:a="http://schemas.openxmlformats.org/drawingml/2006/main">
  <xdr:twoCellAnchor>
    <xdr:from>
      <xdr:col>12</xdr:col>
      <xdr:colOff>0</xdr:colOff>
      <xdr:row>8</xdr:row>
      <xdr:rowOff>0</xdr:rowOff>
    </xdr:from>
    <xdr:to>
      <xdr:col>13</xdr:col>
      <xdr:colOff>533400</xdr:colOff>
      <xdr:row>8</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47.xml><?xml version="1.0" encoding="utf-8"?>
<xdr:wsDr xmlns:xdr="http://schemas.openxmlformats.org/drawingml/2006/spreadsheetDrawing" xmlns:a="http://schemas.openxmlformats.org/drawingml/2006/main">
  <xdr:twoCellAnchor>
    <xdr:from>
      <xdr:col>12</xdr:col>
      <xdr:colOff>0</xdr:colOff>
      <xdr:row>8</xdr:row>
      <xdr:rowOff>0</xdr:rowOff>
    </xdr:from>
    <xdr:to>
      <xdr:col>13</xdr:col>
      <xdr:colOff>533400</xdr:colOff>
      <xdr:row>8</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48.xml><?xml version="1.0" encoding="utf-8"?>
<xdr:wsDr xmlns:xdr="http://schemas.openxmlformats.org/drawingml/2006/spreadsheetDrawing" xmlns:a="http://schemas.openxmlformats.org/drawingml/2006/main">
  <xdr:twoCellAnchor>
    <xdr:from>
      <xdr:col>12</xdr:col>
      <xdr:colOff>0</xdr:colOff>
      <xdr:row>8</xdr:row>
      <xdr:rowOff>0</xdr:rowOff>
    </xdr:from>
    <xdr:to>
      <xdr:col>13</xdr:col>
      <xdr:colOff>533400</xdr:colOff>
      <xdr:row>8</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49.xml><?xml version="1.0" encoding="utf-8"?>
<xdr:wsDr xmlns:xdr="http://schemas.openxmlformats.org/drawingml/2006/spreadsheetDrawing" xmlns:a="http://schemas.openxmlformats.org/drawingml/2006/main">
  <xdr:twoCellAnchor>
    <xdr:from>
      <xdr:col>12</xdr:col>
      <xdr:colOff>0</xdr:colOff>
      <xdr:row>8</xdr:row>
      <xdr:rowOff>0</xdr:rowOff>
    </xdr:from>
    <xdr:to>
      <xdr:col>13</xdr:col>
      <xdr:colOff>533400</xdr:colOff>
      <xdr:row>8</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24</xdr:col>
      <xdr:colOff>0</xdr:colOff>
      <xdr:row>5</xdr:row>
      <xdr:rowOff>0</xdr:rowOff>
    </xdr:from>
    <xdr:to>
      <xdr:col>25</xdr:col>
      <xdr:colOff>281940</xdr:colOff>
      <xdr:row>7</xdr:row>
      <xdr:rowOff>60960</xdr:rowOff>
    </xdr:to>
    <xdr:sp macro="" textlink="">
      <xdr:nvSpPr>
        <xdr:cNvPr id="2" name="角丸四角形 1">
          <a:hlinkClick xmlns:r="http://schemas.openxmlformats.org/officeDocument/2006/relationships" r:id="rId1"/>
        </xdr:cNvPr>
        <xdr:cNvSpPr/>
      </xdr:nvSpPr>
      <xdr:spPr>
        <a:xfrm>
          <a:off x="1401318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50.xml><?xml version="1.0" encoding="utf-8"?>
<xdr:wsDr xmlns:xdr="http://schemas.openxmlformats.org/drawingml/2006/spreadsheetDrawing" xmlns:a="http://schemas.openxmlformats.org/drawingml/2006/main">
  <xdr:twoCellAnchor>
    <xdr:from>
      <xdr:col>12</xdr:col>
      <xdr:colOff>0</xdr:colOff>
      <xdr:row>8</xdr:row>
      <xdr:rowOff>0</xdr:rowOff>
    </xdr:from>
    <xdr:to>
      <xdr:col>13</xdr:col>
      <xdr:colOff>533400</xdr:colOff>
      <xdr:row>8</xdr:row>
      <xdr:rowOff>518160</xdr:rowOff>
    </xdr:to>
    <xdr:sp macro="" textlink="">
      <xdr:nvSpPr>
        <xdr:cNvPr id="3" name="角丸四角形 2">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51.xml><?xml version="1.0" encoding="utf-8"?>
<xdr:wsDr xmlns:xdr="http://schemas.openxmlformats.org/drawingml/2006/spreadsheetDrawing" xmlns:a="http://schemas.openxmlformats.org/drawingml/2006/main">
  <xdr:twoCellAnchor>
    <xdr:from>
      <xdr:col>12</xdr:col>
      <xdr:colOff>0</xdr:colOff>
      <xdr:row>8</xdr:row>
      <xdr:rowOff>0</xdr:rowOff>
    </xdr:from>
    <xdr:to>
      <xdr:col>13</xdr:col>
      <xdr:colOff>533400</xdr:colOff>
      <xdr:row>8</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52.xml><?xml version="1.0" encoding="utf-8"?>
<xdr:wsDr xmlns:xdr="http://schemas.openxmlformats.org/drawingml/2006/spreadsheetDrawing" xmlns:a="http://schemas.openxmlformats.org/drawingml/2006/main">
  <xdr:twoCellAnchor>
    <xdr:from>
      <xdr:col>12</xdr:col>
      <xdr:colOff>0</xdr:colOff>
      <xdr:row>8</xdr:row>
      <xdr:rowOff>0</xdr:rowOff>
    </xdr:from>
    <xdr:to>
      <xdr:col>13</xdr:col>
      <xdr:colOff>533400</xdr:colOff>
      <xdr:row>8</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53.xml><?xml version="1.0" encoding="utf-8"?>
<xdr:wsDr xmlns:xdr="http://schemas.openxmlformats.org/drawingml/2006/spreadsheetDrawing" xmlns:a="http://schemas.openxmlformats.org/drawingml/2006/main">
  <xdr:twoCellAnchor>
    <xdr:from>
      <xdr:col>12</xdr:col>
      <xdr:colOff>0</xdr:colOff>
      <xdr:row>8</xdr:row>
      <xdr:rowOff>0</xdr:rowOff>
    </xdr:from>
    <xdr:to>
      <xdr:col>13</xdr:col>
      <xdr:colOff>533400</xdr:colOff>
      <xdr:row>8</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54.xml><?xml version="1.0" encoding="utf-8"?>
<xdr:wsDr xmlns:xdr="http://schemas.openxmlformats.org/drawingml/2006/spreadsheetDrawing" xmlns:a="http://schemas.openxmlformats.org/drawingml/2006/main">
  <xdr:twoCellAnchor>
    <xdr:from>
      <xdr:col>12</xdr:col>
      <xdr:colOff>0</xdr:colOff>
      <xdr:row>8</xdr:row>
      <xdr:rowOff>0</xdr:rowOff>
    </xdr:from>
    <xdr:to>
      <xdr:col>13</xdr:col>
      <xdr:colOff>533400</xdr:colOff>
      <xdr:row>8</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55.xml><?xml version="1.0" encoding="utf-8"?>
<xdr:wsDr xmlns:xdr="http://schemas.openxmlformats.org/drawingml/2006/spreadsheetDrawing" xmlns:a="http://schemas.openxmlformats.org/drawingml/2006/main">
  <xdr:twoCellAnchor>
    <xdr:from>
      <xdr:col>12</xdr:col>
      <xdr:colOff>0</xdr:colOff>
      <xdr:row>8</xdr:row>
      <xdr:rowOff>0</xdr:rowOff>
    </xdr:from>
    <xdr:to>
      <xdr:col>13</xdr:col>
      <xdr:colOff>533400</xdr:colOff>
      <xdr:row>8</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56.xml><?xml version="1.0" encoding="utf-8"?>
<xdr:wsDr xmlns:xdr="http://schemas.openxmlformats.org/drawingml/2006/spreadsheetDrawing" xmlns:a="http://schemas.openxmlformats.org/drawingml/2006/main">
  <xdr:twoCellAnchor>
    <xdr:from>
      <xdr:col>12</xdr:col>
      <xdr:colOff>0</xdr:colOff>
      <xdr:row>8</xdr:row>
      <xdr:rowOff>0</xdr:rowOff>
    </xdr:from>
    <xdr:to>
      <xdr:col>13</xdr:col>
      <xdr:colOff>533400</xdr:colOff>
      <xdr:row>8</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57.xml><?xml version="1.0" encoding="utf-8"?>
<xdr:wsDr xmlns:xdr="http://schemas.openxmlformats.org/drawingml/2006/spreadsheetDrawing" xmlns:a="http://schemas.openxmlformats.org/drawingml/2006/main">
  <xdr:twoCellAnchor>
    <xdr:from>
      <xdr:col>12</xdr:col>
      <xdr:colOff>0</xdr:colOff>
      <xdr:row>8</xdr:row>
      <xdr:rowOff>0</xdr:rowOff>
    </xdr:from>
    <xdr:to>
      <xdr:col>13</xdr:col>
      <xdr:colOff>533400</xdr:colOff>
      <xdr:row>8</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58.xml><?xml version="1.0" encoding="utf-8"?>
<xdr:wsDr xmlns:xdr="http://schemas.openxmlformats.org/drawingml/2006/spreadsheetDrawing" xmlns:a="http://schemas.openxmlformats.org/drawingml/2006/main">
  <xdr:twoCellAnchor>
    <xdr:from>
      <xdr:col>11</xdr:col>
      <xdr:colOff>0</xdr:colOff>
      <xdr:row>5</xdr:row>
      <xdr:rowOff>0</xdr:rowOff>
    </xdr:from>
    <xdr:to>
      <xdr:col>12</xdr:col>
      <xdr:colOff>533400</xdr:colOff>
      <xdr:row>7</xdr:row>
      <xdr:rowOff>60960</xdr:rowOff>
    </xdr:to>
    <xdr:sp macro="" textlink="">
      <xdr:nvSpPr>
        <xdr:cNvPr id="2" name="角丸四角形 1">
          <a:hlinkClick xmlns:r="http://schemas.openxmlformats.org/officeDocument/2006/relationships" r:id="rId1"/>
        </xdr:cNvPr>
        <xdr:cNvSpPr/>
      </xdr:nvSpPr>
      <xdr:spPr>
        <a:xfrm>
          <a:off x="7513320" y="7620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24</xdr:col>
      <xdr:colOff>0</xdr:colOff>
      <xdr:row>5</xdr:row>
      <xdr:rowOff>0</xdr:rowOff>
    </xdr:from>
    <xdr:to>
      <xdr:col>25</xdr:col>
      <xdr:colOff>281940</xdr:colOff>
      <xdr:row>7</xdr:row>
      <xdr:rowOff>60960</xdr:rowOff>
    </xdr:to>
    <xdr:sp macro="" textlink="">
      <xdr:nvSpPr>
        <xdr:cNvPr id="2" name="角丸四角形 1">
          <a:hlinkClick xmlns:r="http://schemas.openxmlformats.org/officeDocument/2006/relationships" r:id="rId1"/>
        </xdr:cNvPr>
        <xdr:cNvSpPr/>
      </xdr:nvSpPr>
      <xdr:spPr>
        <a:xfrm>
          <a:off x="1401318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12</xdr:col>
      <xdr:colOff>0</xdr:colOff>
      <xdr:row>8</xdr:row>
      <xdr:rowOff>0</xdr:rowOff>
    </xdr:from>
    <xdr:to>
      <xdr:col>12</xdr:col>
      <xdr:colOff>704850</xdr:colOff>
      <xdr:row>8</xdr:row>
      <xdr:rowOff>518160</xdr:rowOff>
    </xdr:to>
    <xdr:sp macro="" textlink="">
      <xdr:nvSpPr>
        <xdr:cNvPr id="3" name="角丸四角形 2">
          <a:hlinkClick xmlns:r="http://schemas.openxmlformats.org/officeDocument/2006/relationships" r:id="rId1"/>
        </xdr:cNvPr>
        <xdr:cNvSpPr/>
      </xdr:nvSpPr>
      <xdr:spPr>
        <a:xfrm>
          <a:off x="8134350" y="609600"/>
          <a:ext cx="70485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7</xdr:col>
      <xdr:colOff>0</xdr:colOff>
      <xdr:row>3</xdr:row>
      <xdr:rowOff>0</xdr:rowOff>
    </xdr:from>
    <xdr:to>
      <xdr:col>8</xdr:col>
      <xdr:colOff>533400</xdr:colOff>
      <xdr:row>4</xdr:row>
      <xdr:rowOff>60960</xdr:rowOff>
    </xdr:to>
    <xdr:sp macro="" textlink="">
      <xdr:nvSpPr>
        <xdr:cNvPr id="2" name="角丸四角形 1">
          <a:hlinkClick xmlns:r="http://schemas.openxmlformats.org/officeDocument/2006/relationships" r:id="rId1"/>
        </xdr:cNvPr>
        <xdr:cNvSpPr/>
      </xdr:nvSpPr>
      <xdr:spPr>
        <a:xfrm>
          <a:off x="7307580" y="571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7</xdr:col>
      <xdr:colOff>0</xdr:colOff>
      <xdr:row>8</xdr:row>
      <xdr:rowOff>0</xdr:rowOff>
    </xdr:from>
    <xdr:to>
      <xdr:col>8</xdr:col>
      <xdr:colOff>533400</xdr:colOff>
      <xdr:row>9</xdr:row>
      <xdr:rowOff>60960</xdr:rowOff>
    </xdr:to>
    <xdr:sp macro="" textlink="">
      <xdr:nvSpPr>
        <xdr:cNvPr id="2" name="角丸四角形 1">
          <a:hlinkClick xmlns:r="http://schemas.openxmlformats.org/officeDocument/2006/relationships" r:id="rId1"/>
        </xdr:cNvPr>
        <xdr:cNvSpPr/>
      </xdr:nvSpPr>
      <xdr:spPr>
        <a:xfrm>
          <a:off x="7305675" y="609600"/>
          <a:ext cx="1152525"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83"/>
  <sheetViews>
    <sheetView showGridLines="0" tabSelected="1" zoomScaleNormal="100" zoomScaleSheetLayoutView="100" workbookViewId="0"/>
  </sheetViews>
  <sheetFormatPr defaultColWidth="8.75" defaultRowHeight="15" customHeight="1" x14ac:dyDescent="0.4"/>
  <cols>
    <col min="1" max="1" width="4.375" style="48" customWidth="1"/>
    <col min="2" max="2" width="10.875" style="48" customWidth="1"/>
    <col min="3" max="3" width="5.25" style="150" customWidth="1"/>
    <col min="4" max="4" width="81.375" style="150" customWidth="1"/>
    <col min="5" max="16384" width="8.75" style="1"/>
  </cols>
  <sheetData>
    <row r="1" spans="1:4" ht="12" customHeight="1" x14ac:dyDescent="0.4"/>
    <row r="2" spans="1:4" ht="21" customHeight="1" x14ac:dyDescent="0.4">
      <c r="A2" s="248" t="s">
        <v>2084</v>
      </c>
      <c r="B2" s="248"/>
      <c r="C2" s="248"/>
      <c r="D2" s="248"/>
    </row>
    <row r="3" spans="1:4" ht="21" x14ac:dyDescent="0.4">
      <c r="A3" s="248" t="s">
        <v>2083</v>
      </c>
      <c r="B3" s="248"/>
      <c r="C3" s="248"/>
      <c r="D3" s="248"/>
    </row>
    <row r="4" spans="1:4" ht="12" customHeight="1" x14ac:dyDescent="0.4">
      <c r="A4" s="149"/>
      <c r="B4" s="149"/>
      <c r="C4" s="156"/>
      <c r="D4" s="156"/>
    </row>
    <row r="5" spans="1:4" ht="24" x14ac:dyDescent="0.4">
      <c r="A5" s="245" t="s">
        <v>17</v>
      </c>
      <c r="B5" s="245"/>
      <c r="C5" s="245"/>
      <c r="D5" s="245"/>
    </row>
    <row r="6" spans="1:4" ht="17.25" x14ac:dyDescent="0.4">
      <c r="A6" s="246" t="s">
        <v>2085</v>
      </c>
      <c r="B6" s="246"/>
      <c r="C6" s="246"/>
      <c r="D6" s="246"/>
    </row>
    <row r="7" spans="1:4" ht="12" customHeight="1" x14ac:dyDescent="0.4">
      <c r="A7" s="2"/>
      <c r="B7" s="2"/>
      <c r="C7" s="157"/>
      <c r="D7" s="157"/>
    </row>
    <row r="8" spans="1:4" ht="25.5" x14ac:dyDescent="0.4">
      <c r="A8" s="247" t="s">
        <v>13</v>
      </c>
      <c r="B8" s="247"/>
      <c r="C8" s="247"/>
      <c r="D8" s="247"/>
    </row>
    <row r="9" spans="1:4" ht="12" customHeight="1" x14ac:dyDescent="0.4"/>
    <row r="10" spans="1:4" ht="15" customHeight="1" x14ac:dyDescent="0.4">
      <c r="A10" s="251" t="str">
        <f>HYPERLINK("#留意事項!A1","◆　留意事項")</f>
        <v>◆　留意事項</v>
      </c>
      <c r="B10" s="251"/>
      <c r="C10" s="251"/>
      <c r="D10" s="251"/>
    </row>
    <row r="11" spans="1:4" ht="12" customHeight="1" x14ac:dyDescent="0.4"/>
    <row r="12" spans="1:4" ht="15" customHeight="1" x14ac:dyDescent="0.4">
      <c r="A12" s="48" t="s">
        <v>2062</v>
      </c>
    </row>
    <row r="13" spans="1:4" ht="15" customHeight="1" x14ac:dyDescent="0.4">
      <c r="A13" s="155" t="s">
        <v>2258</v>
      </c>
      <c r="B13" s="155"/>
      <c r="C13" s="158"/>
      <c r="D13" s="158"/>
    </row>
    <row r="14" spans="1:4" ht="30" customHeight="1" x14ac:dyDescent="0.4">
      <c r="A14" s="155"/>
      <c r="B14" s="155" t="s">
        <v>2036</v>
      </c>
      <c r="C14" s="250" t="s">
        <v>2086</v>
      </c>
      <c r="D14" s="250"/>
    </row>
    <row r="15" spans="1:4" ht="15" customHeight="1" x14ac:dyDescent="0.4">
      <c r="A15" s="155"/>
      <c r="B15" s="155"/>
      <c r="C15" s="252" t="str">
        <f>HYPERLINK("#第1表-1（県計）!A1","（１）県計")</f>
        <v>（１）県計</v>
      </c>
      <c r="D15" s="252"/>
    </row>
    <row r="16" spans="1:4" ht="15" customHeight="1" x14ac:dyDescent="0.4">
      <c r="A16" s="155"/>
      <c r="B16" s="155"/>
      <c r="C16" s="253" t="s">
        <v>2053</v>
      </c>
      <c r="D16" s="253"/>
    </row>
    <row r="17" spans="1:4" ht="15" customHeight="1" x14ac:dyDescent="0.4">
      <c r="A17" s="155"/>
      <c r="B17" s="155"/>
      <c r="C17" s="158"/>
      <c r="D17" s="179" t="str">
        <f>HYPERLINK("#第1表-1（県央）!A1","○県央")</f>
        <v>○県央</v>
      </c>
    </row>
    <row r="18" spans="1:4" ht="15" customHeight="1" x14ac:dyDescent="0.4">
      <c r="A18" s="155"/>
      <c r="B18" s="155"/>
      <c r="C18" s="158"/>
      <c r="D18" s="179" t="str">
        <f>HYPERLINK("#第1表-1（県南）!A1","○県南")</f>
        <v>○県南</v>
      </c>
    </row>
    <row r="19" spans="1:4" ht="15" customHeight="1" x14ac:dyDescent="0.4">
      <c r="A19" s="155"/>
      <c r="B19" s="155"/>
      <c r="C19" s="158"/>
      <c r="D19" s="179" t="str">
        <f>HYPERLINK("#第1表-1（沿岸）!A1","○沿岸")</f>
        <v>○沿岸</v>
      </c>
    </row>
    <row r="20" spans="1:4" ht="15" customHeight="1" x14ac:dyDescent="0.4">
      <c r="A20" s="155"/>
      <c r="B20" s="155"/>
      <c r="C20" s="158"/>
      <c r="D20" s="179" t="str">
        <f>HYPERLINK("#第1表-1（県北）!A1","○県北")</f>
        <v>○県北</v>
      </c>
    </row>
    <row r="21" spans="1:4" ht="30" customHeight="1" x14ac:dyDescent="0.4">
      <c r="A21" s="155"/>
      <c r="B21" s="155" t="s">
        <v>2037</v>
      </c>
      <c r="C21" s="254" t="str">
        <f>HYPERLINK("#第1表-2!A1","産業細分類別事業所数、従業者数、事業に従事する者の人件費及び派遣受入者に係る人材派遣会社への支払額、原材料・燃料・電力の使用額等、製造品出荷額等、付加価値額")</f>
        <v>産業細分類別事業所数、従業者数、事業に従事する者の人件費及び派遣受入者に係る人材派遣会社への支払額、原材料・燃料・電力の使用額等、製造品出荷額等、付加価値額</v>
      </c>
      <c r="D21" s="254"/>
    </row>
    <row r="22" spans="1:4" ht="15" customHeight="1" x14ac:dyDescent="0.4">
      <c r="A22" s="155"/>
      <c r="B22" s="155" t="s">
        <v>2038</v>
      </c>
      <c r="C22" s="249" t="str">
        <f t="shared" ref="C22" si="0">HYPERLINK("#第１表-３!A1","品目別産出事業所数、製造品出荷額")</f>
        <v>品目別産出事業所数、製造品出荷額</v>
      </c>
      <c r="D22" s="249"/>
    </row>
    <row r="23" spans="1:4" ht="15" customHeight="1" x14ac:dyDescent="0.4">
      <c r="A23" s="155"/>
      <c r="B23" s="155" t="s">
        <v>2039</v>
      </c>
      <c r="C23" s="249" t="str">
        <f t="shared" ref="C23" si="1">HYPERLINK("#第１表-４!A1","品目別産出事業所数、加工賃収入額")</f>
        <v>品目別産出事業所数、加工賃収入額</v>
      </c>
      <c r="D23" s="249"/>
    </row>
    <row r="24" spans="1:4" ht="30" customHeight="1" x14ac:dyDescent="0.4">
      <c r="A24" s="155"/>
      <c r="B24" s="155" t="s">
        <v>2040</v>
      </c>
      <c r="C24" s="249" t="str">
        <f>HYPERLINK("#第2表!A1","産業中分類別、従業者規模別事業所数、従業者数、事業に従事する者の人件費及び派遣受入者に係る人材派遣会社への支払額、原材料・燃料・電力の使用額等、製造品出荷額等、生産額、付加価値額")</f>
        <v>産業中分類別、従業者規模別事業所数、従業者数、事業に従事する者の人件費及び派遣受入者に係る人材派遣会社への支払額、原材料・燃料・電力の使用額等、製造品出荷額等、生産額、付加価値額</v>
      </c>
      <c r="D24" s="249"/>
    </row>
    <row r="25" spans="1:4" ht="12" customHeight="1" x14ac:dyDescent="0.4">
      <c r="A25" s="155"/>
      <c r="B25" s="155"/>
      <c r="C25" s="158"/>
      <c r="D25" s="158"/>
    </row>
    <row r="26" spans="1:4" ht="15" customHeight="1" x14ac:dyDescent="0.4">
      <c r="A26" s="155" t="s">
        <v>2042</v>
      </c>
      <c r="B26" s="155"/>
      <c r="C26" s="158"/>
      <c r="D26" s="158"/>
    </row>
    <row r="27" spans="1:4" ht="15" customHeight="1" x14ac:dyDescent="0.4">
      <c r="A27" s="155"/>
      <c r="B27" s="155" t="s">
        <v>2041</v>
      </c>
      <c r="C27" s="249" t="str">
        <f t="shared" ref="C27" si="2">HYPERLINK("#第3表!A1","産業中分類別事業所数、従業者数")</f>
        <v>産業中分類別事業所数、従業者数</v>
      </c>
      <c r="D27" s="249"/>
    </row>
    <row r="28" spans="1:4" ht="30" customHeight="1" x14ac:dyDescent="0.4">
      <c r="A28" s="155"/>
      <c r="B28" s="155" t="s">
        <v>2043</v>
      </c>
      <c r="C28" s="249" t="str">
        <f t="shared" ref="C28" si="3">HYPERLINK("#第4表!A1","産業中分類別事業所数、事業に従事する者の人件費及び派遣受入者に係る人材派遣会社への支払額、原材料・燃料・電力の使用額等")</f>
        <v>産業中分類別事業所数、事業に従事する者の人件費及び派遣受入者に係る人材派遣会社への支払額、原材料・燃料・電力の使用額等</v>
      </c>
      <c r="D28" s="249"/>
    </row>
    <row r="29" spans="1:4" ht="15" customHeight="1" x14ac:dyDescent="0.4">
      <c r="A29" s="155"/>
      <c r="B29" s="155" t="s">
        <v>2044</v>
      </c>
      <c r="C29" s="249" t="str">
        <f>HYPERLINK("#第5表!A1","産業中分類別事業所数、製造品出荷額等、生産額、付加価値額、粗付加価値額、在庫額")</f>
        <v>産業中分類別事業所数、製造品出荷額等、生産額、付加価値額、粗付加価値額、在庫額</v>
      </c>
      <c r="D29" s="249"/>
    </row>
    <row r="30" spans="1:4" ht="15" customHeight="1" x14ac:dyDescent="0.4">
      <c r="A30" s="155"/>
      <c r="B30" s="155" t="s">
        <v>2045</v>
      </c>
      <c r="C30" s="249" t="str">
        <f>HYPERLINK("#第6表!A1","産業中分類別事業所数、有形固定資産額")</f>
        <v>産業中分類別事業所数、有形固定資産額</v>
      </c>
      <c r="D30" s="249"/>
    </row>
    <row r="31" spans="1:4" ht="15" customHeight="1" x14ac:dyDescent="0.4">
      <c r="A31" s="155"/>
      <c r="B31" s="155" t="s">
        <v>2046</v>
      </c>
      <c r="C31" s="249" t="str">
        <f>HYPERLINK("#第7表!A1","産業中分類別１事業所当たり従業者数等、従業者１人当たり原材料・燃料・電力の使用額等　等")</f>
        <v>産業中分類別１事業所当たり従業者数等、従業者１人当たり原材料・燃料・電力の使用額等　等</v>
      </c>
      <c r="D31" s="249"/>
    </row>
    <row r="32" spans="1:4" ht="12" customHeight="1" x14ac:dyDescent="0.4">
      <c r="A32" s="155"/>
      <c r="B32" s="155"/>
      <c r="C32" s="158"/>
      <c r="D32" s="158"/>
    </row>
    <row r="33" spans="1:4" ht="15" customHeight="1" x14ac:dyDescent="0.4">
      <c r="A33" s="155" t="s">
        <v>2257</v>
      </c>
      <c r="B33" s="155"/>
      <c r="C33" s="158"/>
      <c r="D33" s="158"/>
    </row>
    <row r="34" spans="1:4" ht="30" customHeight="1" x14ac:dyDescent="0.4">
      <c r="A34" s="155"/>
      <c r="B34" s="155" t="s">
        <v>2047</v>
      </c>
      <c r="C34" s="249" t="str">
        <f t="shared" ref="C34" si="4">HYPERLINK("#第8表!A1","産業中分類別事業所数、従業者数、事業に従事する者の人件費及び派遣受入者に係る人材派遣会社への支払額、原材料・燃料・電力の使用額等、製造品出荷額等、粗付加価値額")</f>
        <v>産業中分類別事業所数、従業者数、事業に従事する者の人件費及び派遣受入者に係る人材派遣会社への支払額、原材料・燃料・電力の使用額等、製造品出荷額等、粗付加価値額</v>
      </c>
      <c r="D34" s="249"/>
    </row>
    <row r="35" spans="1:4" ht="15" customHeight="1" x14ac:dyDescent="0.4">
      <c r="A35" s="155"/>
      <c r="B35" s="155" t="s">
        <v>2048</v>
      </c>
      <c r="C35" s="249" t="str">
        <f t="shared" ref="C35" si="5">HYPERLINK("#第9表!A1","産業中分類別１事業所当たり従業者数等、従業者１人当たり原材料・燃料・電力の使用額等　等")</f>
        <v>産業中分類別１事業所当たり従業者数等、従業者１人当たり原材料・燃料・電力の使用額等　等</v>
      </c>
      <c r="D35" s="249"/>
    </row>
    <row r="36" spans="1:4" ht="12" customHeight="1" x14ac:dyDescent="0.4">
      <c r="A36" s="155"/>
      <c r="B36" s="155"/>
      <c r="C36" s="158"/>
      <c r="D36" s="158"/>
    </row>
    <row r="37" spans="1:4" ht="15" customHeight="1" x14ac:dyDescent="0.4">
      <c r="A37" s="155" t="s">
        <v>2049</v>
      </c>
      <c r="B37" s="155"/>
      <c r="C37" s="158"/>
      <c r="D37" s="158"/>
    </row>
    <row r="38" spans="1:4" ht="15" customHeight="1" x14ac:dyDescent="0.4">
      <c r="A38" s="155"/>
      <c r="B38" s="155" t="s">
        <v>2050</v>
      </c>
      <c r="C38" s="249" t="str">
        <f>HYPERLINK("#第10表!A1","産業中分類別事業所数、事業所敷地面積、敷地規模別事業所数")</f>
        <v>産業中分類別事業所数、事業所敷地面積、敷地規模別事業所数</v>
      </c>
      <c r="D38" s="249"/>
    </row>
    <row r="39" spans="1:4" ht="15" customHeight="1" x14ac:dyDescent="0.4">
      <c r="A39" s="155"/>
      <c r="B39" s="155" t="s">
        <v>2071</v>
      </c>
      <c r="C39" s="249" t="str">
        <f t="shared" ref="C39" si="6">HYPERLINK("#第11表!A1","産業中分類別事業所数、１日当たり水源別用水量")</f>
        <v>産業中分類別事業所数、１日当たり水源別用水量</v>
      </c>
      <c r="D39" s="249"/>
    </row>
    <row r="40" spans="1:4" ht="12" customHeight="1" x14ac:dyDescent="0.4">
      <c r="A40" s="155"/>
      <c r="B40" s="155"/>
      <c r="C40" s="158"/>
      <c r="D40" s="158"/>
    </row>
    <row r="41" spans="1:4" ht="15" customHeight="1" x14ac:dyDescent="0.4">
      <c r="A41" s="155" t="s">
        <v>2255</v>
      </c>
      <c r="B41" s="155"/>
      <c r="C41" s="158"/>
      <c r="D41" s="158"/>
    </row>
    <row r="42" spans="1:4" ht="45" customHeight="1" x14ac:dyDescent="0.4">
      <c r="A42" s="155"/>
      <c r="B42" s="155" t="s">
        <v>2051</v>
      </c>
      <c r="C42" s="250" t="s">
        <v>2087</v>
      </c>
      <c r="D42" s="250"/>
    </row>
    <row r="43" spans="1:4" ht="15" customHeight="1" x14ac:dyDescent="0.4">
      <c r="A43" s="155"/>
      <c r="B43" s="155"/>
      <c r="C43" s="249" t="str">
        <f>HYPERLINK("#第12表（県計）!A1","（１）県計")</f>
        <v>（１）県計</v>
      </c>
      <c r="D43" s="249"/>
    </row>
    <row r="44" spans="1:4" ht="15" customHeight="1" x14ac:dyDescent="0.4">
      <c r="A44" s="155"/>
      <c r="B44" s="155"/>
      <c r="C44" s="250" t="s">
        <v>2053</v>
      </c>
      <c r="D44" s="250"/>
    </row>
    <row r="45" spans="1:4" ht="15" customHeight="1" x14ac:dyDescent="0.4">
      <c r="A45" s="155"/>
      <c r="B45" s="155"/>
      <c r="C45" s="158"/>
      <c r="D45" s="179" t="str">
        <f>HYPERLINK("#第12表（県央）!A1","○県央")</f>
        <v>○県央</v>
      </c>
    </row>
    <row r="46" spans="1:4" ht="15" customHeight="1" x14ac:dyDescent="0.4">
      <c r="A46" s="155"/>
      <c r="B46" s="155"/>
      <c r="C46" s="158"/>
      <c r="D46" s="179" t="str">
        <f>HYPERLINK("#第12表（県南）!A1","○県南")</f>
        <v>○県南</v>
      </c>
    </row>
    <row r="47" spans="1:4" ht="15" customHeight="1" x14ac:dyDescent="0.4">
      <c r="A47" s="155"/>
      <c r="B47" s="155"/>
      <c r="C47" s="158"/>
      <c r="D47" s="179" t="str">
        <f>HYPERLINK("#第12表（沿岸）!A1","○沿岸")</f>
        <v>○沿岸</v>
      </c>
    </row>
    <row r="48" spans="1:4" ht="15" customHeight="1" x14ac:dyDescent="0.4">
      <c r="A48" s="155"/>
      <c r="B48" s="155"/>
      <c r="C48" s="158"/>
      <c r="D48" s="179" t="str">
        <f>HYPERLINK("#第12表（県北）!A1","○県北")</f>
        <v>○県北</v>
      </c>
    </row>
    <row r="49" spans="1:4" ht="15" customHeight="1" x14ac:dyDescent="0.4">
      <c r="A49" s="155"/>
      <c r="B49" s="155"/>
      <c r="C49" s="250" t="s">
        <v>2054</v>
      </c>
      <c r="D49" s="250"/>
    </row>
    <row r="50" spans="1:4" ht="15" customHeight="1" x14ac:dyDescent="0.4">
      <c r="A50" s="155"/>
      <c r="B50" s="155"/>
      <c r="C50" s="158"/>
      <c r="D50" s="179" t="str">
        <f>HYPERLINK("#第12表（盛岡市）!A1","○盛岡市")</f>
        <v>○盛岡市</v>
      </c>
    </row>
    <row r="51" spans="1:4" ht="15" customHeight="1" x14ac:dyDescent="0.4">
      <c r="A51" s="155"/>
      <c r="B51" s="155"/>
      <c r="C51" s="158"/>
      <c r="D51" s="179" t="str">
        <f>HYPERLINK("#第12表（宮古市）!A1","○宮古市")</f>
        <v>○宮古市</v>
      </c>
    </row>
    <row r="52" spans="1:4" ht="15" customHeight="1" x14ac:dyDescent="0.4">
      <c r="A52" s="155"/>
      <c r="B52" s="155"/>
      <c r="C52" s="158"/>
      <c r="D52" s="179" t="str">
        <f>HYPERLINK("#第12表（大船渡市）!A1","○大船渡市")</f>
        <v>○大船渡市</v>
      </c>
    </row>
    <row r="53" spans="1:4" ht="15" customHeight="1" x14ac:dyDescent="0.4">
      <c r="A53" s="155"/>
      <c r="B53" s="155"/>
      <c r="C53" s="158"/>
      <c r="D53" s="179" t="str">
        <f>HYPERLINK("#第12表（花巻市）!A1","○花巻市")</f>
        <v>○花巻市</v>
      </c>
    </row>
    <row r="54" spans="1:4" ht="15" customHeight="1" x14ac:dyDescent="0.4">
      <c r="A54" s="155"/>
      <c r="B54" s="155"/>
      <c r="C54" s="158"/>
      <c r="D54" s="179" t="str">
        <f>HYPERLINK("#第12表（北上市）!A1","○北上市")</f>
        <v>○北上市</v>
      </c>
    </row>
    <row r="55" spans="1:4" ht="15" customHeight="1" x14ac:dyDescent="0.4">
      <c r="A55" s="155"/>
      <c r="B55" s="155"/>
      <c r="C55" s="158"/>
      <c r="D55" s="179" t="str">
        <f>HYPERLINK("#第12表（久慈市）!A1","○久慈市")</f>
        <v>○久慈市</v>
      </c>
    </row>
    <row r="56" spans="1:4" ht="15" customHeight="1" x14ac:dyDescent="0.4">
      <c r="A56" s="155"/>
      <c r="B56" s="155"/>
      <c r="C56" s="158"/>
      <c r="D56" s="179" t="str">
        <f>HYPERLINK("#第12表（遠野市）!A1","○遠野市")</f>
        <v>○遠野市</v>
      </c>
    </row>
    <row r="57" spans="1:4" ht="15" customHeight="1" x14ac:dyDescent="0.4">
      <c r="A57" s="155"/>
      <c r="B57" s="155"/>
      <c r="C57" s="158"/>
      <c r="D57" s="179" t="str">
        <f>HYPERLINK("#第12表（一関市）!A1","○一関市")</f>
        <v>○一関市</v>
      </c>
    </row>
    <row r="58" spans="1:4" ht="15" customHeight="1" x14ac:dyDescent="0.4">
      <c r="A58" s="155"/>
      <c r="B58" s="155"/>
      <c r="C58" s="158"/>
      <c r="D58" s="179" t="str">
        <f>HYPERLINK("#第12表（陸前高田市）!A1","○陸前高田市")</f>
        <v>○陸前高田市</v>
      </c>
    </row>
    <row r="59" spans="1:4" ht="15" customHeight="1" x14ac:dyDescent="0.4">
      <c r="A59" s="155"/>
      <c r="B59" s="155"/>
      <c r="C59" s="158"/>
      <c r="D59" s="179" t="str">
        <f>HYPERLINK("#第12表（釜石市）!A1","○釜石市")</f>
        <v>○釜石市</v>
      </c>
    </row>
    <row r="60" spans="1:4" ht="15" customHeight="1" x14ac:dyDescent="0.4">
      <c r="A60" s="155"/>
      <c r="B60" s="155"/>
      <c r="C60" s="158"/>
      <c r="D60" s="179" t="str">
        <f>HYPERLINK("#第12表（二戸市）!A1","○二戸市")</f>
        <v>○二戸市</v>
      </c>
    </row>
    <row r="61" spans="1:4" ht="15" customHeight="1" x14ac:dyDescent="0.4">
      <c r="A61" s="155"/>
      <c r="B61" s="155"/>
      <c r="C61" s="158"/>
      <c r="D61" s="179" t="str">
        <f>HYPERLINK("#第12表（八幡平市）!A1","○八幡平市")</f>
        <v>○八幡平市</v>
      </c>
    </row>
    <row r="62" spans="1:4" ht="15" customHeight="1" x14ac:dyDescent="0.4">
      <c r="A62" s="155"/>
      <c r="B62" s="155"/>
      <c r="C62" s="158"/>
      <c r="D62" s="179" t="str">
        <f>HYPERLINK("#第12表（奥州市）!A1","○奥州市")</f>
        <v>○奥州市</v>
      </c>
    </row>
    <row r="63" spans="1:4" ht="15" customHeight="1" x14ac:dyDescent="0.4">
      <c r="A63" s="155"/>
      <c r="B63" s="155"/>
      <c r="C63" s="158"/>
      <c r="D63" s="179" t="str">
        <f>HYPERLINK("#第12表（滝沢市）!A1","○滝沢市")</f>
        <v>○滝沢市</v>
      </c>
    </row>
    <row r="64" spans="1:4" ht="15" customHeight="1" x14ac:dyDescent="0.4">
      <c r="A64" s="155"/>
      <c r="B64" s="155"/>
      <c r="C64" s="158"/>
      <c r="D64" s="179" t="str">
        <f>HYPERLINK("#第12表（雫石町）!A1","○雫石町")</f>
        <v>○雫石町</v>
      </c>
    </row>
    <row r="65" spans="1:4" ht="15" customHeight="1" x14ac:dyDescent="0.4">
      <c r="A65" s="155"/>
      <c r="B65" s="155"/>
      <c r="C65" s="158"/>
      <c r="D65" s="179" t="str">
        <f>HYPERLINK("#第12表（葛巻町）!A1","○葛巻町")</f>
        <v>○葛巻町</v>
      </c>
    </row>
    <row r="66" spans="1:4" ht="15" customHeight="1" x14ac:dyDescent="0.4">
      <c r="A66" s="155"/>
      <c r="B66" s="155"/>
      <c r="C66" s="158"/>
      <c r="D66" s="179" t="str">
        <f>HYPERLINK("#第12表（岩手町）!A1","○岩手町")</f>
        <v>○岩手町</v>
      </c>
    </row>
    <row r="67" spans="1:4" ht="15" customHeight="1" x14ac:dyDescent="0.4">
      <c r="A67" s="155"/>
      <c r="B67" s="155"/>
      <c r="C67" s="158"/>
      <c r="D67" s="179" t="str">
        <f>HYPERLINK("#第12表（紫波町）!A1","○紫波町")</f>
        <v>○紫波町</v>
      </c>
    </row>
    <row r="68" spans="1:4" ht="15" customHeight="1" x14ac:dyDescent="0.4">
      <c r="A68" s="155"/>
      <c r="B68" s="155"/>
      <c r="C68" s="158"/>
      <c r="D68" s="179" t="str">
        <f>HYPERLINK("#第12表（矢巾町）!A1","○矢巾町")</f>
        <v>○矢巾町</v>
      </c>
    </row>
    <row r="69" spans="1:4" ht="15" customHeight="1" x14ac:dyDescent="0.4">
      <c r="A69" s="155"/>
      <c r="B69" s="155"/>
      <c r="C69" s="158"/>
      <c r="D69" s="179" t="str">
        <f>HYPERLINK("#第12表（西和賀町）!A1","○西和賀町")</f>
        <v>○西和賀町</v>
      </c>
    </row>
    <row r="70" spans="1:4" ht="15" customHeight="1" x14ac:dyDescent="0.4">
      <c r="A70" s="155"/>
      <c r="B70" s="155"/>
      <c r="C70" s="158"/>
      <c r="D70" s="179" t="str">
        <f>HYPERLINK("#第12表（金ケ崎町）!A1","○金ケ崎町")</f>
        <v>○金ケ崎町</v>
      </c>
    </row>
    <row r="71" spans="1:4" ht="15" customHeight="1" x14ac:dyDescent="0.4">
      <c r="A71" s="155"/>
      <c r="B71" s="155"/>
      <c r="C71" s="158"/>
      <c r="D71" s="179" t="str">
        <f>HYPERLINK("#第12表（平泉町）!A1","○平泉町")</f>
        <v>○平泉町</v>
      </c>
    </row>
    <row r="72" spans="1:4" ht="15" customHeight="1" x14ac:dyDescent="0.4">
      <c r="A72" s="155"/>
      <c r="B72" s="155"/>
      <c r="C72" s="158"/>
      <c r="D72" s="179" t="str">
        <f>HYPERLINK("#第12表（住田町）!A1","○住田町")</f>
        <v>○住田町</v>
      </c>
    </row>
    <row r="73" spans="1:4" ht="15" customHeight="1" x14ac:dyDescent="0.4">
      <c r="A73" s="155"/>
      <c r="B73" s="155"/>
      <c r="C73" s="158"/>
      <c r="D73" s="179" t="str">
        <f>HYPERLINK("#第12表（大槌町）!A1","○大槌町")</f>
        <v>○大槌町</v>
      </c>
    </row>
    <row r="74" spans="1:4" ht="15" customHeight="1" x14ac:dyDescent="0.4">
      <c r="A74" s="155"/>
      <c r="B74" s="155"/>
      <c r="C74" s="158"/>
      <c r="D74" s="179" t="str">
        <f>HYPERLINK("#第12表（山田町）!A1","○山田町")</f>
        <v>○山田町</v>
      </c>
    </row>
    <row r="75" spans="1:4" ht="15" customHeight="1" x14ac:dyDescent="0.4">
      <c r="A75" s="155"/>
      <c r="B75" s="155"/>
      <c r="C75" s="158"/>
      <c r="D75" s="179" t="str">
        <f>HYPERLINK("#第12表（岩泉町）!A1","○岩泉町")</f>
        <v>○岩泉町</v>
      </c>
    </row>
    <row r="76" spans="1:4" ht="15" customHeight="1" x14ac:dyDescent="0.4">
      <c r="A76" s="155"/>
      <c r="B76" s="155"/>
      <c r="C76" s="158"/>
      <c r="D76" s="179" t="str">
        <f>HYPERLINK("#第12表（田野畑村）!A1","○田野畑村")</f>
        <v>○田野畑村</v>
      </c>
    </row>
    <row r="77" spans="1:4" ht="15" customHeight="1" x14ac:dyDescent="0.4">
      <c r="A77" s="155"/>
      <c r="B77" s="155"/>
      <c r="C77" s="158"/>
      <c r="D77" s="179" t="str">
        <f>HYPERLINK("#第12表（普代村）!A1","○普代村")</f>
        <v>○普代村</v>
      </c>
    </row>
    <row r="78" spans="1:4" ht="15" customHeight="1" x14ac:dyDescent="0.4">
      <c r="A78" s="155"/>
      <c r="B78" s="155"/>
      <c r="C78" s="158"/>
      <c r="D78" s="179" t="str">
        <f>HYPERLINK("#第12表（軽米町）!A1","○軽米町")</f>
        <v>○軽米町</v>
      </c>
    </row>
    <row r="79" spans="1:4" ht="15" customHeight="1" x14ac:dyDescent="0.4">
      <c r="A79" s="155"/>
      <c r="B79" s="155"/>
      <c r="C79" s="158"/>
      <c r="D79" s="179" t="str">
        <f>HYPERLINK("#第12表（野田村）!A1","○野田村")</f>
        <v>○野田村</v>
      </c>
    </row>
    <row r="80" spans="1:4" ht="15" customHeight="1" x14ac:dyDescent="0.4">
      <c r="A80" s="155"/>
      <c r="B80" s="155"/>
      <c r="C80" s="158"/>
      <c r="D80" s="179" t="str">
        <f>HYPERLINK("#第12表（九戸村）!A1","○九戸村")</f>
        <v>○九戸村</v>
      </c>
    </row>
    <row r="81" spans="1:4" ht="15" customHeight="1" x14ac:dyDescent="0.4">
      <c r="A81" s="155"/>
      <c r="B81" s="155"/>
      <c r="C81" s="158"/>
      <c r="D81" s="179" t="str">
        <f>HYPERLINK("#第12表（洋野町）!A1","○洋野町")</f>
        <v>○洋野町</v>
      </c>
    </row>
    <row r="82" spans="1:4" ht="15" customHeight="1" x14ac:dyDescent="0.4">
      <c r="A82" s="155"/>
      <c r="B82" s="155"/>
      <c r="C82" s="158"/>
      <c r="D82" s="179" t="str">
        <f>HYPERLINK("#第12表（一戸町）!A1","○一戸町")</f>
        <v>○一戸町</v>
      </c>
    </row>
    <row r="83" spans="1:4" ht="30" customHeight="1" x14ac:dyDescent="0.4">
      <c r="A83" s="155"/>
      <c r="B83" s="155" t="s">
        <v>2055</v>
      </c>
      <c r="C83" s="249" t="str">
        <f>HYPERLINK("#第13表（市町村別、敷地、水）!A1","工業用地・工業用水（従業者30人以上の事業所）市町村別事業所数、事業所敷地面積、１日当たり水源別用水量")</f>
        <v>工業用地・工業用水（従業者30人以上の事業所）市町村別事業所数、事業所敷地面積、１日当たり水源別用水量</v>
      </c>
      <c r="D83" s="249"/>
    </row>
  </sheetData>
  <mergeCells count="27">
    <mergeCell ref="A10:D10"/>
    <mergeCell ref="C15:D15"/>
    <mergeCell ref="C16:D16"/>
    <mergeCell ref="C43:D43"/>
    <mergeCell ref="C44:D44"/>
    <mergeCell ref="C27:D27"/>
    <mergeCell ref="C14:D14"/>
    <mergeCell ref="C21:D21"/>
    <mergeCell ref="C22:D22"/>
    <mergeCell ref="C23:D23"/>
    <mergeCell ref="C24:D24"/>
    <mergeCell ref="C83:D83"/>
    <mergeCell ref="C28:D28"/>
    <mergeCell ref="C29:D29"/>
    <mergeCell ref="C30:D30"/>
    <mergeCell ref="C31:D31"/>
    <mergeCell ref="C34:D34"/>
    <mergeCell ref="C49:D49"/>
    <mergeCell ref="C35:D35"/>
    <mergeCell ref="C38:D38"/>
    <mergeCell ref="C39:D39"/>
    <mergeCell ref="C42:D42"/>
    <mergeCell ref="A5:D5"/>
    <mergeCell ref="A6:D6"/>
    <mergeCell ref="A8:D8"/>
    <mergeCell ref="A2:D2"/>
    <mergeCell ref="A3:D3"/>
  </mergeCells>
  <phoneticPr fontId="2"/>
  <hyperlinks>
    <hyperlink ref="A10" location="留意事項!A1" display="◆　留意事項"/>
    <hyperlink ref="C15:D15" location="'第1表-1（県計）'!A1" display="（１）県計"/>
    <hyperlink ref="D17" location="'第1表-1（県央）'!A1" display="○県央"/>
    <hyperlink ref="D18" location="'第1表-1（県南）'!A1" display="○県南"/>
    <hyperlink ref="D19" location="'第1表-1（沿岸）'!A1" display="○沿岸"/>
    <hyperlink ref="D20" location="'第1表-1（県北）'!A1" display="○県北"/>
    <hyperlink ref="C21:D21" location="'第1表-2'!A1" display="産業細分類別事業所数、従業者数、事業に従事する者の人件費及び派遣受入者に係る人材派遣会社への支払額、原材料、燃料、電力の使用額等、製造品出荷額等、付加価値額"/>
    <hyperlink ref="A10:D10" location="留意事項!A1" display="◆　留意事項"/>
    <hyperlink ref="C22:D22" location="'第１表-３'!A1" display="品目別産出事業所数、製造品出荷額"/>
    <hyperlink ref="C23:D23" location="'第１表-４'!A1" display="品目別算出事業所数、加工賃収入額"/>
    <hyperlink ref="C24:D24" location="第2表!A1" display="産業中分類別、従業者規模別事業所数、従業者数、事業に従事する者の人件費及び派遣受入者に係る人材派遣会社への支払額、原材料、燃料、電力の使用額等、製造品出荷額等、生産額、付加価値額"/>
    <hyperlink ref="C27:D27" location="第3表!A1" display="産業中分類別事業所数、従業者数"/>
    <hyperlink ref="C28:D28" location="第4表!A1" display="産業中分類別事業所数、事業に従事する者の人件費及び派遣受入者に係る人材派遣会社への支払額、原材料、燃料、電力の使用額等"/>
    <hyperlink ref="C29:D29" location="第5表!A1" display="産業中分類別事業所数、製造品出荷額等、生産額、付加価値額、粗付加価値額、在庫額"/>
    <hyperlink ref="C30:D30" location="第6表!A1" display="産業中分類別事業所数、有形固定資産額"/>
    <hyperlink ref="C31:D31" location="第7表!A1" display="産業中分類別１事業所当たり従業者数等、従業者１人当たり原材料、燃料、電力の使用額等　等"/>
    <hyperlink ref="C34:D34" location="第8表!A1" display="産業中分類別事業所数、従業者数、事業に従事する者の人件費及び派遣受入者に係る人材派遣会社への支払額、原材料、燃料、電力の使用額等、製造品出荷額等、粗付加価値額"/>
    <hyperlink ref="C35:D35" location="第9表!A1" display="産業中分類別１事業所当たり従業者数等、従業者１人当たり原材料、燃料、電力の使用額等　等"/>
    <hyperlink ref="C38:D38" location="第10表!A1" display="産業中分類別事業所数、敷地面積、敷地規模別事業所数"/>
    <hyperlink ref="C39:D39" location="第11表!A1" display="産業中分類別事業所数、１日当たり水源別用水量"/>
    <hyperlink ref="C43:D43" location="'第12表（県計）'!A1" display="（１）県計"/>
    <hyperlink ref="D45" location="'第12表（県央）'!A1" display="○県央"/>
    <hyperlink ref="D46" location="'第12表（県南）'!A1" display="○県南"/>
    <hyperlink ref="D47" location="'第12表（沿岸）'!A1" display="○沿岸"/>
    <hyperlink ref="D48" location="'第12表（県北）'!A1" display="○県北"/>
    <hyperlink ref="D50" location="'第12表（盛岡市）'!A1" display="○盛岡市"/>
    <hyperlink ref="D51" location="'第12表（宮古市）'!A1" display="○宮古市"/>
    <hyperlink ref="D52" location="'第12表（大船渡市）'!A1" display="○大船渡市"/>
    <hyperlink ref="D53" location="'第12表（花巻市）'!A1" display="○花巻市"/>
    <hyperlink ref="D54" location="'第12表（北上市）'!A1" display="○北上市"/>
    <hyperlink ref="D55" location="'第12表（久慈市）'!A1" display="○久慈市"/>
    <hyperlink ref="D56" location="'第12表（遠野市）'!A1" display="○遠野市"/>
    <hyperlink ref="D57" location="'第12表（一関市）'!A1" display="○一関市"/>
    <hyperlink ref="D58" location="'第12表（陸前高田市）'!A1" display="○陸前高田市"/>
    <hyperlink ref="D59" location="'第12表（釜石市）'!A1" display="○釜石市"/>
    <hyperlink ref="D60" location="'第12表（二戸市）'!A1" display="○二戸市"/>
    <hyperlink ref="D61" location="'第12表（八幡平市）'!A1" display="○八幡平市"/>
    <hyperlink ref="D62" location="'第12表（奥州市）'!A1" display="○奥州市"/>
    <hyperlink ref="D63" location="'第12表（滝沢市）'!A1" display="○滝沢市"/>
    <hyperlink ref="D64" location="'第12表（雫石町）'!A1" display="○雫石町"/>
    <hyperlink ref="D65" location="'第12表（葛巻町）'!A1" display="○葛巻町"/>
    <hyperlink ref="D66" location="'第12表（岩手町）'!A1" display="○岩手町"/>
    <hyperlink ref="D67" location="'第12表（紫波町）'!A1" display="○紫波町"/>
    <hyperlink ref="D68" location="'第12表（矢巾町）'!A1" display="○矢巾町"/>
    <hyperlink ref="D69" location="'第12表（西和賀町）'!A1" display="○西和賀町"/>
    <hyperlink ref="D70" location="'第12表（金ケ崎町）'!A1" display="○金ケ崎町"/>
    <hyperlink ref="D71" location="'第12表（平泉町）'!A1" display="○平泉町"/>
    <hyperlink ref="D72" location="'第12表（住田町）'!A1" display="○住田町"/>
    <hyperlink ref="D73" location="'第12表（大槌町）'!A1" display="○大槌町"/>
    <hyperlink ref="D74" location="'第12表（山田町）'!A1" display="○山田町"/>
    <hyperlink ref="D75" location="'第12表（岩泉町）'!A1" display="○岩泉町"/>
    <hyperlink ref="D76" location="'第12表（田野畑村）'!A1" display="○田野畑村"/>
    <hyperlink ref="D77" location="'第12表（普代村）'!A1" display="○普代村"/>
    <hyperlink ref="D78" location="'第12表（軽米町）'!A1" display="○軽米町"/>
    <hyperlink ref="D79" location="'第12表（野田村）'!A1" display="○野田村"/>
    <hyperlink ref="D80" location="'第12表（九戸村）'!A1" display="○九戸村"/>
    <hyperlink ref="D81" location="'第12表（洋野町）'!A1" display="○洋野町"/>
    <hyperlink ref="D82" location="'第12表（一戸町）'!A1" display="○一戸町"/>
    <hyperlink ref="C83:D83" location="'第13表（市町村別、敷地、水）'!A1" display="工業用地・工業用水（従業者30人以上の事業所）市町村別事業所数、事業所敷地面積、１日当たり水源別用水量"/>
  </hyperlinks>
  <printOptions horizontalCentered="1"/>
  <pageMargins left="0.78740157480314965" right="0.78740157480314965" top="0.39370078740157483" bottom="0.39370078740157483" header="0" footer="0"/>
  <pageSetup paperSize="9" scale="5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62"/>
  <sheetViews>
    <sheetView showGridLines="0" zoomScaleNormal="100" workbookViewId="0"/>
  </sheetViews>
  <sheetFormatPr defaultColWidth="8.125" defaultRowHeight="15" customHeight="1" x14ac:dyDescent="0.4"/>
  <cols>
    <col min="1" max="1" width="2.625" style="517" customWidth="1"/>
    <col min="2" max="2" width="2.5" style="517" customWidth="1"/>
    <col min="3" max="3" width="6.5" style="517" customWidth="1"/>
    <col min="4" max="4" width="58.75" style="517" customWidth="1"/>
    <col min="5" max="5" width="6" style="517" customWidth="1"/>
    <col min="6" max="6" width="11.375" style="517" customWidth="1"/>
    <col min="7" max="16384" width="8.125" style="517"/>
  </cols>
  <sheetData>
    <row r="1" spans="1:7" s="464" customFormat="1" ht="15" customHeight="1" x14ac:dyDescent="0.4">
      <c r="B1" s="465" t="s">
        <v>2258</v>
      </c>
      <c r="C1" s="465"/>
      <c r="D1" s="466"/>
      <c r="E1" s="467"/>
      <c r="F1" s="467"/>
    </row>
    <row r="2" spans="1:7" s="468" customFormat="1" ht="3" customHeight="1" x14ac:dyDescent="0.4"/>
    <row r="3" spans="1:7" s="468" customFormat="1" ht="3" customHeight="1" x14ac:dyDescent="0.4"/>
    <row r="4" spans="1:7" s="468" customFormat="1" ht="3" customHeight="1" x14ac:dyDescent="0.4"/>
    <row r="5" spans="1:7" s="468" customFormat="1" ht="3" customHeight="1" x14ac:dyDescent="0.4"/>
    <row r="6" spans="1:7" s="468" customFormat="1" ht="3" customHeight="1" x14ac:dyDescent="0.4"/>
    <row r="7" spans="1:7" s="468" customFormat="1" ht="3" customHeight="1" x14ac:dyDescent="0.4"/>
    <row r="8" spans="1:7" s="469" customFormat="1" ht="15" customHeight="1" thickBot="1" x14ac:dyDescent="0.45">
      <c r="B8" s="470" t="s">
        <v>2067</v>
      </c>
      <c r="C8" s="471"/>
      <c r="D8" s="472"/>
      <c r="E8" s="473"/>
      <c r="F8" s="473"/>
    </row>
    <row r="9" spans="1:7" s="480" customFormat="1" ht="36" x14ac:dyDescent="0.4">
      <c r="A9" s="474"/>
      <c r="B9" s="475" t="s">
        <v>18</v>
      </c>
      <c r="C9" s="476"/>
      <c r="D9" s="477"/>
      <c r="E9" s="478" t="s">
        <v>2056</v>
      </c>
      <c r="F9" s="479" t="s">
        <v>1826</v>
      </c>
      <c r="G9" s="474"/>
    </row>
    <row r="10" spans="1:7" s="480" customFormat="1" ht="15" customHeight="1" thickBot="1" x14ac:dyDescent="0.45">
      <c r="A10" s="474"/>
      <c r="B10" s="481"/>
      <c r="C10" s="481"/>
      <c r="D10" s="482"/>
      <c r="E10" s="483"/>
      <c r="F10" s="484" t="s">
        <v>79</v>
      </c>
      <c r="G10" s="474"/>
    </row>
    <row r="11" spans="1:7" s="469" customFormat="1" ht="15" customHeight="1" x14ac:dyDescent="0.4">
      <c r="A11" s="485"/>
      <c r="B11" s="486" t="s">
        <v>2076</v>
      </c>
      <c r="C11" s="487"/>
      <c r="D11" s="488"/>
      <c r="E11" s="489">
        <v>816</v>
      </c>
      <c r="F11" s="490">
        <v>11032594</v>
      </c>
      <c r="G11" s="485"/>
    </row>
    <row r="12" spans="1:7" s="469" customFormat="1" ht="15" customHeight="1" x14ac:dyDescent="0.4">
      <c r="A12" s="485"/>
      <c r="B12" s="491">
        <v>9</v>
      </c>
      <c r="C12" s="492"/>
      <c r="D12" s="493" t="s">
        <v>0</v>
      </c>
      <c r="E12" s="494">
        <v>110</v>
      </c>
      <c r="F12" s="495">
        <v>1504338</v>
      </c>
      <c r="G12" s="485"/>
    </row>
    <row r="13" spans="1:7" s="502" customFormat="1" ht="15" customHeight="1" x14ac:dyDescent="0.4">
      <c r="A13" s="496"/>
      <c r="B13" s="497"/>
      <c r="C13" s="498" t="s">
        <v>2271</v>
      </c>
      <c r="D13" s="499" t="s">
        <v>1827</v>
      </c>
      <c r="E13" s="500">
        <v>6</v>
      </c>
      <c r="F13" s="501">
        <v>11870</v>
      </c>
      <c r="G13" s="496"/>
    </row>
    <row r="14" spans="1:7" s="502" customFormat="1" ht="15" customHeight="1" x14ac:dyDescent="0.4">
      <c r="A14" s="496"/>
      <c r="B14" s="497"/>
      <c r="C14" s="498" t="s">
        <v>2272</v>
      </c>
      <c r="D14" s="499" t="s">
        <v>1828</v>
      </c>
      <c r="E14" s="500">
        <v>3</v>
      </c>
      <c r="F14" s="501">
        <v>22987</v>
      </c>
      <c r="G14" s="496"/>
    </row>
    <row r="15" spans="1:7" s="502" customFormat="1" ht="15" customHeight="1" x14ac:dyDescent="0.4">
      <c r="A15" s="496"/>
      <c r="B15" s="497"/>
      <c r="C15" s="498" t="s">
        <v>2273</v>
      </c>
      <c r="D15" s="503" t="s">
        <v>1829</v>
      </c>
      <c r="E15" s="500">
        <v>3</v>
      </c>
      <c r="F15" s="501">
        <v>357466</v>
      </c>
      <c r="G15" s="496"/>
    </row>
    <row r="16" spans="1:7" s="502" customFormat="1" ht="15" customHeight="1" x14ac:dyDescent="0.4">
      <c r="A16" s="496"/>
      <c r="B16" s="497"/>
      <c r="C16" s="498" t="s">
        <v>2274</v>
      </c>
      <c r="D16" s="504" t="s">
        <v>1830</v>
      </c>
      <c r="E16" s="500">
        <v>2</v>
      </c>
      <c r="F16" s="501" t="s">
        <v>72</v>
      </c>
      <c r="G16" s="496"/>
    </row>
    <row r="17" spans="1:7" s="502" customFormat="1" ht="15" customHeight="1" x14ac:dyDescent="0.4">
      <c r="A17" s="496"/>
      <c r="B17" s="497"/>
      <c r="C17" s="498" t="s">
        <v>2275</v>
      </c>
      <c r="D17" s="503" t="s">
        <v>1831</v>
      </c>
      <c r="E17" s="500">
        <v>9</v>
      </c>
      <c r="F17" s="501">
        <v>606186</v>
      </c>
      <c r="G17" s="496"/>
    </row>
    <row r="18" spans="1:7" s="502" customFormat="1" ht="15" customHeight="1" x14ac:dyDescent="0.4">
      <c r="A18" s="496"/>
      <c r="B18" s="497"/>
      <c r="C18" s="498" t="s">
        <v>2276</v>
      </c>
      <c r="D18" s="503" t="s">
        <v>1832</v>
      </c>
      <c r="E18" s="500">
        <v>1</v>
      </c>
      <c r="F18" s="501" t="s">
        <v>72</v>
      </c>
      <c r="G18" s="496"/>
    </row>
    <row r="19" spans="1:7" s="502" customFormat="1" ht="15" customHeight="1" x14ac:dyDescent="0.4">
      <c r="A19" s="496"/>
      <c r="B19" s="497"/>
      <c r="C19" s="498" t="s">
        <v>2277</v>
      </c>
      <c r="D19" s="503" t="s">
        <v>1833</v>
      </c>
      <c r="E19" s="500">
        <v>11</v>
      </c>
      <c r="F19" s="501">
        <v>20611</v>
      </c>
      <c r="G19" s="496"/>
    </row>
    <row r="20" spans="1:7" s="502" customFormat="1" ht="15" customHeight="1" x14ac:dyDescent="0.4">
      <c r="A20" s="496"/>
      <c r="B20" s="505"/>
      <c r="C20" s="506" t="s">
        <v>2278</v>
      </c>
      <c r="D20" s="507" t="s">
        <v>1834</v>
      </c>
      <c r="E20" s="508">
        <v>2</v>
      </c>
      <c r="F20" s="509" t="s">
        <v>72</v>
      </c>
      <c r="G20" s="496"/>
    </row>
    <row r="21" spans="1:7" s="502" customFormat="1" ht="15" customHeight="1" x14ac:dyDescent="0.4">
      <c r="A21" s="496"/>
      <c r="B21" s="510"/>
      <c r="C21" s="498" t="s">
        <v>2279</v>
      </c>
      <c r="D21" s="510" t="s">
        <v>1835</v>
      </c>
      <c r="E21" s="511">
        <v>10</v>
      </c>
      <c r="F21" s="512">
        <v>16327</v>
      </c>
      <c r="G21" s="496"/>
    </row>
    <row r="22" spans="1:7" s="502" customFormat="1" ht="15" customHeight="1" x14ac:dyDescent="0.4">
      <c r="A22" s="496"/>
      <c r="B22" s="510"/>
      <c r="C22" s="498" t="s">
        <v>2280</v>
      </c>
      <c r="D22" s="510" t="s">
        <v>1836</v>
      </c>
      <c r="E22" s="511">
        <v>8</v>
      </c>
      <c r="F22" s="512">
        <v>59647</v>
      </c>
      <c r="G22" s="496"/>
    </row>
    <row r="23" spans="1:7" s="502" customFormat="1" ht="15" customHeight="1" x14ac:dyDescent="0.4">
      <c r="A23" s="496"/>
      <c r="B23" s="510"/>
      <c r="C23" s="498" t="s">
        <v>2281</v>
      </c>
      <c r="D23" s="510" t="s">
        <v>1837</v>
      </c>
      <c r="E23" s="511">
        <v>7</v>
      </c>
      <c r="F23" s="512">
        <v>54889</v>
      </c>
      <c r="G23" s="496"/>
    </row>
    <row r="24" spans="1:7" s="502" customFormat="1" ht="15" customHeight="1" x14ac:dyDescent="0.4">
      <c r="A24" s="496"/>
      <c r="B24" s="510"/>
      <c r="C24" s="498" t="s">
        <v>2282</v>
      </c>
      <c r="D24" s="510" t="s">
        <v>1838</v>
      </c>
      <c r="E24" s="511">
        <v>7</v>
      </c>
      <c r="F24" s="512">
        <v>14812</v>
      </c>
      <c r="G24" s="496"/>
    </row>
    <row r="25" spans="1:7" s="502" customFormat="1" ht="15" customHeight="1" x14ac:dyDescent="0.4">
      <c r="A25" s="496"/>
      <c r="B25" s="510"/>
      <c r="C25" s="498" t="s">
        <v>2283</v>
      </c>
      <c r="D25" s="510" t="s">
        <v>1839</v>
      </c>
      <c r="E25" s="511">
        <v>2</v>
      </c>
      <c r="F25" s="512" t="s">
        <v>72</v>
      </c>
      <c r="G25" s="496"/>
    </row>
    <row r="26" spans="1:7" s="502" customFormat="1" ht="15" customHeight="1" x14ac:dyDescent="0.4">
      <c r="A26" s="496"/>
      <c r="B26" s="510"/>
      <c r="C26" s="498" t="s">
        <v>2284</v>
      </c>
      <c r="D26" s="510" t="s">
        <v>1840</v>
      </c>
      <c r="E26" s="511">
        <v>6</v>
      </c>
      <c r="F26" s="512">
        <v>881</v>
      </c>
      <c r="G26" s="496"/>
    </row>
    <row r="27" spans="1:7" s="502" customFormat="1" ht="15" customHeight="1" x14ac:dyDescent="0.4">
      <c r="A27" s="496"/>
      <c r="B27" s="510"/>
      <c r="C27" s="498" t="s">
        <v>2285</v>
      </c>
      <c r="D27" s="510" t="s">
        <v>1841</v>
      </c>
      <c r="E27" s="511">
        <v>1</v>
      </c>
      <c r="F27" s="512" t="s">
        <v>72</v>
      </c>
      <c r="G27" s="496"/>
    </row>
    <row r="28" spans="1:7" s="502" customFormat="1" ht="15" customHeight="1" x14ac:dyDescent="0.4">
      <c r="A28" s="496"/>
      <c r="B28" s="510"/>
      <c r="C28" s="498" t="s">
        <v>2286</v>
      </c>
      <c r="D28" s="510" t="s">
        <v>1842</v>
      </c>
      <c r="E28" s="511">
        <v>4</v>
      </c>
      <c r="F28" s="512">
        <v>21388</v>
      </c>
      <c r="G28" s="496"/>
    </row>
    <row r="29" spans="1:7" s="502" customFormat="1" ht="15" customHeight="1" x14ac:dyDescent="0.4">
      <c r="A29" s="496"/>
      <c r="B29" s="510"/>
      <c r="C29" s="498" t="s">
        <v>2287</v>
      </c>
      <c r="D29" s="510" t="s">
        <v>1843</v>
      </c>
      <c r="E29" s="511">
        <v>2</v>
      </c>
      <c r="F29" s="512" t="s">
        <v>72</v>
      </c>
      <c r="G29" s="496"/>
    </row>
    <row r="30" spans="1:7" s="502" customFormat="1" ht="15" customHeight="1" x14ac:dyDescent="0.4">
      <c r="A30" s="496"/>
      <c r="B30" s="510"/>
      <c r="C30" s="498" t="s">
        <v>2288</v>
      </c>
      <c r="D30" s="510" t="s">
        <v>1844</v>
      </c>
      <c r="E30" s="511">
        <v>1</v>
      </c>
      <c r="F30" s="512" t="s">
        <v>72</v>
      </c>
      <c r="G30" s="496"/>
    </row>
    <row r="31" spans="1:7" s="502" customFormat="1" ht="15" customHeight="1" x14ac:dyDescent="0.4">
      <c r="A31" s="496"/>
      <c r="B31" s="510"/>
      <c r="C31" s="498" t="s">
        <v>2289</v>
      </c>
      <c r="D31" s="510" t="s">
        <v>1845</v>
      </c>
      <c r="E31" s="511">
        <v>2</v>
      </c>
      <c r="F31" s="512" t="s">
        <v>72</v>
      </c>
      <c r="G31" s="496"/>
    </row>
    <row r="32" spans="1:7" s="502" customFormat="1" ht="15" customHeight="1" x14ac:dyDescent="0.4">
      <c r="A32" s="496"/>
      <c r="B32" s="510"/>
      <c r="C32" s="498" t="s">
        <v>2290</v>
      </c>
      <c r="D32" s="510" t="s">
        <v>1846</v>
      </c>
      <c r="E32" s="511">
        <v>1</v>
      </c>
      <c r="F32" s="512" t="s">
        <v>72</v>
      </c>
      <c r="G32" s="496"/>
    </row>
    <row r="33" spans="1:10" s="502" customFormat="1" ht="15" customHeight="1" x14ac:dyDescent="0.4">
      <c r="A33" s="496"/>
      <c r="B33" s="510"/>
      <c r="C33" s="498" t="s">
        <v>2291</v>
      </c>
      <c r="D33" s="510" t="s">
        <v>1847</v>
      </c>
      <c r="E33" s="511">
        <v>3</v>
      </c>
      <c r="F33" s="512">
        <v>21733</v>
      </c>
      <c r="G33" s="496"/>
    </row>
    <row r="34" spans="1:10" s="502" customFormat="1" ht="15" customHeight="1" x14ac:dyDescent="0.4">
      <c r="A34" s="496"/>
      <c r="B34" s="510"/>
      <c r="C34" s="498" t="s">
        <v>2292</v>
      </c>
      <c r="D34" s="510" t="s">
        <v>2234</v>
      </c>
      <c r="E34" s="511">
        <v>1</v>
      </c>
      <c r="F34" s="512" t="s">
        <v>72</v>
      </c>
      <c r="G34" s="496"/>
    </row>
    <row r="35" spans="1:10" s="502" customFormat="1" ht="15" customHeight="1" x14ac:dyDescent="0.4">
      <c r="A35" s="496"/>
      <c r="B35" s="510"/>
      <c r="C35" s="498" t="s">
        <v>2293</v>
      </c>
      <c r="D35" s="510" t="s">
        <v>1848</v>
      </c>
      <c r="E35" s="511">
        <v>2</v>
      </c>
      <c r="F35" s="512" t="s">
        <v>72</v>
      </c>
      <c r="G35" s="496"/>
    </row>
    <row r="36" spans="1:10" s="502" customFormat="1" ht="15" customHeight="1" x14ac:dyDescent="0.4">
      <c r="A36" s="496"/>
      <c r="B36" s="510"/>
      <c r="C36" s="498" t="s">
        <v>2294</v>
      </c>
      <c r="D36" s="510" t="s">
        <v>1849</v>
      </c>
      <c r="E36" s="511">
        <v>1</v>
      </c>
      <c r="F36" s="512" t="s">
        <v>72</v>
      </c>
      <c r="G36" s="496"/>
    </row>
    <row r="37" spans="1:10" s="502" customFormat="1" ht="15" customHeight="1" x14ac:dyDescent="0.4">
      <c r="A37" s="496"/>
      <c r="B37" s="510"/>
      <c r="C37" s="498" t="s">
        <v>2295</v>
      </c>
      <c r="D37" s="510" t="s">
        <v>1850</v>
      </c>
      <c r="E37" s="511">
        <v>15</v>
      </c>
      <c r="F37" s="512">
        <v>225937</v>
      </c>
      <c r="G37" s="496"/>
    </row>
    <row r="38" spans="1:10" s="502" customFormat="1" ht="15" customHeight="1" x14ac:dyDescent="0.4">
      <c r="A38" s="513"/>
      <c r="B38" s="514">
        <v>10</v>
      </c>
      <c r="C38" s="492" t="s">
        <v>2101</v>
      </c>
      <c r="D38" s="493" t="s">
        <v>856</v>
      </c>
      <c r="E38" s="515">
        <v>17</v>
      </c>
      <c r="F38" s="516">
        <v>112412</v>
      </c>
      <c r="G38" s="513"/>
      <c r="H38" s="471"/>
      <c r="I38" s="471"/>
      <c r="J38" s="471"/>
    </row>
    <row r="39" spans="1:10" s="471" customFormat="1" ht="15" customHeight="1" x14ac:dyDescent="0.4">
      <c r="A39" s="496"/>
      <c r="B39" s="510"/>
      <c r="C39" s="498" t="s">
        <v>2296</v>
      </c>
      <c r="D39" s="510" t="s">
        <v>1851</v>
      </c>
      <c r="E39" s="511">
        <v>8</v>
      </c>
      <c r="F39" s="512">
        <v>39921</v>
      </c>
      <c r="G39" s="496"/>
      <c r="H39" s="502"/>
      <c r="I39" s="502"/>
      <c r="J39" s="502"/>
    </row>
    <row r="40" spans="1:10" s="502" customFormat="1" ht="15" customHeight="1" x14ac:dyDescent="0.4">
      <c r="A40" s="496"/>
      <c r="B40" s="510"/>
      <c r="C40" s="498" t="s">
        <v>2297</v>
      </c>
      <c r="D40" s="510" t="s">
        <v>1852</v>
      </c>
      <c r="E40" s="511">
        <v>1</v>
      </c>
      <c r="F40" s="512" t="s">
        <v>72</v>
      </c>
      <c r="G40" s="496"/>
    </row>
    <row r="41" spans="1:10" s="502" customFormat="1" ht="15" customHeight="1" x14ac:dyDescent="0.4">
      <c r="A41" s="496"/>
      <c r="B41" s="510"/>
      <c r="C41" s="498" t="s">
        <v>2298</v>
      </c>
      <c r="D41" s="510" t="s">
        <v>1853</v>
      </c>
      <c r="E41" s="511">
        <v>1</v>
      </c>
      <c r="F41" s="512" t="s">
        <v>72</v>
      </c>
      <c r="G41" s="496"/>
    </row>
    <row r="42" spans="1:10" s="502" customFormat="1" ht="15" customHeight="1" x14ac:dyDescent="0.4">
      <c r="A42" s="496"/>
      <c r="B42" s="510"/>
      <c r="C42" s="498" t="s">
        <v>2299</v>
      </c>
      <c r="D42" s="510" t="s">
        <v>2235</v>
      </c>
      <c r="E42" s="511">
        <v>1</v>
      </c>
      <c r="F42" s="512" t="s">
        <v>72</v>
      </c>
      <c r="G42" s="496"/>
    </row>
    <row r="43" spans="1:10" s="502" customFormat="1" ht="15" customHeight="1" x14ac:dyDescent="0.4">
      <c r="A43" s="496"/>
      <c r="B43" s="510"/>
      <c r="C43" s="498" t="s">
        <v>2300</v>
      </c>
      <c r="D43" s="510" t="s">
        <v>1854</v>
      </c>
      <c r="E43" s="511">
        <v>2</v>
      </c>
      <c r="F43" s="512" t="s">
        <v>72</v>
      </c>
      <c r="G43" s="496"/>
    </row>
    <row r="44" spans="1:10" s="502" customFormat="1" ht="15" customHeight="1" x14ac:dyDescent="0.4">
      <c r="A44" s="496"/>
      <c r="B44" s="510"/>
      <c r="C44" s="498" t="s">
        <v>2301</v>
      </c>
      <c r="D44" s="510" t="s">
        <v>1855</v>
      </c>
      <c r="E44" s="511">
        <v>2</v>
      </c>
      <c r="F44" s="512" t="s">
        <v>72</v>
      </c>
      <c r="G44" s="496"/>
    </row>
    <row r="45" spans="1:10" s="471" customFormat="1" ht="15" customHeight="1" x14ac:dyDescent="0.4">
      <c r="A45" s="496"/>
      <c r="B45" s="510"/>
      <c r="C45" s="498" t="s">
        <v>2302</v>
      </c>
      <c r="D45" s="510" t="s">
        <v>2236</v>
      </c>
      <c r="E45" s="511">
        <v>2</v>
      </c>
      <c r="F45" s="512" t="s">
        <v>72</v>
      </c>
      <c r="G45" s="496"/>
      <c r="H45" s="502"/>
      <c r="I45" s="502"/>
      <c r="J45" s="502"/>
    </row>
    <row r="46" spans="1:10" s="502" customFormat="1" ht="15" customHeight="1" x14ac:dyDescent="0.4">
      <c r="A46" s="513"/>
      <c r="B46" s="514">
        <v>11</v>
      </c>
      <c r="C46" s="492" t="s">
        <v>2101</v>
      </c>
      <c r="D46" s="493" t="s">
        <v>895</v>
      </c>
      <c r="E46" s="515">
        <v>107</v>
      </c>
      <c r="F46" s="516">
        <v>886976</v>
      </c>
      <c r="G46" s="513"/>
      <c r="H46" s="471"/>
      <c r="I46" s="471"/>
      <c r="J46" s="471"/>
    </row>
    <row r="47" spans="1:10" s="502" customFormat="1" ht="15" customHeight="1" x14ac:dyDescent="0.4">
      <c r="A47" s="496"/>
      <c r="B47" s="510"/>
      <c r="C47" s="498" t="s">
        <v>2303</v>
      </c>
      <c r="D47" s="510" t="s">
        <v>2237</v>
      </c>
      <c r="E47" s="511">
        <v>1</v>
      </c>
      <c r="F47" s="512" t="s">
        <v>72</v>
      </c>
      <c r="G47" s="496"/>
    </row>
    <row r="48" spans="1:10" s="502" customFormat="1" ht="15" customHeight="1" x14ac:dyDescent="0.4">
      <c r="A48" s="496"/>
      <c r="B48" s="510"/>
      <c r="C48" s="498" t="s">
        <v>2304</v>
      </c>
      <c r="D48" s="510" t="s">
        <v>1856</v>
      </c>
      <c r="E48" s="511">
        <v>2</v>
      </c>
      <c r="F48" s="512" t="s">
        <v>72</v>
      </c>
      <c r="G48" s="496"/>
    </row>
    <row r="49" spans="1:7" s="502" customFormat="1" ht="15" customHeight="1" x14ac:dyDescent="0.4">
      <c r="A49" s="496"/>
      <c r="B49" s="510"/>
      <c r="C49" s="498" t="s">
        <v>2305</v>
      </c>
      <c r="D49" s="510" t="s">
        <v>1857</v>
      </c>
      <c r="E49" s="511">
        <v>1</v>
      </c>
      <c r="F49" s="512" t="s">
        <v>72</v>
      </c>
      <c r="G49" s="496"/>
    </row>
    <row r="50" spans="1:7" s="502" customFormat="1" ht="15" customHeight="1" x14ac:dyDescent="0.4">
      <c r="A50" s="496"/>
      <c r="B50" s="510"/>
      <c r="C50" s="498" t="s">
        <v>2306</v>
      </c>
      <c r="D50" s="510" t="s">
        <v>1858</v>
      </c>
      <c r="E50" s="511">
        <v>1</v>
      </c>
      <c r="F50" s="512" t="s">
        <v>72</v>
      </c>
      <c r="G50" s="496"/>
    </row>
    <row r="51" spans="1:7" s="502" customFormat="1" ht="15" customHeight="1" x14ac:dyDescent="0.4">
      <c r="A51" s="496"/>
      <c r="B51" s="510"/>
      <c r="C51" s="498" t="s">
        <v>2307</v>
      </c>
      <c r="D51" s="510" t="s">
        <v>1859</v>
      </c>
      <c r="E51" s="511">
        <v>2</v>
      </c>
      <c r="F51" s="512" t="s">
        <v>72</v>
      </c>
      <c r="G51" s="496"/>
    </row>
    <row r="52" spans="1:7" s="502" customFormat="1" ht="15" customHeight="1" x14ac:dyDescent="0.4">
      <c r="A52" s="496"/>
      <c r="B52" s="510"/>
      <c r="C52" s="498" t="s">
        <v>2308</v>
      </c>
      <c r="D52" s="510" t="s">
        <v>1860</v>
      </c>
      <c r="E52" s="511">
        <v>10</v>
      </c>
      <c r="F52" s="512">
        <v>148079</v>
      </c>
      <c r="G52" s="496"/>
    </row>
    <row r="53" spans="1:7" s="502" customFormat="1" ht="15" customHeight="1" x14ac:dyDescent="0.4">
      <c r="A53" s="496"/>
      <c r="B53" s="510"/>
      <c r="C53" s="498" t="s">
        <v>2309</v>
      </c>
      <c r="D53" s="510" t="s">
        <v>1861</v>
      </c>
      <c r="E53" s="511">
        <v>34</v>
      </c>
      <c r="F53" s="512">
        <v>285550</v>
      </c>
      <c r="G53" s="496"/>
    </row>
    <row r="54" spans="1:7" s="502" customFormat="1" ht="15" customHeight="1" x14ac:dyDescent="0.4">
      <c r="A54" s="496"/>
      <c r="B54" s="510"/>
      <c r="C54" s="498" t="s">
        <v>2310</v>
      </c>
      <c r="D54" s="510" t="s">
        <v>1862</v>
      </c>
      <c r="E54" s="511">
        <v>3</v>
      </c>
      <c r="F54" s="512">
        <v>21663</v>
      </c>
      <c r="G54" s="496"/>
    </row>
    <row r="55" spans="1:7" s="502" customFormat="1" ht="15" customHeight="1" x14ac:dyDescent="0.4">
      <c r="A55" s="496"/>
      <c r="B55" s="510"/>
      <c r="C55" s="498" t="s">
        <v>2311</v>
      </c>
      <c r="D55" s="510" t="s">
        <v>1863</v>
      </c>
      <c r="E55" s="511">
        <v>8</v>
      </c>
      <c r="F55" s="512">
        <v>23822</v>
      </c>
      <c r="G55" s="496"/>
    </row>
    <row r="56" spans="1:7" s="502" customFormat="1" ht="15" customHeight="1" x14ac:dyDescent="0.4">
      <c r="A56" s="496"/>
      <c r="B56" s="510"/>
      <c r="C56" s="498" t="s">
        <v>2312</v>
      </c>
      <c r="D56" s="510" t="s">
        <v>1864</v>
      </c>
      <c r="E56" s="511">
        <v>8</v>
      </c>
      <c r="F56" s="512">
        <v>132021</v>
      </c>
      <c r="G56" s="496"/>
    </row>
    <row r="57" spans="1:7" s="502" customFormat="1" ht="15" customHeight="1" x14ac:dyDescent="0.4">
      <c r="A57" s="496"/>
      <c r="B57" s="510"/>
      <c r="C57" s="498" t="s">
        <v>2313</v>
      </c>
      <c r="D57" s="510" t="s">
        <v>1865</v>
      </c>
      <c r="E57" s="511">
        <v>5</v>
      </c>
      <c r="F57" s="512">
        <v>48691</v>
      </c>
      <c r="G57" s="496"/>
    </row>
    <row r="58" spans="1:7" s="502" customFormat="1" ht="15" customHeight="1" x14ac:dyDescent="0.4">
      <c r="A58" s="496"/>
      <c r="B58" s="510"/>
      <c r="C58" s="498" t="s">
        <v>2314</v>
      </c>
      <c r="D58" s="510" t="s">
        <v>1866</v>
      </c>
      <c r="E58" s="511">
        <v>2</v>
      </c>
      <c r="F58" s="512" t="s">
        <v>72</v>
      </c>
      <c r="G58" s="496"/>
    </row>
    <row r="59" spans="1:7" s="502" customFormat="1" ht="15" customHeight="1" x14ac:dyDescent="0.4">
      <c r="A59" s="496"/>
      <c r="B59" s="510"/>
      <c r="C59" s="498" t="s">
        <v>2315</v>
      </c>
      <c r="D59" s="510" t="s">
        <v>1867</v>
      </c>
      <c r="E59" s="511">
        <v>3</v>
      </c>
      <c r="F59" s="512">
        <v>32006</v>
      </c>
      <c r="G59" s="496"/>
    </row>
    <row r="60" spans="1:7" s="502" customFormat="1" ht="15" customHeight="1" x14ac:dyDescent="0.4">
      <c r="A60" s="496"/>
      <c r="B60" s="510"/>
      <c r="C60" s="498" t="s">
        <v>2316</v>
      </c>
      <c r="D60" s="510" t="s">
        <v>1868</v>
      </c>
      <c r="E60" s="511">
        <v>4</v>
      </c>
      <c r="F60" s="512">
        <v>39092</v>
      </c>
      <c r="G60" s="496"/>
    </row>
    <row r="61" spans="1:7" s="502" customFormat="1" ht="15" customHeight="1" x14ac:dyDescent="0.4">
      <c r="A61" s="496"/>
      <c r="B61" s="510"/>
      <c r="C61" s="498" t="s">
        <v>2317</v>
      </c>
      <c r="D61" s="510" t="s">
        <v>1869</v>
      </c>
      <c r="E61" s="511">
        <v>1</v>
      </c>
      <c r="F61" s="512" t="s">
        <v>72</v>
      </c>
      <c r="G61" s="496"/>
    </row>
    <row r="62" spans="1:7" s="502" customFormat="1" ht="15" customHeight="1" x14ac:dyDescent="0.4">
      <c r="A62" s="496"/>
      <c r="B62" s="510"/>
      <c r="C62" s="498" t="s">
        <v>2318</v>
      </c>
      <c r="D62" s="510" t="s">
        <v>2238</v>
      </c>
      <c r="E62" s="511">
        <v>1</v>
      </c>
      <c r="F62" s="512" t="s">
        <v>72</v>
      </c>
      <c r="G62" s="496"/>
    </row>
    <row r="63" spans="1:7" s="502" customFormat="1" ht="15" customHeight="1" x14ac:dyDescent="0.4">
      <c r="A63" s="496"/>
      <c r="B63" s="510"/>
      <c r="C63" s="498" t="s">
        <v>2319</v>
      </c>
      <c r="D63" s="510" t="s">
        <v>2239</v>
      </c>
      <c r="E63" s="511">
        <v>1</v>
      </c>
      <c r="F63" s="512" t="s">
        <v>72</v>
      </c>
      <c r="G63" s="496"/>
    </row>
    <row r="64" spans="1:7" s="502" customFormat="1" ht="15" customHeight="1" x14ac:dyDescent="0.4">
      <c r="A64" s="496"/>
      <c r="B64" s="510"/>
      <c r="C64" s="498" t="s">
        <v>2320</v>
      </c>
      <c r="D64" s="510" t="s">
        <v>1870</v>
      </c>
      <c r="E64" s="511">
        <v>1</v>
      </c>
      <c r="F64" s="512" t="s">
        <v>72</v>
      </c>
      <c r="G64" s="496"/>
    </row>
    <row r="65" spans="1:10" s="502" customFormat="1" ht="15" customHeight="1" x14ac:dyDescent="0.4">
      <c r="A65" s="496"/>
      <c r="B65" s="510"/>
      <c r="C65" s="498" t="s">
        <v>2321</v>
      </c>
      <c r="D65" s="510" t="s">
        <v>1871</v>
      </c>
      <c r="E65" s="511">
        <v>2</v>
      </c>
      <c r="F65" s="512" t="s">
        <v>72</v>
      </c>
      <c r="G65" s="496"/>
    </row>
    <row r="66" spans="1:10" s="502" customFormat="1" ht="15" customHeight="1" x14ac:dyDescent="0.4">
      <c r="A66" s="496"/>
      <c r="B66" s="510"/>
      <c r="C66" s="498" t="s">
        <v>2322</v>
      </c>
      <c r="D66" s="510" t="s">
        <v>1872</v>
      </c>
      <c r="E66" s="511">
        <v>5</v>
      </c>
      <c r="F66" s="512">
        <v>26469</v>
      </c>
      <c r="G66" s="496"/>
    </row>
    <row r="67" spans="1:10" s="502" customFormat="1" ht="15" customHeight="1" x14ac:dyDescent="0.4">
      <c r="A67" s="496"/>
      <c r="B67" s="510"/>
      <c r="C67" s="498" t="s">
        <v>2323</v>
      </c>
      <c r="D67" s="510" t="s">
        <v>1873</v>
      </c>
      <c r="E67" s="511">
        <v>4</v>
      </c>
      <c r="F67" s="512">
        <v>4152</v>
      </c>
      <c r="G67" s="496"/>
    </row>
    <row r="68" spans="1:10" s="471" customFormat="1" ht="15" customHeight="1" x14ac:dyDescent="0.4">
      <c r="A68" s="496"/>
      <c r="B68" s="510"/>
      <c r="C68" s="498" t="s">
        <v>2324</v>
      </c>
      <c r="D68" s="510" t="s">
        <v>1874</v>
      </c>
      <c r="E68" s="511">
        <v>2</v>
      </c>
      <c r="F68" s="512" t="s">
        <v>72</v>
      </c>
      <c r="G68" s="496"/>
      <c r="H68" s="502"/>
      <c r="I68" s="502"/>
      <c r="J68" s="502"/>
    </row>
    <row r="69" spans="1:10" s="502" customFormat="1" ht="15" customHeight="1" x14ac:dyDescent="0.4">
      <c r="A69" s="496"/>
      <c r="B69" s="510"/>
      <c r="C69" s="498" t="s">
        <v>2325</v>
      </c>
      <c r="D69" s="510" t="s">
        <v>1875</v>
      </c>
      <c r="E69" s="511">
        <v>1</v>
      </c>
      <c r="F69" s="512" t="s">
        <v>72</v>
      </c>
      <c r="G69" s="496"/>
    </row>
    <row r="70" spans="1:10" s="502" customFormat="1" ht="15" customHeight="1" x14ac:dyDescent="0.4">
      <c r="A70" s="496"/>
      <c r="B70" s="510"/>
      <c r="C70" s="498" t="s">
        <v>2326</v>
      </c>
      <c r="D70" s="510" t="s">
        <v>1876</v>
      </c>
      <c r="E70" s="511">
        <v>5</v>
      </c>
      <c r="F70" s="512">
        <v>26546</v>
      </c>
      <c r="G70" s="496"/>
    </row>
    <row r="71" spans="1:10" s="502" customFormat="1" ht="15" customHeight="1" x14ac:dyDescent="0.4">
      <c r="A71" s="513"/>
      <c r="B71" s="514">
        <v>12</v>
      </c>
      <c r="C71" s="492" t="s">
        <v>2101</v>
      </c>
      <c r="D71" s="493" t="s">
        <v>964</v>
      </c>
      <c r="E71" s="515">
        <v>50</v>
      </c>
      <c r="F71" s="516">
        <v>127366</v>
      </c>
      <c r="G71" s="513"/>
      <c r="H71" s="471"/>
      <c r="I71" s="471"/>
      <c r="J71" s="471"/>
    </row>
    <row r="72" spans="1:10" s="502" customFormat="1" ht="15" customHeight="1" x14ac:dyDescent="0.4">
      <c r="A72" s="496"/>
      <c r="B72" s="510"/>
      <c r="C72" s="498" t="s">
        <v>2327</v>
      </c>
      <c r="D72" s="510" t="s">
        <v>1877</v>
      </c>
      <c r="E72" s="511">
        <v>26</v>
      </c>
      <c r="F72" s="512">
        <v>3365</v>
      </c>
      <c r="G72" s="496"/>
    </row>
    <row r="73" spans="1:10" s="502" customFormat="1" ht="15" customHeight="1" x14ac:dyDescent="0.4">
      <c r="A73" s="496"/>
      <c r="B73" s="510"/>
      <c r="C73" s="498" t="s">
        <v>2328</v>
      </c>
      <c r="D73" s="510" t="s">
        <v>1878</v>
      </c>
      <c r="E73" s="511">
        <v>3</v>
      </c>
      <c r="F73" s="512">
        <v>28339</v>
      </c>
      <c r="G73" s="496"/>
    </row>
    <row r="74" spans="1:10" s="502" customFormat="1" ht="15" customHeight="1" x14ac:dyDescent="0.4">
      <c r="A74" s="496"/>
      <c r="B74" s="510"/>
      <c r="C74" s="498" t="s">
        <v>2329</v>
      </c>
      <c r="D74" s="510" t="s">
        <v>1879</v>
      </c>
      <c r="E74" s="511">
        <v>1</v>
      </c>
      <c r="F74" s="512" t="s">
        <v>72</v>
      </c>
      <c r="G74" s="496"/>
    </row>
    <row r="75" spans="1:10" s="502" customFormat="1" ht="15" customHeight="1" x14ac:dyDescent="0.4">
      <c r="A75" s="496"/>
      <c r="B75" s="510"/>
      <c r="C75" s="498" t="s">
        <v>2330</v>
      </c>
      <c r="D75" s="510" t="s">
        <v>1880</v>
      </c>
      <c r="E75" s="511">
        <v>2</v>
      </c>
      <c r="F75" s="512" t="s">
        <v>72</v>
      </c>
      <c r="G75" s="496"/>
    </row>
    <row r="76" spans="1:10" s="502" customFormat="1" ht="15" customHeight="1" x14ac:dyDescent="0.4">
      <c r="A76" s="496"/>
      <c r="B76" s="510"/>
      <c r="C76" s="498" t="s">
        <v>2331</v>
      </c>
      <c r="D76" s="510" t="s">
        <v>1881</v>
      </c>
      <c r="E76" s="511">
        <v>1</v>
      </c>
      <c r="F76" s="512" t="s">
        <v>72</v>
      </c>
      <c r="G76" s="496"/>
    </row>
    <row r="77" spans="1:10" s="502" customFormat="1" ht="15" customHeight="1" x14ac:dyDescent="0.4">
      <c r="A77" s="496"/>
      <c r="B77" s="510"/>
      <c r="C77" s="498" t="s">
        <v>2332</v>
      </c>
      <c r="D77" s="510" t="s">
        <v>1882</v>
      </c>
      <c r="E77" s="511">
        <v>1</v>
      </c>
      <c r="F77" s="512" t="s">
        <v>72</v>
      </c>
      <c r="G77" s="496"/>
    </row>
    <row r="78" spans="1:10" s="502" customFormat="1" ht="15" customHeight="1" x14ac:dyDescent="0.4">
      <c r="A78" s="496"/>
      <c r="B78" s="510"/>
      <c r="C78" s="498" t="s">
        <v>2333</v>
      </c>
      <c r="D78" s="510" t="s">
        <v>1883</v>
      </c>
      <c r="E78" s="511">
        <v>10</v>
      </c>
      <c r="F78" s="512">
        <v>74300</v>
      </c>
      <c r="G78" s="496"/>
    </row>
    <row r="79" spans="1:10" s="471" customFormat="1" ht="15" customHeight="1" x14ac:dyDescent="0.4">
      <c r="A79" s="496"/>
      <c r="B79" s="510"/>
      <c r="C79" s="498" t="s">
        <v>2334</v>
      </c>
      <c r="D79" s="510" t="s">
        <v>1884</v>
      </c>
      <c r="E79" s="511">
        <v>1</v>
      </c>
      <c r="F79" s="512" t="s">
        <v>72</v>
      </c>
      <c r="G79" s="496"/>
      <c r="H79" s="502"/>
      <c r="I79" s="502"/>
      <c r="J79" s="502"/>
    </row>
    <row r="80" spans="1:10" s="502" customFormat="1" ht="15" customHeight="1" x14ac:dyDescent="0.4">
      <c r="A80" s="496"/>
      <c r="B80" s="510"/>
      <c r="C80" s="498" t="s">
        <v>2335</v>
      </c>
      <c r="D80" s="510" t="s">
        <v>1885</v>
      </c>
      <c r="E80" s="511">
        <v>2</v>
      </c>
      <c r="F80" s="512" t="s">
        <v>72</v>
      </c>
      <c r="G80" s="496"/>
    </row>
    <row r="81" spans="1:10" s="502" customFormat="1" ht="15" customHeight="1" x14ac:dyDescent="0.4">
      <c r="A81" s="496"/>
      <c r="B81" s="510"/>
      <c r="C81" s="498" t="s">
        <v>2336</v>
      </c>
      <c r="D81" s="510" t="s">
        <v>1886</v>
      </c>
      <c r="E81" s="511">
        <v>3</v>
      </c>
      <c r="F81" s="512">
        <v>1900</v>
      </c>
      <c r="G81" s="496"/>
    </row>
    <row r="82" spans="1:10" s="502" customFormat="1" ht="15" customHeight="1" x14ac:dyDescent="0.4">
      <c r="A82" s="513"/>
      <c r="B82" s="514">
        <v>13</v>
      </c>
      <c r="C82" s="492" t="s">
        <v>2101</v>
      </c>
      <c r="D82" s="493" t="s">
        <v>1009</v>
      </c>
      <c r="E82" s="515">
        <v>9</v>
      </c>
      <c r="F82" s="516">
        <v>10594</v>
      </c>
      <c r="G82" s="513"/>
      <c r="H82" s="471"/>
      <c r="I82" s="471"/>
      <c r="J82" s="471"/>
    </row>
    <row r="83" spans="1:10" s="471" customFormat="1" ht="15" customHeight="1" x14ac:dyDescent="0.4">
      <c r="A83" s="496"/>
      <c r="B83" s="510"/>
      <c r="C83" s="498" t="s">
        <v>2337</v>
      </c>
      <c r="D83" s="510" t="s">
        <v>1887</v>
      </c>
      <c r="E83" s="511">
        <v>4</v>
      </c>
      <c r="F83" s="512">
        <v>256</v>
      </c>
      <c r="G83" s="496"/>
      <c r="H83" s="502"/>
      <c r="I83" s="502"/>
      <c r="J83" s="502"/>
    </row>
    <row r="84" spans="1:10" s="502" customFormat="1" ht="15" customHeight="1" x14ac:dyDescent="0.4">
      <c r="A84" s="496"/>
      <c r="B84" s="510"/>
      <c r="C84" s="498" t="s">
        <v>2338</v>
      </c>
      <c r="D84" s="510" t="s">
        <v>2240</v>
      </c>
      <c r="E84" s="511">
        <v>1</v>
      </c>
      <c r="F84" s="512" t="s">
        <v>72</v>
      </c>
      <c r="G84" s="496"/>
    </row>
    <row r="85" spans="1:10" s="502" customFormat="1" ht="15" customHeight="1" x14ac:dyDescent="0.4">
      <c r="A85" s="496"/>
      <c r="B85" s="510"/>
      <c r="C85" s="498" t="s">
        <v>2339</v>
      </c>
      <c r="D85" s="510" t="s">
        <v>1888</v>
      </c>
      <c r="E85" s="511">
        <v>1</v>
      </c>
      <c r="F85" s="512" t="s">
        <v>72</v>
      </c>
      <c r="G85" s="496"/>
    </row>
    <row r="86" spans="1:10" s="502" customFormat="1" ht="15" customHeight="1" x14ac:dyDescent="0.4">
      <c r="A86" s="496"/>
      <c r="B86" s="510"/>
      <c r="C86" s="498" t="s">
        <v>2340</v>
      </c>
      <c r="D86" s="510" t="s">
        <v>1889</v>
      </c>
      <c r="E86" s="511">
        <v>3</v>
      </c>
      <c r="F86" s="512" t="s">
        <v>72</v>
      </c>
      <c r="G86" s="496"/>
    </row>
    <row r="87" spans="1:10" s="502" customFormat="1" ht="15" customHeight="1" x14ac:dyDescent="0.4">
      <c r="A87" s="513"/>
      <c r="B87" s="514">
        <v>14</v>
      </c>
      <c r="C87" s="492" t="s">
        <v>2101</v>
      </c>
      <c r="D87" s="493" t="s">
        <v>1032</v>
      </c>
      <c r="E87" s="515">
        <v>11</v>
      </c>
      <c r="F87" s="516">
        <v>74672</v>
      </c>
      <c r="G87" s="513"/>
      <c r="H87" s="471"/>
      <c r="I87" s="471"/>
      <c r="J87" s="471"/>
    </row>
    <row r="88" spans="1:10" s="502" customFormat="1" ht="15" customHeight="1" x14ac:dyDescent="0.4">
      <c r="A88" s="496"/>
      <c r="B88" s="510"/>
      <c r="C88" s="498" t="s">
        <v>2341</v>
      </c>
      <c r="D88" s="510" t="s">
        <v>1890</v>
      </c>
      <c r="E88" s="511">
        <v>1</v>
      </c>
      <c r="F88" s="512" t="s">
        <v>72</v>
      </c>
      <c r="G88" s="496"/>
    </row>
    <row r="89" spans="1:10" s="471" customFormat="1" ht="15" customHeight="1" x14ac:dyDescent="0.4">
      <c r="A89" s="496"/>
      <c r="B89" s="510"/>
      <c r="C89" s="498" t="s">
        <v>2342</v>
      </c>
      <c r="D89" s="510" t="s">
        <v>1891</v>
      </c>
      <c r="E89" s="511">
        <v>1</v>
      </c>
      <c r="F89" s="512" t="s">
        <v>72</v>
      </c>
      <c r="G89" s="496"/>
      <c r="H89" s="502"/>
      <c r="I89" s="502"/>
      <c r="J89" s="502"/>
    </row>
    <row r="90" spans="1:10" s="502" customFormat="1" ht="15" customHeight="1" x14ac:dyDescent="0.4">
      <c r="A90" s="496"/>
      <c r="B90" s="510"/>
      <c r="C90" s="498" t="s">
        <v>2343</v>
      </c>
      <c r="D90" s="510" t="s">
        <v>1892</v>
      </c>
      <c r="E90" s="511">
        <v>4</v>
      </c>
      <c r="F90" s="512">
        <v>46497</v>
      </c>
      <c r="G90" s="496"/>
    </row>
    <row r="91" spans="1:10" s="502" customFormat="1" ht="15" customHeight="1" x14ac:dyDescent="0.4">
      <c r="A91" s="496"/>
      <c r="B91" s="510"/>
      <c r="C91" s="498" t="s">
        <v>2344</v>
      </c>
      <c r="D91" s="510" t="s">
        <v>2241</v>
      </c>
      <c r="E91" s="511">
        <v>1</v>
      </c>
      <c r="F91" s="512" t="s">
        <v>72</v>
      </c>
      <c r="G91" s="496"/>
    </row>
    <row r="92" spans="1:10" s="502" customFormat="1" ht="15" customHeight="1" x14ac:dyDescent="0.4">
      <c r="A92" s="496"/>
      <c r="B92" s="510"/>
      <c r="C92" s="498" t="s">
        <v>2345</v>
      </c>
      <c r="D92" s="510" t="s">
        <v>2242</v>
      </c>
      <c r="E92" s="511">
        <v>1</v>
      </c>
      <c r="F92" s="512" t="s">
        <v>72</v>
      </c>
      <c r="G92" s="496"/>
    </row>
    <row r="93" spans="1:10" s="502" customFormat="1" ht="15" customHeight="1" x14ac:dyDescent="0.4">
      <c r="A93" s="496"/>
      <c r="B93" s="510"/>
      <c r="C93" s="498" t="s">
        <v>2346</v>
      </c>
      <c r="D93" s="510" t="s">
        <v>1893</v>
      </c>
      <c r="E93" s="511">
        <v>2</v>
      </c>
      <c r="F93" s="512" t="s">
        <v>72</v>
      </c>
      <c r="G93" s="496"/>
    </row>
    <row r="94" spans="1:10" s="502" customFormat="1" ht="15" customHeight="1" x14ac:dyDescent="0.4">
      <c r="A94" s="496"/>
      <c r="B94" s="510"/>
      <c r="C94" s="498" t="s">
        <v>2347</v>
      </c>
      <c r="D94" s="510" t="s">
        <v>1894</v>
      </c>
      <c r="E94" s="511">
        <v>1</v>
      </c>
      <c r="F94" s="512" t="s">
        <v>72</v>
      </c>
      <c r="G94" s="496"/>
    </row>
    <row r="95" spans="1:10" s="502" customFormat="1" ht="15" customHeight="1" x14ac:dyDescent="0.4">
      <c r="A95" s="513"/>
      <c r="B95" s="514">
        <v>15</v>
      </c>
      <c r="C95" s="492" t="s">
        <v>2101</v>
      </c>
      <c r="D95" s="493" t="s">
        <v>1059</v>
      </c>
      <c r="E95" s="515">
        <v>18</v>
      </c>
      <c r="F95" s="516">
        <v>211565</v>
      </c>
      <c r="G95" s="513"/>
      <c r="H95" s="471"/>
      <c r="I95" s="471"/>
      <c r="J95" s="471"/>
    </row>
    <row r="96" spans="1:10" s="471" customFormat="1" ht="15" customHeight="1" x14ac:dyDescent="0.4">
      <c r="A96" s="496"/>
      <c r="B96" s="510"/>
      <c r="C96" s="498" t="s">
        <v>2348</v>
      </c>
      <c r="D96" s="510" t="s">
        <v>1895</v>
      </c>
      <c r="E96" s="511">
        <v>3</v>
      </c>
      <c r="F96" s="512">
        <v>23963</v>
      </c>
      <c r="G96" s="496"/>
      <c r="H96" s="502"/>
      <c r="I96" s="502"/>
      <c r="J96" s="502"/>
    </row>
    <row r="97" spans="1:10" s="502" customFormat="1" ht="15" customHeight="1" x14ac:dyDescent="0.4">
      <c r="A97" s="496"/>
      <c r="B97" s="510"/>
      <c r="C97" s="498" t="s">
        <v>2349</v>
      </c>
      <c r="D97" s="510" t="s">
        <v>1896</v>
      </c>
      <c r="E97" s="511">
        <v>1</v>
      </c>
      <c r="F97" s="512" t="s">
        <v>72</v>
      </c>
      <c r="G97" s="496"/>
    </row>
    <row r="98" spans="1:10" s="471" customFormat="1" ht="15" customHeight="1" x14ac:dyDescent="0.4">
      <c r="A98" s="496"/>
      <c r="B98" s="510"/>
      <c r="C98" s="498" t="s">
        <v>2350</v>
      </c>
      <c r="D98" s="510" t="s">
        <v>1897</v>
      </c>
      <c r="E98" s="511">
        <v>4</v>
      </c>
      <c r="F98" s="512">
        <v>13311</v>
      </c>
      <c r="G98" s="496"/>
      <c r="H98" s="502"/>
      <c r="I98" s="502"/>
      <c r="J98" s="502"/>
    </row>
    <row r="99" spans="1:10" s="502" customFormat="1" ht="15" customHeight="1" x14ac:dyDescent="0.4">
      <c r="A99" s="496"/>
      <c r="B99" s="510"/>
      <c r="C99" s="498" t="s">
        <v>2351</v>
      </c>
      <c r="D99" s="510" t="s">
        <v>1898</v>
      </c>
      <c r="E99" s="511">
        <v>3</v>
      </c>
      <c r="F99" s="512">
        <v>103390</v>
      </c>
      <c r="G99" s="496"/>
    </row>
    <row r="100" spans="1:10" s="502" customFormat="1" ht="15" customHeight="1" x14ac:dyDescent="0.4">
      <c r="A100" s="496"/>
      <c r="B100" s="510"/>
      <c r="C100" s="498" t="s">
        <v>2352</v>
      </c>
      <c r="D100" s="510" t="s">
        <v>1899</v>
      </c>
      <c r="E100" s="511">
        <v>2</v>
      </c>
      <c r="F100" s="512" t="s">
        <v>72</v>
      </c>
      <c r="G100" s="496"/>
    </row>
    <row r="101" spans="1:10" s="471" customFormat="1" ht="15" customHeight="1" x14ac:dyDescent="0.4">
      <c r="A101" s="496"/>
      <c r="B101" s="510"/>
      <c r="C101" s="498" t="s">
        <v>2353</v>
      </c>
      <c r="D101" s="510" t="s">
        <v>1900</v>
      </c>
      <c r="E101" s="511">
        <v>5</v>
      </c>
      <c r="F101" s="512">
        <v>70737</v>
      </c>
      <c r="G101" s="496"/>
      <c r="H101" s="502"/>
      <c r="I101" s="502"/>
      <c r="J101" s="502"/>
    </row>
    <row r="102" spans="1:10" s="502" customFormat="1" ht="15" customHeight="1" x14ac:dyDescent="0.4">
      <c r="A102" s="513"/>
      <c r="B102" s="514">
        <v>16</v>
      </c>
      <c r="C102" s="492" t="s">
        <v>2101</v>
      </c>
      <c r="D102" s="493" t="s">
        <v>1070</v>
      </c>
      <c r="E102" s="515">
        <v>1</v>
      </c>
      <c r="F102" s="516" t="s">
        <v>72</v>
      </c>
      <c r="G102" s="513"/>
      <c r="H102" s="471"/>
      <c r="I102" s="471"/>
      <c r="J102" s="471"/>
    </row>
    <row r="103" spans="1:10" s="502" customFormat="1" ht="15" customHeight="1" x14ac:dyDescent="0.4">
      <c r="A103" s="496"/>
      <c r="B103" s="510"/>
      <c r="C103" s="498" t="s">
        <v>2354</v>
      </c>
      <c r="D103" s="510" t="s">
        <v>1901</v>
      </c>
      <c r="E103" s="511">
        <v>1</v>
      </c>
      <c r="F103" s="512" t="s">
        <v>72</v>
      </c>
      <c r="G103" s="496"/>
    </row>
    <row r="104" spans="1:10" s="502" customFormat="1" ht="15" customHeight="1" x14ac:dyDescent="0.4">
      <c r="A104" s="513"/>
      <c r="B104" s="514">
        <v>17</v>
      </c>
      <c r="C104" s="492" t="s">
        <v>2101</v>
      </c>
      <c r="D104" s="493" t="s">
        <v>1118</v>
      </c>
      <c r="E104" s="515">
        <v>2</v>
      </c>
      <c r="F104" s="516" t="s">
        <v>72</v>
      </c>
      <c r="G104" s="513"/>
      <c r="H104" s="471"/>
      <c r="I104" s="471"/>
      <c r="J104" s="471"/>
    </row>
    <row r="105" spans="1:10" s="502" customFormat="1" ht="15" customHeight="1" x14ac:dyDescent="0.4">
      <c r="A105" s="496"/>
      <c r="B105" s="510"/>
      <c r="C105" s="498" t="s">
        <v>2355</v>
      </c>
      <c r="D105" s="510" t="s">
        <v>1902</v>
      </c>
      <c r="E105" s="511">
        <v>1</v>
      </c>
      <c r="F105" s="512" t="s">
        <v>72</v>
      </c>
      <c r="G105" s="496"/>
    </row>
    <row r="106" spans="1:10" s="502" customFormat="1" ht="15" customHeight="1" x14ac:dyDescent="0.4">
      <c r="A106" s="496"/>
      <c r="B106" s="510"/>
      <c r="C106" s="498" t="s">
        <v>2356</v>
      </c>
      <c r="D106" s="510" t="s">
        <v>1903</v>
      </c>
      <c r="E106" s="511">
        <v>1</v>
      </c>
      <c r="F106" s="512" t="s">
        <v>72</v>
      </c>
      <c r="G106" s="496"/>
    </row>
    <row r="107" spans="1:10" s="502" customFormat="1" ht="15" customHeight="1" x14ac:dyDescent="0.4">
      <c r="A107" s="513"/>
      <c r="B107" s="514">
        <v>18</v>
      </c>
      <c r="C107" s="492" t="s">
        <v>2101</v>
      </c>
      <c r="D107" s="493" t="s">
        <v>1121</v>
      </c>
      <c r="E107" s="515">
        <v>21</v>
      </c>
      <c r="F107" s="516">
        <v>376128</v>
      </c>
      <c r="G107" s="513"/>
      <c r="H107" s="471"/>
      <c r="I107" s="471"/>
      <c r="J107" s="471"/>
    </row>
    <row r="108" spans="1:10" s="502" customFormat="1" ht="15" customHeight="1" x14ac:dyDescent="0.4">
      <c r="A108" s="496"/>
      <c r="B108" s="510"/>
      <c r="C108" s="498" t="s">
        <v>2357</v>
      </c>
      <c r="D108" s="510" t="s">
        <v>1904</v>
      </c>
      <c r="E108" s="511">
        <v>1</v>
      </c>
      <c r="F108" s="512" t="s">
        <v>72</v>
      </c>
      <c r="G108" s="496"/>
    </row>
    <row r="109" spans="1:10" s="502" customFormat="1" ht="15" customHeight="1" x14ac:dyDescent="0.4">
      <c r="A109" s="496"/>
      <c r="B109" s="510"/>
      <c r="C109" s="498" t="s">
        <v>2358</v>
      </c>
      <c r="D109" s="510" t="s">
        <v>1905</v>
      </c>
      <c r="E109" s="511">
        <v>1</v>
      </c>
      <c r="F109" s="512" t="s">
        <v>72</v>
      </c>
      <c r="G109" s="496"/>
    </row>
    <row r="110" spans="1:10" s="502" customFormat="1" ht="15" customHeight="1" x14ac:dyDescent="0.4">
      <c r="A110" s="496"/>
      <c r="B110" s="510"/>
      <c r="C110" s="498" t="s">
        <v>2359</v>
      </c>
      <c r="D110" s="510" t="s">
        <v>2243</v>
      </c>
      <c r="E110" s="511">
        <v>1</v>
      </c>
      <c r="F110" s="512" t="s">
        <v>72</v>
      </c>
      <c r="G110" s="496"/>
    </row>
    <row r="111" spans="1:10" s="502" customFormat="1" ht="15" customHeight="1" x14ac:dyDescent="0.4">
      <c r="A111" s="496"/>
      <c r="B111" s="510"/>
      <c r="C111" s="498" t="s">
        <v>2360</v>
      </c>
      <c r="D111" s="510" t="s">
        <v>1906</v>
      </c>
      <c r="E111" s="511">
        <v>4</v>
      </c>
      <c r="F111" s="512">
        <v>45982</v>
      </c>
      <c r="G111" s="496"/>
    </row>
    <row r="112" spans="1:10" s="471" customFormat="1" ht="15" customHeight="1" x14ac:dyDescent="0.4">
      <c r="A112" s="496"/>
      <c r="B112" s="510"/>
      <c r="C112" s="498" t="s">
        <v>2361</v>
      </c>
      <c r="D112" s="510" t="s">
        <v>1907</v>
      </c>
      <c r="E112" s="511">
        <v>1</v>
      </c>
      <c r="F112" s="512" t="s">
        <v>72</v>
      </c>
      <c r="G112" s="496"/>
      <c r="H112" s="502"/>
      <c r="I112" s="502"/>
      <c r="J112" s="502"/>
    </row>
    <row r="113" spans="1:10" s="502" customFormat="1" ht="15" customHeight="1" x14ac:dyDescent="0.4">
      <c r="A113" s="496"/>
      <c r="B113" s="510"/>
      <c r="C113" s="498" t="s">
        <v>2362</v>
      </c>
      <c r="D113" s="510" t="s">
        <v>1908</v>
      </c>
      <c r="E113" s="511">
        <v>1</v>
      </c>
      <c r="F113" s="512" t="s">
        <v>72</v>
      </c>
      <c r="G113" s="496"/>
    </row>
    <row r="114" spans="1:10" s="480" customFormat="1" ht="15" customHeight="1" x14ac:dyDescent="0.4">
      <c r="A114" s="474"/>
      <c r="B114" s="510"/>
      <c r="C114" s="498" t="s">
        <v>2363</v>
      </c>
      <c r="D114" s="510" t="s">
        <v>1909</v>
      </c>
      <c r="E114" s="511">
        <v>3</v>
      </c>
      <c r="F114" s="512">
        <v>12676</v>
      </c>
      <c r="G114" s="474"/>
    </row>
    <row r="115" spans="1:10" s="469" customFormat="1" ht="15" customHeight="1" x14ac:dyDescent="0.4">
      <c r="A115" s="474"/>
      <c r="B115" s="510"/>
      <c r="C115" s="498" t="s">
        <v>2364</v>
      </c>
      <c r="D115" s="510" t="s">
        <v>1910</v>
      </c>
      <c r="E115" s="511">
        <v>2</v>
      </c>
      <c r="F115" s="512" t="s">
        <v>72</v>
      </c>
      <c r="G115" s="474"/>
      <c r="H115" s="480"/>
      <c r="I115" s="480"/>
      <c r="J115" s="480"/>
    </row>
    <row r="116" spans="1:10" s="480" customFormat="1" ht="15" customHeight="1" x14ac:dyDescent="0.4">
      <c r="A116" s="474"/>
      <c r="B116" s="510"/>
      <c r="C116" s="498" t="s">
        <v>2365</v>
      </c>
      <c r="D116" s="510" t="s">
        <v>2244</v>
      </c>
      <c r="E116" s="511">
        <v>1</v>
      </c>
      <c r="F116" s="512" t="s">
        <v>72</v>
      </c>
      <c r="G116" s="474"/>
    </row>
    <row r="117" spans="1:10" s="480" customFormat="1" ht="15" customHeight="1" x14ac:dyDescent="0.4">
      <c r="A117" s="474"/>
      <c r="B117" s="510"/>
      <c r="C117" s="498" t="s">
        <v>2366</v>
      </c>
      <c r="D117" s="510" t="s">
        <v>1911</v>
      </c>
      <c r="E117" s="511">
        <v>1</v>
      </c>
      <c r="F117" s="512" t="s">
        <v>72</v>
      </c>
      <c r="G117" s="474"/>
    </row>
    <row r="118" spans="1:10" s="480" customFormat="1" ht="15" customHeight="1" x14ac:dyDescent="0.4">
      <c r="A118" s="474"/>
      <c r="B118" s="510"/>
      <c r="C118" s="498" t="s">
        <v>2367</v>
      </c>
      <c r="D118" s="510" t="s">
        <v>1912</v>
      </c>
      <c r="E118" s="511">
        <v>2</v>
      </c>
      <c r="F118" s="512" t="s">
        <v>72</v>
      </c>
      <c r="G118" s="474"/>
    </row>
    <row r="119" spans="1:10" s="469" customFormat="1" ht="15" customHeight="1" x14ac:dyDescent="0.4">
      <c r="A119" s="474"/>
      <c r="B119" s="510"/>
      <c r="C119" s="498" t="s">
        <v>2368</v>
      </c>
      <c r="D119" s="510" t="s">
        <v>1913</v>
      </c>
      <c r="E119" s="511">
        <v>3</v>
      </c>
      <c r="F119" s="512">
        <v>134293</v>
      </c>
      <c r="G119" s="474"/>
      <c r="H119" s="480"/>
      <c r="I119" s="480"/>
      <c r="J119" s="480"/>
    </row>
    <row r="120" spans="1:10" s="480" customFormat="1" ht="15" customHeight="1" x14ac:dyDescent="0.4">
      <c r="A120" s="485"/>
      <c r="B120" s="514">
        <v>19</v>
      </c>
      <c r="C120" s="492" t="s">
        <v>2101</v>
      </c>
      <c r="D120" s="493" t="s">
        <v>1176</v>
      </c>
      <c r="E120" s="515">
        <v>3</v>
      </c>
      <c r="F120" s="516">
        <v>11911</v>
      </c>
      <c r="G120" s="485"/>
      <c r="H120" s="469"/>
      <c r="I120" s="469"/>
      <c r="J120" s="469"/>
    </row>
    <row r="121" spans="1:10" s="480" customFormat="1" ht="15" customHeight="1" x14ac:dyDescent="0.4">
      <c r="A121" s="474"/>
      <c r="B121" s="510"/>
      <c r="C121" s="498" t="s">
        <v>2369</v>
      </c>
      <c r="D121" s="510" t="s">
        <v>1914</v>
      </c>
      <c r="E121" s="511">
        <v>2</v>
      </c>
      <c r="F121" s="512" t="s">
        <v>72</v>
      </c>
      <c r="G121" s="474"/>
    </row>
    <row r="122" spans="1:10" s="480" customFormat="1" ht="15" customHeight="1" x14ac:dyDescent="0.4">
      <c r="A122" s="474"/>
      <c r="B122" s="510"/>
      <c r="C122" s="498" t="s">
        <v>2370</v>
      </c>
      <c r="D122" s="510" t="s">
        <v>1915</v>
      </c>
      <c r="E122" s="511">
        <v>1</v>
      </c>
      <c r="F122" s="512" t="s">
        <v>72</v>
      </c>
      <c r="G122" s="474"/>
    </row>
    <row r="123" spans="1:10" s="480" customFormat="1" ht="15" customHeight="1" x14ac:dyDescent="0.4">
      <c r="A123" s="485"/>
      <c r="B123" s="514">
        <v>20</v>
      </c>
      <c r="C123" s="492" t="s">
        <v>2101</v>
      </c>
      <c r="D123" s="493" t="s">
        <v>1195</v>
      </c>
      <c r="E123" s="515">
        <v>4</v>
      </c>
      <c r="F123" s="516">
        <v>116410</v>
      </c>
      <c r="G123" s="485"/>
      <c r="H123" s="469"/>
      <c r="I123" s="469"/>
      <c r="J123" s="469"/>
    </row>
    <row r="124" spans="1:10" s="480" customFormat="1" ht="15" customHeight="1" x14ac:dyDescent="0.4">
      <c r="A124" s="474"/>
      <c r="B124" s="510"/>
      <c r="C124" s="498" t="s">
        <v>2371</v>
      </c>
      <c r="D124" s="510" t="s">
        <v>1916</v>
      </c>
      <c r="E124" s="511">
        <v>3</v>
      </c>
      <c r="F124" s="512" t="s">
        <v>72</v>
      </c>
      <c r="G124" s="474"/>
    </row>
    <row r="125" spans="1:10" s="469" customFormat="1" ht="15" customHeight="1" x14ac:dyDescent="0.4">
      <c r="A125" s="474"/>
      <c r="B125" s="510"/>
      <c r="C125" s="498" t="s">
        <v>2372</v>
      </c>
      <c r="D125" s="510" t="s">
        <v>1917</v>
      </c>
      <c r="E125" s="511">
        <v>1</v>
      </c>
      <c r="F125" s="512" t="s">
        <v>72</v>
      </c>
      <c r="G125" s="474"/>
      <c r="H125" s="480"/>
      <c r="I125" s="480"/>
      <c r="J125" s="480"/>
    </row>
    <row r="126" spans="1:10" s="480" customFormat="1" ht="15" customHeight="1" x14ac:dyDescent="0.4">
      <c r="A126" s="485"/>
      <c r="B126" s="514">
        <v>21</v>
      </c>
      <c r="C126" s="492" t="s">
        <v>2101</v>
      </c>
      <c r="D126" s="493" t="s">
        <v>1206</v>
      </c>
      <c r="E126" s="515">
        <v>8</v>
      </c>
      <c r="F126" s="516">
        <v>92294</v>
      </c>
      <c r="G126" s="485"/>
      <c r="H126" s="469"/>
      <c r="I126" s="469"/>
      <c r="J126" s="469"/>
    </row>
    <row r="127" spans="1:10" s="480" customFormat="1" ht="15" customHeight="1" x14ac:dyDescent="0.4">
      <c r="A127" s="474"/>
      <c r="B127" s="510"/>
      <c r="C127" s="498" t="s">
        <v>2373</v>
      </c>
      <c r="D127" s="510" t="s">
        <v>1918</v>
      </c>
      <c r="E127" s="511">
        <v>1</v>
      </c>
      <c r="F127" s="512" t="s">
        <v>72</v>
      </c>
      <c r="G127" s="474"/>
    </row>
    <row r="128" spans="1:10" s="480" customFormat="1" ht="15" customHeight="1" x14ac:dyDescent="0.4">
      <c r="A128" s="474"/>
      <c r="B128" s="510"/>
      <c r="C128" s="498" t="s">
        <v>2374</v>
      </c>
      <c r="D128" s="510" t="s">
        <v>1919</v>
      </c>
      <c r="E128" s="511">
        <v>1</v>
      </c>
      <c r="F128" s="512" t="s">
        <v>72</v>
      </c>
      <c r="G128" s="474"/>
    </row>
    <row r="129" spans="1:10" s="480" customFormat="1" ht="15" customHeight="1" x14ac:dyDescent="0.4">
      <c r="A129" s="474"/>
      <c r="B129" s="510"/>
      <c r="C129" s="498" t="s">
        <v>2375</v>
      </c>
      <c r="D129" s="510" t="s">
        <v>1920</v>
      </c>
      <c r="E129" s="511">
        <v>1</v>
      </c>
      <c r="F129" s="512" t="s">
        <v>72</v>
      </c>
      <c r="G129" s="474"/>
    </row>
    <row r="130" spans="1:10" s="469" customFormat="1" ht="15" customHeight="1" x14ac:dyDescent="0.4">
      <c r="A130" s="474"/>
      <c r="B130" s="510"/>
      <c r="C130" s="498" t="s">
        <v>2376</v>
      </c>
      <c r="D130" s="510" t="s">
        <v>1921</v>
      </c>
      <c r="E130" s="511">
        <v>1</v>
      </c>
      <c r="F130" s="512" t="s">
        <v>72</v>
      </c>
      <c r="G130" s="474"/>
      <c r="H130" s="480"/>
      <c r="I130" s="480"/>
      <c r="J130" s="480"/>
    </row>
    <row r="131" spans="1:10" s="480" customFormat="1" ht="15" customHeight="1" x14ac:dyDescent="0.4">
      <c r="A131" s="474"/>
      <c r="B131" s="510"/>
      <c r="C131" s="498" t="s">
        <v>2377</v>
      </c>
      <c r="D131" s="510" t="s">
        <v>2245</v>
      </c>
      <c r="E131" s="511">
        <v>1</v>
      </c>
      <c r="F131" s="512" t="s">
        <v>72</v>
      </c>
      <c r="G131" s="474"/>
    </row>
    <row r="132" spans="1:10" s="480" customFormat="1" ht="15" customHeight="1" x14ac:dyDescent="0.4">
      <c r="A132" s="474"/>
      <c r="B132" s="510"/>
      <c r="C132" s="498" t="s">
        <v>2378</v>
      </c>
      <c r="D132" s="510" t="s">
        <v>1922</v>
      </c>
      <c r="E132" s="511">
        <v>3</v>
      </c>
      <c r="F132" s="512">
        <v>6186</v>
      </c>
      <c r="G132" s="474"/>
    </row>
    <row r="133" spans="1:10" s="480" customFormat="1" ht="15" customHeight="1" x14ac:dyDescent="0.4">
      <c r="A133" s="485"/>
      <c r="B133" s="514">
        <v>22</v>
      </c>
      <c r="C133" s="492" t="s">
        <v>2101</v>
      </c>
      <c r="D133" s="493" t="s">
        <v>1</v>
      </c>
      <c r="E133" s="515">
        <v>13</v>
      </c>
      <c r="F133" s="516">
        <v>374006</v>
      </c>
      <c r="G133" s="485"/>
      <c r="H133" s="469"/>
      <c r="I133" s="469"/>
      <c r="J133" s="469"/>
    </row>
    <row r="134" spans="1:10" s="480" customFormat="1" ht="15" customHeight="1" x14ac:dyDescent="0.4">
      <c r="A134" s="474"/>
      <c r="B134" s="510"/>
      <c r="C134" s="498" t="s">
        <v>2379</v>
      </c>
      <c r="D134" s="510" t="s">
        <v>1923</v>
      </c>
      <c r="E134" s="511">
        <v>1</v>
      </c>
      <c r="F134" s="512" t="s">
        <v>72</v>
      </c>
      <c r="G134" s="474"/>
    </row>
    <row r="135" spans="1:10" s="480" customFormat="1" ht="15" customHeight="1" x14ac:dyDescent="0.4">
      <c r="A135" s="474"/>
      <c r="B135" s="510"/>
      <c r="C135" s="498" t="s">
        <v>2380</v>
      </c>
      <c r="D135" s="510" t="s">
        <v>1924</v>
      </c>
      <c r="E135" s="511">
        <v>4</v>
      </c>
      <c r="F135" s="512">
        <v>77235</v>
      </c>
      <c r="G135" s="474"/>
    </row>
    <row r="136" spans="1:10" s="480" customFormat="1" ht="15" customHeight="1" x14ac:dyDescent="0.4">
      <c r="A136" s="474"/>
      <c r="B136" s="510"/>
      <c r="C136" s="498" t="s">
        <v>2381</v>
      </c>
      <c r="D136" s="510" t="s">
        <v>1925</v>
      </c>
      <c r="E136" s="511">
        <v>4</v>
      </c>
      <c r="F136" s="512">
        <v>29259</v>
      </c>
      <c r="G136" s="474"/>
    </row>
    <row r="137" spans="1:10" s="480" customFormat="1" ht="15" customHeight="1" x14ac:dyDescent="0.4">
      <c r="A137" s="474"/>
      <c r="B137" s="510"/>
      <c r="C137" s="498" t="s">
        <v>2382</v>
      </c>
      <c r="D137" s="510" t="s">
        <v>2246</v>
      </c>
      <c r="E137" s="511">
        <v>1</v>
      </c>
      <c r="F137" s="512" t="s">
        <v>72</v>
      </c>
      <c r="G137" s="474"/>
    </row>
    <row r="138" spans="1:10" s="469" customFormat="1" ht="15" customHeight="1" x14ac:dyDescent="0.4">
      <c r="A138" s="474"/>
      <c r="B138" s="510"/>
      <c r="C138" s="498" t="s">
        <v>2383</v>
      </c>
      <c r="D138" s="510" t="s">
        <v>1926</v>
      </c>
      <c r="E138" s="511">
        <v>3</v>
      </c>
      <c r="F138" s="512" t="s">
        <v>72</v>
      </c>
      <c r="G138" s="474"/>
      <c r="H138" s="480"/>
      <c r="I138" s="480"/>
      <c r="J138" s="480"/>
    </row>
    <row r="139" spans="1:10" s="480" customFormat="1" ht="15" customHeight="1" x14ac:dyDescent="0.4">
      <c r="A139" s="485"/>
      <c r="B139" s="514">
        <v>23</v>
      </c>
      <c r="C139" s="492" t="s">
        <v>2101</v>
      </c>
      <c r="D139" s="493" t="s">
        <v>1298</v>
      </c>
      <c r="E139" s="515">
        <v>16</v>
      </c>
      <c r="F139" s="516">
        <v>357379</v>
      </c>
      <c r="G139" s="485"/>
      <c r="H139" s="469"/>
      <c r="I139" s="469"/>
      <c r="J139" s="469"/>
    </row>
    <row r="140" spans="1:10" s="480" customFormat="1" ht="15" customHeight="1" x14ac:dyDescent="0.4">
      <c r="A140" s="474"/>
      <c r="B140" s="510"/>
      <c r="C140" s="498" t="s">
        <v>2384</v>
      </c>
      <c r="D140" s="510" t="s">
        <v>1927</v>
      </c>
      <c r="E140" s="511">
        <v>1</v>
      </c>
      <c r="F140" s="512" t="s">
        <v>72</v>
      </c>
      <c r="G140" s="474"/>
    </row>
    <row r="141" spans="1:10" s="480" customFormat="1" ht="15" customHeight="1" x14ac:dyDescent="0.4">
      <c r="A141" s="474"/>
      <c r="B141" s="510"/>
      <c r="C141" s="498" t="s">
        <v>2385</v>
      </c>
      <c r="D141" s="510" t="s">
        <v>1928</v>
      </c>
      <c r="E141" s="511">
        <v>3</v>
      </c>
      <c r="F141" s="512">
        <v>274976</v>
      </c>
      <c r="G141" s="474"/>
    </row>
    <row r="142" spans="1:10" s="480" customFormat="1" ht="15" customHeight="1" x14ac:dyDescent="0.4">
      <c r="A142" s="474"/>
      <c r="B142" s="510"/>
      <c r="C142" s="498" t="s">
        <v>2386</v>
      </c>
      <c r="D142" s="510" t="s">
        <v>1929</v>
      </c>
      <c r="E142" s="511">
        <v>2</v>
      </c>
      <c r="F142" s="512" t="s">
        <v>72</v>
      </c>
      <c r="G142" s="474"/>
    </row>
    <row r="143" spans="1:10" s="480" customFormat="1" ht="15" customHeight="1" x14ac:dyDescent="0.4">
      <c r="A143" s="474"/>
      <c r="B143" s="510"/>
      <c r="C143" s="498" t="s">
        <v>2387</v>
      </c>
      <c r="D143" s="510" t="s">
        <v>1930</v>
      </c>
      <c r="E143" s="511">
        <v>1</v>
      </c>
      <c r="F143" s="512" t="s">
        <v>72</v>
      </c>
      <c r="G143" s="474"/>
    </row>
    <row r="144" spans="1:10" s="480" customFormat="1" ht="15" customHeight="1" x14ac:dyDescent="0.4">
      <c r="A144" s="474"/>
      <c r="B144" s="510"/>
      <c r="C144" s="498" t="s">
        <v>2388</v>
      </c>
      <c r="D144" s="510" t="s">
        <v>1931</v>
      </c>
      <c r="E144" s="511">
        <v>2</v>
      </c>
      <c r="F144" s="512" t="s">
        <v>72</v>
      </c>
      <c r="G144" s="474"/>
    </row>
    <row r="145" spans="1:10" s="480" customFormat="1" ht="15" customHeight="1" x14ac:dyDescent="0.4">
      <c r="A145" s="474"/>
      <c r="B145" s="510"/>
      <c r="C145" s="498" t="s">
        <v>2389</v>
      </c>
      <c r="D145" s="510" t="s">
        <v>1932</v>
      </c>
      <c r="E145" s="511">
        <v>6</v>
      </c>
      <c r="F145" s="512">
        <v>60010</v>
      </c>
      <c r="G145" s="474"/>
    </row>
    <row r="146" spans="1:10" s="480" customFormat="1" ht="15" customHeight="1" x14ac:dyDescent="0.4">
      <c r="A146" s="474"/>
      <c r="B146" s="510"/>
      <c r="C146" s="498" t="s">
        <v>2390</v>
      </c>
      <c r="D146" s="510" t="s">
        <v>1933</v>
      </c>
      <c r="E146" s="511">
        <v>1</v>
      </c>
      <c r="F146" s="512" t="s">
        <v>72</v>
      </c>
      <c r="G146" s="474"/>
    </row>
    <row r="147" spans="1:10" s="480" customFormat="1" ht="15" customHeight="1" x14ac:dyDescent="0.4">
      <c r="A147" s="485"/>
      <c r="B147" s="514">
        <v>24</v>
      </c>
      <c r="C147" s="492" t="s">
        <v>2101</v>
      </c>
      <c r="D147" s="493" t="s">
        <v>1326</v>
      </c>
      <c r="E147" s="515">
        <v>121</v>
      </c>
      <c r="F147" s="516">
        <v>2082148</v>
      </c>
      <c r="G147" s="485"/>
      <c r="H147" s="469"/>
      <c r="I147" s="469"/>
      <c r="J147" s="469"/>
    </row>
    <row r="148" spans="1:10" s="480" customFormat="1" ht="15" customHeight="1" x14ac:dyDescent="0.4">
      <c r="A148" s="474"/>
      <c r="B148" s="510"/>
      <c r="C148" s="498" t="s">
        <v>2391</v>
      </c>
      <c r="D148" s="510" t="s">
        <v>1934</v>
      </c>
      <c r="E148" s="511">
        <v>1</v>
      </c>
      <c r="F148" s="512" t="s">
        <v>72</v>
      </c>
      <c r="G148" s="474"/>
    </row>
    <row r="149" spans="1:10" s="480" customFormat="1" ht="15" customHeight="1" x14ac:dyDescent="0.4">
      <c r="A149" s="474"/>
      <c r="B149" s="510"/>
      <c r="C149" s="498" t="s">
        <v>2392</v>
      </c>
      <c r="D149" s="510" t="s">
        <v>1935</v>
      </c>
      <c r="E149" s="511">
        <v>3</v>
      </c>
      <c r="F149" s="512">
        <v>1713</v>
      </c>
      <c r="G149" s="474"/>
    </row>
    <row r="150" spans="1:10" s="480" customFormat="1" ht="15" customHeight="1" x14ac:dyDescent="0.4">
      <c r="A150" s="474"/>
      <c r="B150" s="510"/>
      <c r="C150" s="498" t="s">
        <v>2393</v>
      </c>
      <c r="D150" s="510" t="s">
        <v>1936</v>
      </c>
      <c r="E150" s="511">
        <v>4</v>
      </c>
      <c r="F150" s="512">
        <v>33687</v>
      </c>
      <c r="G150" s="474"/>
    </row>
    <row r="151" spans="1:10" s="480" customFormat="1" ht="15" customHeight="1" x14ac:dyDescent="0.4">
      <c r="A151" s="474"/>
      <c r="B151" s="510"/>
      <c r="C151" s="498" t="s">
        <v>2394</v>
      </c>
      <c r="D151" s="510" t="s">
        <v>1937</v>
      </c>
      <c r="E151" s="511">
        <v>4</v>
      </c>
      <c r="F151" s="512">
        <v>18389</v>
      </c>
      <c r="G151" s="474"/>
    </row>
    <row r="152" spans="1:10" s="480" customFormat="1" ht="15" customHeight="1" x14ac:dyDescent="0.4">
      <c r="A152" s="474"/>
      <c r="B152" s="510"/>
      <c r="C152" s="498" t="s">
        <v>2395</v>
      </c>
      <c r="D152" s="510" t="s">
        <v>1938</v>
      </c>
      <c r="E152" s="511">
        <v>3</v>
      </c>
      <c r="F152" s="512">
        <v>4899</v>
      </c>
      <c r="G152" s="474"/>
    </row>
    <row r="153" spans="1:10" s="480" customFormat="1" ht="15" customHeight="1" x14ac:dyDescent="0.4">
      <c r="A153" s="474"/>
      <c r="B153" s="510"/>
      <c r="C153" s="498" t="s">
        <v>2396</v>
      </c>
      <c r="D153" s="510" t="s">
        <v>1939</v>
      </c>
      <c r="E153" s="511">
        <v>6</v>
      </c>
      <c r="F153" s="512">
        <v>23215</v>
      </c>
      <c r="G153" s="474"/>
    </row>
    <row r="154" spans="1:10" s="480" customFormat="1" ht="15" customHeight="1" x14ac:dyDescent="0.4">
      <c r="A154" s="474"/>
      <c r="B154" s="510"/>
      <c r="C154" s="498" t="s">
        <v>2397</v>
      </c>
      <c r="D154" s="510" t="s">
        <v>1940</v>
      </c>
      <c r="E154" s="511">
        <v>15</v>
      </c>
      <c r="F154" s="512">
        <v>64748</v>
      </c>
      <c r="G154" s="474"/>
    </row>
    <row r="155" spans="1:10" s="480" customFormat="1" ht="15" customHeight="1" x14ac:dyDescent="0.4">
      <c r="A155" s="474"/>
      <c r="B155" s="510"/>
      <c r="C155" s="498" t="s">
        <v>2398</v>
      </c>
      <c r="D155" s="510" t="s">
        <v>1941</v>
      </c>
      <c r="E155" s="511">
        <v>5</v>
      </c>
      <c r="F155" s="512">
        <v>133884</v>
      </c>
      <c r="G155" s="474"/>
    </row>
    <row r="156" spans="1:10" s="480" customFormat="1" ht="15" customHeight="1" x14ac:dyDescent="0.4">
      <c r="A156" s="474"/>
      <c r="B156" s="510"/>
      <c r="C156" s="498" t="s">
        <v>2399</v>
      </c>
      <c r="D156" s="510" t="s">
        <v>1942</v>
      </c>
      <c r="E156" s="511">
        <v>4</v>
      </c>
      <c r="F156" s="512">
        <v>274589</v>
      </c>
      <c r="G156" s="474"/>
    </row>
    <row r="157" spans="1:10" s="480" customFormat="1" ht="15" customHeight="1" x14ac:dyDescent="0.4">
      <c r="A157" s="474"/>
      <c r="B157" s="510"/>
      <c r="C157" s="498" t="s">
        <v>2400</v>
      </c>
      <c r="D157" s="510" t="s">
        <v>2247</v>
      </c>
      <c r="E157" s="511">
        <v>2</v>
      </c>
      <c r="F157" s="512" t="s">
        <v>72</v>
      </c>
      <c r="G157" s="474"/>
    </row>
    <row r="158" spans="1:10" s="480" customFormat="1" ht="15" customHeight="1" x14ac:dyDescent="0.4">
      <c r="A158" s="474"/>
      <c r="B158" s="510"/>
      <c r="C158" s="498" t="s">
        <v>2401</v>
      </c>
      <c r="D158" s="510" t="s">
        <v>1943</v>
      </c>
      <c r="E158" s="511">
        <v>12</v>
      </c>
      <c r="F158" s="512">
        <v>12127</v>
      </c>
      <c r="G158" s="474"/>
    </row>
    <row r="159" spans="1:10" s="480" customFormat="1" ht="15" customHeight="1" x14ac:dyDescent="0.4">
      <c r="A159" s="474"/>
      <c r="B159" s="510"/>
      <c r="C159" s="498" t="s">
        <v>2402</v>
      </c>
      <c r="D159" s="510" t="s">
        <v>1944</v>
      </c>
      <c r="E159" s="511">
        <v>7</v>
      </c>
      <c r="F159" s="512">
        <v>13243</v>
      </c>
      <c r="G159" s="474"/>
    </row>
    <row r="160" spans="1:10" s="469" customFormat="1" ht="15" customHeight="1" x14ac:dyDescent="0.4">
      <c r="A160" s="474"/>
      <c r="B160" s="510"/>
      <c r="C160" s="498" t="s">
        <v>2403</v>
      </c>
      <c r="D160" s="510" t="s">
        <v>1945</v>
      </c>
      <c r="E160" s="511">
        <v>16</v>
      </c>
      <c r="F160" s="512">
        <v>56245</v>
      </c>
      <c r="G160" s="474"/>
      <c r="H160" s="480"/>
      <c r="I160" s="480"/>
      <c r="J160" s="480"/>
    </row>
    <row r="161" spans="1:10" s="480" customFormat="1" ht="15" customHeight="1" x14ac:dyDescent="0.4">
      <c r="A161" s="474"/>
      <c r="B161" s="510"/>
      <c r="C161" s="498" t="s">
        <v>2404</v>
      </c>
      <c r="D161" s="510" t="s">
        <v>1946</v>
      </c>
      <c r="E161" s="511">
        <v>14</v>
      </c>
      <c r="F161" s="512">
        <v>145234</v>
      </c>
      <c r="G161" s="474"/>
    </row>
    <row r="162" spans="1:10" s="480" customFormat="1" ht="15" customHeight="1" x14ac:dyDescent="0.4">
      <c r="A162" s="474"/>
      <c r="B162" s="510"/>
      <c r="C162" s="498" t="s">
        <v>2405</v>
      </c>
      <c r="D162" s="510" t="s">
        <v>1947</v>
      </c>
      <c r="E162" s="511">
        <v>1</v>
      </c>
      <c r="F162" s="512" t="s">
        <v>72</v>
      </c>
      <c r="G162" s="474"/>
    </row>
    <row r="163" spans="1:10" s="480" customFormat="1" ht="15" customHeight="1" x14ac:dyDescent="0.4">
      <c r="A163" s="474"/>
      <c r="B163" s="510"/>
      <c r="C163" s="498" t="s">
        <v>2406</v>
      </c>
      <c r="D163" s="510" t="s">
        <v>1948</v>
      </c>
      <c r="E163" s="511">
        <v>7</v>
      </c>
      <c r="F163" s="512">
        <v>949946</v>
      </c>
      <c r="G163" s="474"/>
    </row>
    <row r="164" spans="1:10" s="480" customFormat="1" ht="15" customHeight="1" x14ac:dyDescent="0.4">
      <c r="A164" s="474"/>
      <c r="B164" s="510"/>
      <c r="C164" s="498" t="s">
        <v>2407</v>
      </c>
      <c r="D164" s="510" t="s">
        <v>1949</v>
      </c>
      <c r="E164" s="511">
        <v>2</v>
      </c>
      <c r="F164" s="512" t="s">
        <v>72</v>
      </c>
      <c r="G164" s="474"/>
    </row>
    <row r="165" spans="1:10" s="480" customFormat="1" ht="15" customHeight="1" x14ac:dyDescent="0.4">
      <c r="A165" s="474"/>
      <c r="B165" s="510"/>
      <c r="C165" s="498" t="s">
        <v>2408</v>
      </c>
      <c r="D165" s="510" t="s">
        <v>1950</v>
      </c>
      <c r="E165" s="511">
        <v>4</v>
      </c>
      <c r="F165" s="512">
        <v>21110</v>
      </c>
      <c r="G165" s="474"/>
    </row>
    <row r="166" spans="1:10" s="480" customFormat="1" ht="15" customHeight="1" x14ac:dyDescent="0.4">
      <c r="A166" s="474"/>
      <c r="B166" s="510"/>
      <c r="C166" s="498" t="s">
        <v>2409</v>
      </c>
      <c r="D166" s="510" t="s">
        <v>1951</v>
      </c>
      <c r="E166" s="511">
        <v>2</v>
      </c>
      <c r="F166" s="512" t="s">
        <v>72</v>
      </c>
      <c r="G166" s="474"/>
    </row>
    <row r="167" spans="1:10" s="480" customFormat="1" ht="15" customHeight="1" x14ac:dyDescent="0.4">
      <c r="A167" s="474"/>
      <c r="B167" s="510"/>
      <c r="C167" s="498" t="s">
        <v>2410</v>
      </c>
      <c r="D167" s="510" t="s">
        <v>1952</v>
      </c>
      <c r="E167" s="511">
        <v>2</v>
      </c>
      <c r="F167" s="512" t="s">
        <v>72</v>
      </c>
      <c r="G167" s="474"/>
    </row>
    <row r="168" spans="1:10" s="469" customFormat="1" ht="15" customHeight="1" x14ac:dyDescent="0.4">
      <c r="A168" s="474"/>
      <c r="B168" s="510"/>
      <c r="C168" s="498" t="s">
        <v>2411</v>
      </c>
      <c r="D168" s="510" t="s">
        <v>1953</v>
      </c>
      <c r="E168" s="511">
        <v>2</v>
      </c>
      <c r="F168" s="512" t="s">
        <v>72</v>
      </c>
      <c r="G168" s="474"/>
      <c r="H168" s="480"/>
      <c r="I168" s="480"/>
      <c r="J168" s="480"/>
    </row>
    <row r="169" spans="1:10" s="480" customFormat="1" ht="15" customHeight="1" x14ac:dyDescent="0.4">
      <c r="A169" s="474"/>
      <c r="B169" s="510"/>
      <c r="C169" s="498" t="s">
        <v>2412</v>
      </c>
      <c r="D169" s="510" t="s">
        <v>1954</v>
      </c>
      <c r="E169" s="511">
        <v>5</v>
      </c>
      <c r="F169" s="512">
        <v>25539</v>
      </c>
      <c r="G169" s="474"/>
    </row>
    <row r="170" spans="1:10" s="480" customFormat="1" ht="15" customHeight="1" x14ac:dyDescent="0.4">
      <c r="A170" s="485"/>
      <c r="B170" s="514">
        <v>25</v>
      </c>
      <c r="C170" s="492" t="s">
        <v>2101</v>
      </c>
      <c r="D170" s="493" t="s">
        <v>1412</v>
      </c>
      <c r="E170" s="515">
        <v>20</v>
      </c>
      <c r="F170" s="516">
        <v>388652</v>
      </c>
      <c r="G170" s="485"/>
      <c r="H170" s="469"/>
      <c r="I170" s="469"/>
      <c r="J170" s="469"/>
    </row>
    <row r="171" spans="1:10" s="480" customFormat="1" ht="15" customHeight="1" x14ac:dyDescent="0.4">
      <c r="A171" s="474"/>
      <c r="B171" s="510"/>
      <c r="C171" s="498" t="s">
        <v>2413</v>
      </c>
      <c r="D171" s="510" t="s">
        <v>1955</v>
      </c>
      <c r="E171" s="511">
        <v>2</v>
      </c>
      <c r="F171" s="512" t="s">
        <v>72</v>
      </c>
      <c r="G171" s="474"/>
    </row>
    <row r="172" spans="1:10" s="480" customFormat="1" ht="15" customHeight="1" x14ac:dyDescent="0.4">
      <c r="A172" s="474"/>
      <c r="B172" s="510"/>
      <c r="C172" s="498" t="s">
        <v>2414</v>
      </c>
      <c r="D172" s="510" t="s">
        <v>1956</v>
      </c>
      <c r="E172" s="511">
        <v>2</v>
      </c>
      <c r="F172" s="512" t="s">
        <v>72</v>
      </c>
      <c r="G172" s="474"/>
    </row>
    <row r="173" spans="1:10" s="480" customFormat="1" ht="15" customHeight="1" x14ac:dyDescent="0.4">
      <c r="A173" s="474"/>
      <c r="B173" s="510"/>
      <c r="C173" s="498" t="s">
        <v>2415</v>
      </c>
      <c r="D173" s="510" t="s">
        <v>1957</v>
      </c>
      <c r="E173" s="511">
        <v>5</v>
      </c>
      <c r="F173" s="512">
        <v>24321</v>
      </c>
      <c r="G173" s="474"/>
    </row>
    <row r="174" spans="1:10" s="480" customFormat="1" ht="15" customHeight="1" x14ac:dyDescent="0.4">
      <c r="A174" s="474"/>
      <c r="B174" s="510"/>
      <c r="C174" s="498" t="s">
        <v>2416</v>
      </c>
      <c r="D174" s="510" t="s">
        <v>1958</v>
      </c>
      <c r="E174" s="511">
        <v>1</v>
      </c>
      <c r="F174" s="512" t="s">
        <v>72</v>
      </c>
      <c r="G174" s="474"/>
    </row>
    <row r="175" spans="1:10" s="480" customFormat="1" ht="15" customHeight="1" x14ac:dyDescent="0.4">
      <c r="A175" s="474"/>
      <c r="B175" s="510"/>
      <c r="C175" s="498" t="s">
        <v>2417</v>
      </c>
      <c r="D175" s="510" t="s">
        <v>1959</v>
      </c>
      <c r="E175" s="511">
        <v>1</v>
      </c>
      <c r="F175" s="512" t="s">
        <v>72</v>
      </c>
      <c r="G175" s="474"/>
    </row>
    <row r="176" spans="1:10" s="480" customFormat="1" ht="12" x14ac:dyDescent="0.4">
      <c r="A176" s="474"/>
      <c r="B176" s="510"/>
      <c r="C176" s="498" t="s">
        <v>2418</v>
      </c>
      <c r="D176" s="510" t="s">
        <v>2248</v>
      </c>
      <c r="E176" s="511">
        <v>1</v>
      </c>
      <c r="F176" s="512" t="s">
        <v>72</v>
      </c>
      <c r="G176" s="474"/>
    </row>
    <row r="177" spans="1:10" s="480" customFormat="1" ht="15" customHeight="1" x14ac:dyDescent="0.4">
      <c r="A177" s="474"/>
      <c r="B177" s="510"/>
      <c r="C177" s="498" t="s">
        <v>2419</v>
      </c>
      <c r="D177" s="510" t="s">
        <v>1960</v>
      </c>
      <c r="E177" s="511">
        <v>3</v>
      </c>
      <c r="F177" s="512">
        <v>7804</v>
      </c>
      <c r="G177" s="474"/>
    </row>
    <row r="178" spans="1:10" s="480" customFormat="1" ht="15" customHeight="1" x14ac:dyDescent="0.4">
      <c r="A178" s="474"/>
      <c r="B178" s="510"/>
      <c r="C178" s="498" t="s">
        <v>2420</v>
      </c>
      <c r="D178" s="510" t="s">
        <v>1961</v>
      </c>
      <c r="E178" s="511">
        <v>5</v>
      </c>
      <c r="F178" s="512">
        <v>4639</v>
      </c>
      <c r="G178" s="474"/>
    </row>
    <row r="179" spans="1:10" s="480" customFormat="1" ht="15" customHeight="1" x14ac:dyDescent="0.4">
      <c r="A179" s="485"/>
      <c r="B179" s="514">
        <v>26</v>
      </c>
      <c r="C179" s="492" t="s">
        <v>2101</v>
      </c>
      <c r="D179" s="493" t="s">
        <v>1449</v>
      </c>
      <c r="E179" s="515">
        <v>89</v>
      </c>
      <c r="F179" s="516">
        <v>945971</v>
      </c>
      <c r="G179" s="485"/>
      <c r="H179" s="469"/>
      <c r="I179" s="469"/>
      <c r="J179" s="469"/>
    </row>
    <row r="180" spans="1:10" s="480" customFormat="1" ht="15" customHeight="1" x14ac:dyDescent="0.4">
      <c r="A180" s="474"/>
      <c r="B180" s="510"/>
      <c r="C180" s="498" t="s">
        <v>2421</v>
      </c>
      <c r="D180" s="510" t="s">
        <v>1962</v>
      </c>
      <c r="E180" s="511">
        <v>8</v>
      </c>
      <c r="F180" s="512">
        <v>24571</v>
      </c>
      <c r="G180" s="474"/>
    </row>
    <row r="181" spans="1:10" s="480" customFormat="1" ht="15" customHeight="1" x14ac:dyDescent="0.4">
      <c r="A181" s="474"/>
      <c r="B181" s="510"/>
      <c r="C181" s="498" t="s">
        <v>2422</v>
      </c>
      <c r="D181" s="510" t="s">
        <v>1963</v>
      </c>
      <c r="E181" s="511">
        <v>5</v>
      </c>
      <c r="F181" s="512">
        <v>12911</v>
      </c>
      <c r="G181" s="474"/>
    </row>
    <row r="182" spans="1:10" s="469" customFormat="1" ht="15" customHeight="1" x14ac:dyDescent="0.4">
      <c r="A182" s="474"/>
      <c r="B182" s="510"/>
      <c r="C182" s="498" t="s">
        <v>2423</v>
      </c>
      <c r="D182" s="510" t="s">
        <v>2249</v>
      </c>
      <c r="E182" s="511">
        <v>1</v>
      </c>
      <c r="F182" s="512" t="s">
        <v>72</v>
      </c>
      <c r="G182" s="474"/>
      <c r="H182" s="480"/>
      <c r="I182" s="480"/>
      <c r="J182" s="480"/>
    </row>
    <row r="183" spans="1:10" s="480" customFormat="1" ht="15" customHeight="1" x14ac:dyDescent="0.4">
      <c r="A183" s="474"/>
      <c r="B183" s="510"/>
      <c r="C183" s="498" t="s">
        <v>2424</v>
      </c>
      <c r="D183" s="510" t="s">
        <v>1964</v>
      </c>
      <c r="E183" s="511">
        <v>2</v>
      </c>
      <c r="F183" s="512" t="s">
        <v>72</v>
      </c>
      <c r="G183" s="474"/>
    </row>
    <row r="184" spans="1:10" s="480" customFormat="1" ht="15" customHeight="1" x14ac:dyDescent="0.4">
      <c r="A184" s="474"/>
      <c r="B184" s="510"/>
      <c r="C184" s="498" t="s">
        <v>2425</v>
      </c>
      <c r="D184" s="510" t="s">
        <v>1965</v>
      </c>
      <c r="E184" s="511">
        <v>2</v>
      </c>
      <c r="F184" s="512" t="s">
        <v>72</v>
      </c>
      <c r="G184" s="474"/>
    </row>
    <row r="185" spans="1:10" s="480" customFormat="1" ht="15" customHeight="1" x14ac:dyDescent="0.4">
      <c r="A185" s="474"/>
      <c r="B185" s="510"/>
      <c r="C185" s="498" t="s">
        <v>2426</v>
      </c>
      <c r="D185" s="510" t="s">
        <v>1966</v>
      </c>
      <c r="E185" s="511">
        <v>11</v>
      </c>
      <c r="F185" s="512">
        <v>49168</v>
      </c>
      <c r="G185" s="474"/>
    </row>
    <row r="186" spans="1:10" s="480" customFormat="1" ht="15" customHeight="1" x14ac:dyDescent="0.4">
      <c r="A186" s="474"/>
      <c r="B186" s="510"/>
      <c r="C186" s="498" t="s">
        <v>2427</v>
      </c>
      <c r="D186" s="510" t="s">
        <v>1967</v>
      </c>
      <c r="E186" s="511">
        <v>6</v>
      </c>
      <c r="F186" s="512">
        <v>10257</v>
      </c>
      <c r="G186" s="474"/>
    </row>
    <row r="187" spans="1:10" s="480" customFormat="1" ht="12" x14ac:dyDescent="0.4">
      <c r="A187" s="474"/>
      <c r="B187" s="510"/>
      <c r="C187" s="498" t="s">
        <v>2428</v>
      </c>
      <c r="D187" s="510" t="s">
        <v>1968</v>
      </c>
      <c r="E187" s="511">
        <v>21</v>
      </c>
      <c r="F187" s="512">
        <v>596821</v>
      </c>
      <c r="G187" s="474"/>
    </row>
    <row r="188" spans="1:10" s="480" customFormat="1" ht="15" customHeight="1" x14ac:dyDescent="0.4">
      <c r="A188" s="474"/>
      <c r="B188" s="510"/>
      <c r="C188" s="498" t="s">
        <v>2429</v>
      </c>
      <c r="D188" s="510" t="s">
        <v>1969</v>
      </c>
      <c r="E188" s="511">
        <v>3</v>
      </c>
      <c r="F188" s="512">
        <v>13575</v>
      </c>
      <c r="G188" s="474"/>
    </row>
    <row r="189" spans="1:10" s="480" customFormat="1" ht="12" x14ac:dyDescent="0.4">
      <c r="A189" s="474"/>
      <c r="B189" s="510"/>
      <c r="C189" s="498" t="s">
        <v>2430</v>
      </c>
      <c r="D189" s="510" t="s">
        <v>1970</v>
      </c>
      <c r="E189" s="511">
        <v>8</v>
      </c>
      <c r="F189" s="512">
        <v>63642</v>
      </c>
      <c r="G189" s="474"/>
    </row>
    <row r="190" spans="1:10" s="480" customFormat="1" ht="15" customHeight="1" x14ac:dyDescent="0.4">
      <c r="A190" s="474"/>
      <c r="B190" s="510"/>
      <c r="C190" s="498" t="s">
        <v>2431</v>
      </c>
      <c r="D190" s="510" t="s">
        <v>1971</v>
      </c>
      <c r="E190" s="511">
        <v>3</v>
      </c>
      <c r="F190" s="512">
        <v>6640</v>
      </c>
      <c r="G190" s="474"/>
    </row>
    <row r="191" spans="1:10" s="480" customFormat="1" ht="15" customHeight="1" x14ac:dyDescent="0.4">
      <c r="A191" s="474"/>
      <c r="B191" s="510"/>
      <c r="C191" s="498" t="s">
        <v>2432</v>
      </c>
      <c r="D191" s="510" t="s">
        <v>1972</v>
      </c>
      <c r="E191" s="511">
        <v>1</v>
      </c>
      <c r="F191" s="512" t="s">
        <v>72</v>
      </c>
      <c r="G191" s="474"/>
    </row>
    <row r="192" spans="1:10" s="480" customFormat="1" ht="15" customHeight="1" x14ac:dyDescent="0.4">
      <c r="A192" s="474"/>
      <c r="B192" s="510"/>
      <c r="C192" s="498" t="s">
        <v>2433</v>
      </c>
      <c r="D192" s="510" t="s">
        <v>1973</v>
      </c>
      <c r="E192" s="511">
        <v>1</v>
      </c>
      <c r="F192" s="512" t="s">
        <v>72</v>
      </c>
      <c r="G192" s="474"/>
    </row>
    <row r="193" spans="1:10" s="469" customFormat="1" ht="15" customHeight="1" x14ac:dyDescent="0.4">
      <c r="A193" s="474"/>
      <c r="B193" s="510"/>
      <c r="C193" s="498" t="s">
        <v>2434</v>
      </c>
      <c r="D193" s="510" t="s">
        <v>1974</v>
      </c>
      <c r="E193" s="511">
        <v>17</v>
      </c>
      <c r="F193" s="512">
        <v>76654</v>
      </c>
      <c r="G193" s="474"/>
      <c r="H193" s="480"/>
      <c r="I193" s="480"/>
      <c r="J193" s="480"/>
    </row>
    <row r="194" spans="1:10" s="480" customFormat="1" ht="15" customHeight="1" x14ac:dyDescent="0.4">
      <c r="A194" s="485"/>
      <c r="B194" s="514">
        <v>27</v>
      </c>
      <c r="C194" s="492" t="s">
        <v>2101</v>
      </c>
      <c r="D194" s="493" t="s">
        <v>1548</v>
      </c>
      <c r="E194" s="515">
        <v>22</v>
      </c>
      <c r="F194" s="516">
        <v>165691</v>
      </c>
      <c r="G194" s="485"/>
      <c r="H194" s="469"/>
      <c r="I194" s="469"/>
      <c r="J194" s="469"/>
    </row>
    <row r="195" spans="1:10" s="480" customFormat="1" ht="15" customHeight="1" x14ac:dyDescent="0.4">
      <c r="A195" s="474"/>
      <c r="B195" s="510"/>
      <c r="C195" s="498" t="s">
        <v>2435</v>
      </c>
      <c r="D195" s="510" t="s">
        <v>1975</v>
      </c>
      <c r="E195" s="511">
        <v>1</v>
      </c>
      <c r="F195" s="512" t="s">
        <v>72</v>
      </c>
      <c r="G195" s="474"/>
    </row>
    <row r="196" spans="1:10" s="480" customFormat="1" ht="15" customHeight="1" x14ac:dyDescent="0.4">
      <c r="A196" s="474"/>
      <c r="B196" s="510"/>
      <c r="C196" s="498" t="s">
        <v>2436</v>
      </c>
      <c r="D196" s="510" t="s">
        <v>1976</v>
      </c>
      <c r="E196" s="511">
        <v>1</v>
      </c>
      <c r="F196" s="512" t="s">
        <v>72</v>
      </c>
      <c r="G196" s="474"/>
    </row>
    <row r="197" spans="1:10" s="480" customFormat="1" ht="15" customHeight="1" x14ac:dyDescent="0.4">
      <c r="A197" s="474"/>
      <c r="B197" s="510"/>
      <c r="C197" s="498" t="s">
        <v>2437</v>
      </c>
      <c r="D197" s="510" t="s">
        <v>1977</v>
      </c>
      <c r="E197" s="511">
        <v>2</v>
      </c>
      <c r="F197" s="512" t="s">
        <v>72</v>
      </c>
      <c r="G197" s="474"/>
    </row>
    <row r="198" spans="1:10" s="480" customFormat="1" ht="15" customHeight="1" x14ac:dyDescent="0.4">
      <c r="A198" s="474"/>
      <c r="B198" s="510"/>
      <c r="C198" s="498" t="s">
        <v>2438</v>
      </c>
      <c r="D198" s="510" t="s">
        <v>1978</v>
      </c>
      <c r="E198" s="511">
        <v>2</v>
      </c>
      <c r="F198" s="512" t="s">
        <v>72</v>
      </c>
      <c r="G198" s="474"/>
    </row>
    <row r="199" spans="1:10" s="480" customFormat="1" ht="15" customHeight="1" x14ac:dyDescent="0.4">
      <c r="A199" s="474"/>
      <c r="B199" s="510"/>
      <c r="C199" s="498" t="s">
        <v>2439</v>
      </c>
      <c r="D199" s="510" t="s">
        <v>1979</v>
      </c>
      <c r="E199" s="511">
        <v>4</v>
      </c>
      <c r="F199" s="512">
        <v>13666</v>
      </c>
      <c r="G199" s="474"/>
    </row>
    <row r="200" spans="1:10" s="480" customFormat="1" ht="15" customHeight="1" x14ac:dyDescent="0.4">
      <c r="A200" s="474"/>
      <c r="B200" s="510"/>
      <c r="C200" s="498" t="s">
        <v>2440</v>
      </c>
      <c r="D200" s="510" t="s">
        <v>1980</v>
      </c>
      <c r="E200" s="511">
        <v>1</v>
      </c>
      <c r="F200" s="512" t="s">
        <v>72</v>
      </c>
      <c r="G200" s="474"/>
    </row>
    <row r="201" spans="1:10" s="480" customFormat="1" ht="15" customHeight="1" x14ac:dyDescent="0.4">
      <c r="A201" s="474"/>
      <c r="B201" s="510"/>
      <c r="C201" s="498" t="s">
        <v>2441</v>
      </c>
      <c r="D201" s="510" t="s">
        <v>1981</v>
      </c>
      <c r="E201" s="511">
        <v>2</v>
      </c>
      <c r="F201" s="512" t="s">
        <v>72</v>
      </c>
      <c r="G201" s="474"/>
    </row>
    <row r="202" spans="1:10" s="480" customFormat="1" ht="15" customHeight="1" x14ac:dyDescent="0.4">
      <c r="A202" s="474"/>
      <c r="B202" s="510"/>
      <c r="C202" s="498" t="s">
        <v>2442</v>
      </c>
      <c r="D202" s="510" t="s">
        <v>1982</v>
      </c>
      <c r="E202" s="511">
        <v>2</v>
      </c>
      <c r="F202" s="512" t="s">
        <v>72</v>
      </c>
      <c r="G202" s="474"/>
    </row>
    <row r="203" spans="1:10" s="480" customFormat="1" ht="15" customHeight="1" x14ac:dyDescent="0.4">
      <c r="A203" s="474"/>
      <c r="B203" s="510"/>
      <c r="C203" s="498" t="s">
        <v>2443</v>
      </c>
      <c r="D203" s="510" t="s">
        <v>1983</v>
      </c>
      <c r="E203" s="511">
        <v>2</v>
      </c>
      <c r="F203" s="512" t="s">
        <v>72</v>
      </c>
      <c r="G203" s="474"/>
    </row>
    <row r="204" spans="1:10" s="469" customFormat="1" ht="15" customHeight="1" x14ac:dyDescent="0.4">
      <c r="A204" s="474"/>
      <c r="B204" s="510"/>
      <c r="C204" s="498" t="s">
        <v>2444</v>
      </c>
      <c r="D204" s="510" t="s">
        <v>1984</v>
      </c>
      <c r="E204" s="511">
        <v>5</v>
      </c>
      <c r="F204" s="512">
        <v>56071</v>
      </c>
      <c r="G204" s="474"/>
      <c r="H204" s="480"/>
      <c r="I204" s="480"/>
      <c r="J204" s="480"/>
    </row>
    <row r="205" spans="1:10" s="480" customFormat="1" ht="12" x14ac:dyDescent="0.4">
      <c r="A205" s="485"/>
      <c r="B205" s="514">
        <v>28</v>
      </c>
      <c r="C205" s="492" t="s">
        <v>2101</v>
      </c>
      <c r="D205" s="493" t="s">
        <v>1614</v>
      </c>
      <c r="E205" s="515">
        <v>47</v>
      </c>
      <c r="F205" s="516">
        <v>1990171</v>
      </c>
      <c r="G205" s="485"/>
      <c r="H205" s="469"/>
      <c r="I205" s="469"/>
      <c r="J205" s="469"/>
    </row>
    <row r="206" spans="1:10" s="480" customFormat="1" ht="15" customHeight="1" x14ac:dyDescent="0.4">
      <c r="A206" s="474"/>
      <c r="B206" s="510"/>
      <c r="C206" s="498" t="s">
        <v>2445</v>
      </c>
      <c r="D206" s="510" t="s">
        <v>1985</v>
      </c>
      <c r="E206" s="511">
        <v>1</v>
      </c>
      <c r="F206" s="512" t="s">
        <v>72</v>
      </c>
      <c r="G206" s="474"/>
    </row>
    <row r="207" spans="1:10" s="480" customFormat="1" ht="15" customHeight="1" x14ac:dyDescent="0.4">
      <c r="A207" s="474"/>
      <c r="B207" s="510"/>
      <c r="C207" s="498" t="s">
        <v>2446</v>
      </c>
      <c r="D207" s="510" t="s">
        <v>1986</v>
      </c>
      <c r="E207" s="511">
        <v>1</v>
      </c>
      <c r="F207" s="512" t="s">
        <v>72</v>
      </c>
      <c r="G207" s="474"/>
    </row>
    <row r="208" spans="1:10" s="480" customFormat="1" ht="15" customHeight="1" x14ac:dyDescent="0.4">
      <c r="A208" s="474"/>
      <c r="B208" s="510"/>
      <c r="C208" s="498" t="s">
        <v>2447</v>
      </c>
      <c r="D208" s="510" t="s">
        <v>1987</v>
      </c>
      <c r="E208" s="511">
        <v>7</v>
      </c>
      <c r="F208" s="512">
        <v>1501321</v>
      </c>
      <c r="G208" s="474"/>
    </row>
    <row r="209" spans="1:10" s="480" customFormat="1" ht="15" customHeight="1" x14ac:dyDescent="0.4">
      <c r="A209" s="474"/>
      <c r="B209" s="510"/>
      <c r="C209" s="498" t="s">
        <v>2448</v>
      </c>
      <c r="D209" s="510" t="s">
        <v>1988</v>
      </c>
      <c r="E209" s="511">
        <v>13</v>
      </c>
      <c r="F209" s="512">
        <v>69363</v>
      </c>
      <c r="G209" s="474"/>
    </row>
    <row r="210" spans="1:10" s="480" customFormat="1" ht="15" customHeight="1" x14ac:dyDescent="0.4">
      <c r="A210" s="474"/>
      <c r="B210" s="510"/>
      <c r="C210" s="498" t="s">
        <v>2449</v>
      </c>
      <c r="D210" s="510" t="s">
        <v>1989</v>
      </c>
      <c r="E210" s="511">
        <v>1</v>
      </c>
      <c r="F210" s="512" t="s">
        <v>72</v>
      </c>
      <c r="G210" s="474"/>
    </row>
    <row r="211" spans="1:10" s="480" customFormat="1" ht="15" customHeight="1" x14ac:dyDescent="0.4">
      <c r="A211" s="474"/>
      <c r="B211" s="510"/>
      <c r="C211" s="498" t="s">
        <v>2450</v>
      </c>
      <c r="D211" s="510" t="s">
        <v>1990</v>
      </c>
      <c r="E211" s="511">
        <v>5</v>
      </c>
      <c r="F211" s="512">
        <v>36997</v>
      </c>
      <c r="G211" s="474"/>
    </row>
    <row r="212" spans="1:10" s="480" customFormat="1" ht="15" customHeight="1" x14ac:dyDescent="0.4">
      <c r="A212" s="474"/>
      <c r="B212" s="510"/>
      <c r="C212" s="498" t="s">
        <v>2451</v>
      </c>
      <c r="D212" s="510" t="s">
        <v>1991</v>
      </c>
      <c r="E212" s="511">
        <v>8</v>
      </c>
      <c r="F212" s="512">
        <v>121412</v>
      </c>
      <c r="G212" s="474"/>
    </row>
    <row r="213" spans="1:10" s="480" customFormat="1" ht="15" customHeight="1" x14ac:dyDescent="0.4">
      <c r="A213" s="474"/>
      <c r="B213" s="510"/>
      <c r="C213" s="498" t="s">
        <v>2452</v>
      </c>
      <c r="D213" s="510" t="s">
        <v>1992</v>
      </c>
      <c r="E213" s="511">
        <v>1</v>
      </c>
      <c r="F213" s="512" t="s">
        <v>72</v>
      </c>
      <c r="G213" s="474"/>
    </row>
    <row r="214" spans="1:10" s="480" customFormat="1" ht="15" customHeight="1" x14ac:dyDescent="0.4">
      <c r="A214" s="474"/>
      <c r="B214" s="510"/>
      <c r="C214" s="498" t="s">
        <v>2453</v>
      </c>
      <c r="D214" s="510" t="s">
        <v>1993</v>
      </c>
      <c r="E214" s="511">
        <v>10</v>
      </c>
      <c r="F214" s="512">
        <v>53307</v>
      </c>
      <c r="G214" s="474"/>
    </row>
    <row r="215" spans="1:10" s="480" customFormat="1" ht="15" customHeight="1" x14ac:dyDescent="0.4">
      <c r="A215" s="485"/>
      <c r="B215" s="514">
        <v>29</v>
      </c>
      <c r="C215" s="492" t="s">
        <v>2101</v>
      </c>
      <c r="D215" s="493" t="s">
        <v>1653</v>
      </c>
      <c r="E215" s="515">
        <v>37</v>
      </c>
      <c r="F215" s="516">
        <v>206740</v>
      </c>
      <c r="G215" s="485"/>
      <c r="H215" s="469"/>
      <c r="I215" s="469"/>
      <c r="J215" s="469"/>
    </row>
    <row r="216" spans="1:10" s="480" customFormat="1" ht="15" customHeight="1" x14ac:dyDescent="0.4">
      <c r="A216" s="474"/>
      <c r="B216" s="510"/>
      <c r="C216" s="498" t="s">
        <v>2454</v>
      </c>
      <c r="D216" s="510" t="s">
        <v>1994</v>
      </c>
      <c r="E216" s="511">
        <v>1</v>
      </c>
      <c r="F216" s="512" t="s">
        <v>72</v>
      </c>
      <c r="G216" s="474"/>
    </row>
    <row r="217" spans="1:10" s="480" customFormat="1" ht="15" customHeight="1" x14ac:dyDescent="0.4">
      <c r="A217" s="474"/>
      <c r="B217" s="510"/>
      <c r="C217" s="498" t="s">
        <v>2455</v>
      </c>
      <c r="D217" s="510" t="s">
        <v>1995</v>
      </c>
      <c r="E217" s="511">
        <v>1</v>
      </c>
      <c r="F217" s="512" t="s">
        <v>72</v>
      </c>
      <c r="G217" s="474"/>
    </row>
    <row r="218" spans="1:10" s="469" customFormat="1" ht="15" customHeight="1" x14ac:dyDescent="0.4">
      <c r="A218" s="474"/>
      <c r="B218" s="510"/>
      <c r="C218" s="498" t="s">
        <v>2456</v>
      </c>
      <c r="D218" s="510" t="s">
        <v>1996</v>
      </c>
      <c r="E218" s="511">
        <v>5</v>
      </c>
      <c r="F218" s="512">
        <v>20389</v>
      </c>
      <c r="G218" s="474"/>
      <c r="H218" s="480"/>
      <c r="I218" s="480"/>
      <c r="J218" s="480"/>
    </row>
    <row r="219" spans="1:10" s="480" customFormat="1" ht="15" customHeight="1" x14ac:dyDescent="0.4">
      <c r="A219" s="474"/>
      <c r="B219" s="510"/>
      <c r="C219" s="498" t="s">
        <v>2457</v>
      </c>
      <c r="D219" s="510" t="s">
        <v>1997</v>
      </c>
      <c r="E219" s="511">
        <v>4</v>
      </c>
      <c r="F219" s="512">
        <v>9218</v>
      </c>
      <c r="G219" s="474"/>
    </row>
    <row r="220" spans="1:10" s="480" customFormat="1" ht="15" customHeight="1" x14ac:dyDescent="0.4">
      <c r="A220" s="474"/>
      <c r="B220" s="510"/>
      <c r="C220" s="498" t="s">
        <v>2458</v>
      </c>
      <c r="D220" s="510" t="s">
        <v>1998</v>
      </c>
      <c r="E220" s="511">
        <v>1</v>
      </c>
      <c r="F220" s="512" t="s">
        <v>72</v>
      </c>
      <c r="G220" s="474"/>
    </row>
    <row r="221" spans="1:10" s="480" customFormat="1" ht="15" customHeight="1" x14ac:dyDescent="0.4">
      <c r="A221" s="474"/>
      <c r="B221" s="510"/>
      <c r="C221" s="498" t="s">
        <v>2459</v>
      </c>
      <c r="D221" s="510" t="s">
        <v>1999</v>
      </c>
      <c r="E221" s="511">
        <v>6</v>
      </c>
      <c r="F221" s="512">
        <v>35049</v>
      </c>
      <c r="G221" s="474"/>
    </row>
    <row r="222" spans="1:10" s="480" customFormat="1" ht="15" customHeight="1" x14ac:dyDescent="0.4">
      <c r="A222" s="474"/>
      <c r="B222" s="510"/>
      <c r="C222" s="498" t="s">
        <v>2460</v>
      </c>
      <c r="D222" s="510" t="s">
        <v>2000</v>
      </c>
      <c r="E222" s="511">
        <v>3</v>
      </c>
      <c r="F222" s="512">
        <v>52032</v>
      </c>
      <c r="G222" s="474"/>
    </row>
    <row r="223" spans="1:10" s="480" customFormat="1" ht="15" customHeight="1" x14ac:dyDescent="0.4">
      <c r="A223" s="474"/>
      <c r="B223" s="510"/>
      <c r="C223" s="498" t="s">
        <v>2461</v>
      </c>
      <c r="D223" s="510" t="s">
        <v>2001</v>
      </c>
      <c r="E223" s="511">
        <v>1</v>
      </c>
      <c r="F223" s="512" t="s">
        <v>72</v>
      </c>
      <c r="G223" s="474"/>
    </row>
    <row r="224" spans="1:10" s="480" customFormat="1" ht="15" customHeight="1" x14ac:dyDescent="0.4">
      <c r="A224" s="474"/>
      <c r="B224" s="510"/>
      <c r="C224" s="498" t="s">
        <v>2462</v>
      </c>
      <c r="D224" s="510" t="s">
        <v>2002</v>
      </c>
      <c r="E224" s="511">
        <v>5</v>
      </c>
      <c r="F224" s="512">
        <v>10317</v>
      </c>
      <c r="G224" s="474"/>
    </row>
    <row r="225" spans="1:10" s="480" customFormat="1" ht="15" customHeight="1" x14ac:dyDescent="0.4">
      <c r="A225" s="474"/>
      <c r="B225" s="510"/>
      <c r="C225" s="498" t="s">
        <v>2463</v>
      </c>
      <c r="D225" s="510" t="s">
        <v>2003</v>
      </c>
      <c r="E225" s="511">
        <v>1</v>
      </c>
      <c r="F225" s="512" t="s">
        <v>72</v>
      </c>
      <c r="G225" s="474"/>
    </row>
    <row r="226" spans="1:10" s="480" customFormat="1" ht="15" customHeight="1" x14ac:dyDescent="0.4">
      <c r="A226" s="474"/>
      <c r="B226" s="510"/>
      <c r="C226" s="498" t="s">
        <v>2464</v>
      </c>
      <c r="D226" s="510" t="s">
        <v>2004</v>
      </c>
      <c r="E226" s="511">
        <v>2</v>
      </c>
      <c r="F226" s="512" t="s">
        <v>72</v>
      </c>
      <c r="G226" s="474"/>
    </row>
    <row r="227" spans="1:10" s="480" customFormat="1" ht="15" customHeight="1" x14ac:dyDescent="0.4">
      <c r="A227" s="474"/>
      <c r="B227" s="510"/>
      <c r="C227" s="498" t="s">
        <v>2465</v>
      </c>
      <c r="D227" s="510" t="s">
        <v>2005</v>
      </c>
      <c r="E227" s="511">
        <v>1</v>
      </c>
      <c r="F227" s="512" t="s">
        <v>72</v>
      </c>
      <c r="G227" s="474"/>
    </row>
    <row r="228" spans="1:10" s="480" customFormat="1" ht="15" customHeight="1" x14ac:dyDescent="0.4">
      <c r="A228" s="474"/>
      <c r="B228" s="510"/>
      <c r="C228" s="498" t="s">
        <v>2466</v>
      </c>
      <c r="D228" s="510" t="s">
        <v>2006</v>
      </c>
      <c r="E228" s="511">
        <v>6</v>
      </c>
      <c r="F228" s="512">
        <v>41964</v>
      </c>
      <c r="G228" s="474"/>
    </row>
    <row r="229" spans="1:10" s="480" customFormat="1" ht="15" customHeight="1" x14ac:dyDescent="0.4">
      <c r="A229" s="485"/>
      <c r="B229" s="514">
        <v>30</v>
      </c>
      <c r="C229" s="492" t="s">
        <v>2101</v>
      </c>
      <c r="D229" s="493" t="s">
        <v>1705</v>
      </c>
      <c r="E229" s="515">
        <v>24</v>
      </c>
      <c r="F229" s="516">
        <v>199563</v>
      </c>
      <c r="G229" s="485"/>
      <c r="H229" s="469"/>
      <c r="I229" s="469"/>
      <c r="J229" s="469"/>
    </row>
    <row r="230" spans="1:10" s="480" customFormat="1" ht="15" customHeight="1" x14ac:dyDescent="0.4">
      <c r="A230" s="474"/>
      <c r="B230" s="510"/>
      <c r="C230" s="498" t="s">
        <v>2467</v>
      </c>
      <c r="D230" s="510" t="s">
        <v>2007</v>
      </c>
      <c r="E230" s="511">
        <v>2</v>
      </c>
      <c r="F230" s="512" t="s">
        <v>72</v>
      </c>
      <c r="G230" s="474"/>
    </row>
    <row r="231" spans="1:10" s="469" customFormat="1" ht="15" customHeight="1" x14ac:dyDescent="0.4">
      <c r="A231" s="474"/>
      <c r="B231" s="510"/>
      <c r="C231" s="498" t="s">
        <v>2468</v>
      </c>
      <c r="D231" s="510" t="s">
        <v>2008</v>
      </c>
      <c r="E231" s="511">
        <v>1</v>
      </c>
      <c r="F231" s="512" t="s">
        <v>72</v>
      </c>
      <c r="G231" s="474"/>
      <c r="H231" s="480"/>
      <c r="I231" s="480"/>
      <c r="J231" s="480"/>
    </row>
    <row r="232" spans="1:10" s="480" customFormat="1" ht="15" customHeight="1" x14ac:dyDescent="0.4">
      <c r="A232" s="474"/>
      <c r="B232" s="510"/>
      <c r="C232" s="498" t="s">
        <v>2469</v>
      </c>
      <c r="D232" s="510" t="s">
        <v>2009</v>
      </c>
      <c r="E232" s="511">
        <v>2</v>
      </c>
      <c r="F232" s="512" t="s">
        <v>72</v>
      </c>
      <c r="G232" s="474"/>
    </row>
    <row r="233" spans="1:10" s="480" customFormat="1" ht="15" customHeight="1" x14ac:dyDescent="0.4">
      <c r="A233" s="474"/>
      <c r="B233" s="510"/>
      <c r="C233" s="498" t="s">
        <v>2470</v>
      </c>
      <c r="D233" s="510" t="s">
        <v>2010</v>
      </c>
      <c r="E233" s="511">
        <v>5</v>
      </c>
      <c r="F233" s="512">
        <v>72039</v>
      </c>
      <c r="G233" s="474"/>
    </row>
    <row r="234" spans="1:10" s="480" customFormat="1" ht="15" customHeight="1" x14ac:dyDescent="0.4">
      <c r="A234" s="474"/>
      <c r="B234" s="510"/>
      <c r="C234" s="498" t="s">
        <v>2471</v>
      </c>
      <c r="D234" s="510" t="s">
        <v>2011</v>
      </c>
      <c r="E234" s="511">
        <v>3</v>
      </c>
      <c r="F234" s="512">
        <v>5005</v>
      </c>
      <c r="G234" s="474"/>
    </row>
    <row r="235" spans="1:10" s="480" customFormat="1" ht="15" customHeight="1" x14ac:dyDescent="0.4">
      <c r="A235" s="474"/>
      <c r="B235" s="510"/>
      <c r="C235" s="498" t="s">
        <v>2472</v>
      </c>
      <c r="D235" s="510" t="s">
        <v>2012</v>
      </c>
      <c r="E235" s="511">
        <v>1</v>
      </c>
      <c r="F235" s="512" t="s">
        <v>72</v>
      </c>
      <c r="G235" s="474"/>
    </row>
    <row r="236" spans="1:10" s="480" customFormat="1" ht="15" customHeight="1" x14ac:dyDescent="0.4">
      <c r="A236" s="474"/>
      <c r="B236" s="510"/>
      <c r="C236" s="498" t="s">
        <v>2473</v>
      </c>
      <c r="D236" s="510" t="s">
        <v>2013</v>
      </c>
      <c r="E236" s="511">
        <v>4</v>
      </c>
      <c r="F236" s="512">
        <v>28481</v>
      </c>
      <c r="G236" s="474"/>
    </row>
    <row r="237" spans="1:10" s="480" customFormat="1" ht="15" customHeight="1" x14ac:dyDescent="0.4">
      <c r="A237" s="474"/>
      <c r="B237" s="510"/>
      <c r="C237" s="498" t="s">
        <v>2474</v>
      </c>
      <c r="D237" s="510" t="s">
        <v>2014</v>
      </c>
      <c r="E237" s="511">
        <v>1</v>
      </c>
      <c r="F237" s="512" t="s">
        <v>72</v>
      </c>
      <c r="G237" s="474"/>
    </row>
    <row r="238" spans="1:10" s="469" customFormat="1" ht="15" customHeight="1" x14ac:dyDescent="0.4">
      <c r="A238" s="474"/>
      <c r="B238" s="510"/>
      <c r="C238" s="498" t="s">
        <v>2475</v>
      </c>
      <c r="D238" s="510" t="s">
        <v>2015</v>
      </c>
      <c r="E238" s="511">
        <v>2</v>
      </c>
      <c r="F238" s="512" t="s">
        <v>72</v>
      </c>
      <c r="G238" s="474"/>
      <c r="H238" s="480"/>
      <c r="I238" s="480"/>
      <c r="J238" s="480"/>
    </row>
    <row r="239" spans="1:10" s="480" customFormat="1" ht="15" customHeight="1" x14ac:dyDescent="0.4">
      <c r="A239" s="474"/>
      <c r="B239" s="510"/>
      <c r="C239" s="498" t="s">
        <v>2476</v>
      </c>
      <c r="D239" s="510" t="s">
        <v>2016</v>
      </c>
      <c r="E239" s="511">
        <v>1</v>
      </c>
      <c r="F239" s="512" t="s">
        <v>72</v>
      </c>
      <c r="G239" s="474"/>
    </row>
    <row r="240" spans="1:10" s="480" customFormat="1" ht="15" customHeight="1" x14ac:dyDescent="0.4">
      <c r="A240" s="474"/>
      <c r="B240" s="510"/>
      <c r="C240" s="498" t="s">
        <v>2477</v>
      </c>
      <c r="D240" s="510" t="s">
        <v>2017</v>
      </c>
      <c r="E240" s="511">
        <v>1</v>
      </c>
      <c r="F240" s="512" t="s">
        <v>72</v>
      </c>
      <c r="G240" s="474"/>
    </row>
    <row r="241" spans="1:10" s="480" customFormat="1" ht="15" customHeight="1" x14ac:dyDescent="0.4">
      <c r="A241" s="474"/>
      <c r="B241" s="510"/>
      <c r="C241" s="498" t="s">
        <v>2478</v>
      </c>
      <c r="D241" s="510" t="s">
        <v>2018</v>
      </c>
      <c r="E241" s="511">
        <v>1</v>
      </c>
      <c r="F241" s="512" t="s">
        <v>72</v>
      </c>
      <c r="G241" s="474"/>
    </row>
    <row r="242" spans="1:10" s="480" customFormat="1" ht="15" customHeight="1" x14ac:dyDescent="0.4">
      <c r="A242" s="485"/>
      <c r="B242" s="514">
        <v>31</v>
      </c>
      <c r="C242" s="492" t="s">
        <v>2101</v>
      </c>
      <c r="D242" s="493" t="s">
        <v>1744</v>
      </c>
      <c r="E242" s="515">
        <v>30</v>
      </c>
      <c r="F242" s="516">
        <v>523413</v>
      </c>
      <c r="G242" s="485"/>
      <c r="H242" s="469"/>
      <c r="I242" s="469"/>
      <c r="J242" s="469"/>
    </row>
    <row r="243" spans="1:10" s="480" customFormat="1" ht="15" customHeight="1" x14ac:dyDescent="0.4">
      <c r="A243" s="474"/>
      <c r="B243" s="510"/>
      <c r="C243" s="498" t="s">
        <v>2479</v>
      </c>
      <c r="D243" s="510" t="s">
        <v>2019</v>
      </c>
      <c r="E243" s="511">
        <v>1</v>
      </c>
      <c r="F243" s="512" t="s">
        <v>72</v>
      </c>
      <c r="G243" s="474"/>
    </row>
    <row r="244" spans="1:10" s="480" customFormat="1" ht="15" customHeight="1" x14ac:dyDescent="0.4">
      <c r="A244" s="474"/>
      <c r="B244" s="510"/>
      <c r="C244" s="498" t="s">
        <v>2480</v>
      </c>
      <c r="D244" s="510" t="s">
        <v>2020</v>
      </c>
      <c r="E244" s="511">
        <v>18</v>
      </c>
      <c r="F244" s="512">
        <v>418980</v>
      </c>
      <c r="G244" s="474"/>
    </row>
    <row r="245" spans="1:10" s="480" customFormat="1" ht="15" customHeight="1" x14ac:dyDescent="0.4">
      <c r="A245" s="474"/>
      <c r="B245" s="510"/>
      <c r="C245" s="498" t="s">
        <v>2481</v>
      </c>
      <c r="D245" s="510" t="s">
        <v>2021</v>
      </c>
      <c r="E245" s="511">
        <v>1</v>
      </c>
      <c r="F245" s="512" t="s">
        <v>72</v>
      </c>
      <c r="G245" s="474"/>
    </row>
    <row r="246" spans="1:10" s="480" customFormat="1" ht="15" customHeight="1" x14ac:dyDescent="0.4">
      <c r="A246" s="474"/>
      <c r="B246" s="510"/>
      <c r="C246" s="498" t="s">
        <v>2482</v>
      </c>
      <c r="D246" s="510" t="s">
        <v>2022</v>
      </c>
      <c r="E246" s="511">
        <v>2</v>
      </c>
      <c r="F246" s="512" t="s">
        <v>72</v>
      </c>
      <c r="G246" s="474"/>
    </row>
    <row r="247" spans="1:10" s="480" customFormat="1" ht="15" customHeight="1" x14ac:dyDescent="0.4">
      <c r="A247" s="474"/>
      <c r="B247" s="510"/>
      <c r="C247" s="498" t="s">
        <v>2483</v>
      </c>
      <c r="D247" s="510" t="s">
        <v>2023</v>
      </c>
      <c r="E247" s="511">
        <v>1</v>
      </c>
      <c r="F247" s="512" t="s">
        <v>72</v>
      </c>
      <c r="G247" s="474"/>
    </row>
    <row r="248" spans="1:10" s="480" customFormat="1" ht="15" customHeight="1" x14ac:dyDescent="0.4">
      <c r="A248" s="474"/>
      <c r="B248" s="510"/>
      <c r="C248" s="498" t="s">
        <v>2484</v>
      </c>
      <c r="D248" s="510" t="s">
        <v>2024</v>
      </c>
      <c r="E248" s="511">
        <v>5</v>
      </c>
      <c r="F248" s="512">
        <v>8229</v>
      </c>
      <c r="G248" s="474"/>
    </row>
    <row r="249" spans="1:10" s="480" customFormat="1" ht="15" customHeight="1" x14ac:dyDescent="0.4">
      <c r="A249" s="474"/>
      <c r="B249" s="510"/>
      <c r="C249" s="498" t="s">
        <v>2485</v>
      </c>
      <c r="D249" s="510" t="s">
        <v>2250</v>
      </c>
      <c r="E249" s="511">
        <v>1</v>
      </c>
      <c r="F249" s="512" t="s">
        <v>72</v>
      </c>
      <c r="G249" s="474"/>
    </row>
    <row r="250" spans="1:10" s="480" customFormat="1" ht="15" customHeight="1" x14ac:dyDescent="0.4">
      <c r="A250" s="474"/>
      <c r="B250" s="510"/>
      <c r="C250" s="498" t="s">
        <v>2486</v>
      </c>
      <c r="D250" s="510" t="s">
        <v>2251</v>
      </c>
      <c r="E250" s="511">
        <v>1</v>
      </c>
      <c r="F250" s="512" t="s">
        <v>72</v>
      </c>
      <c r="G250" s="474"/>
    </row>
    <row r="251" spans="1:10" s="480" customFormat="1" ht="15" customHeight="1" x14ac:dyDescent="0.4">
      <c r="A251" s="485"/>
      <c r="B251" s="514">
        <v>32</v>
      </c>
      <c r="C251" s="492" t="s">
        <v>2101</v>
      </c>
      <c r="D251" s="493" t="s">
        <v>1776</v>
      </c>
      <c r="E251" s="515">
        <v>36</v>
      </c>
      <c r="F251" s="516">
        <v>247121</v>
      </c>
      <c r="G251" s="485"/>
      <c r="H251" s="469"/>
      <c r="I251" s="469"/>
      <c r="J251" s="469"/>
    </row>
    <row r="252" spans="1:10" ht="15" customHeight="1" x14ac:dyDescent="0.4">
      <c r="B252" s="510"/>
      <c r="C252" s="498" t="s">
        <v>2487</v>
      </c>
      <c r="D252" s="510" t="s">
        <v>2025</v>
      </c>
      <c r="E252" s="511">
        <v>1</v>
      </c>
      <c r="F252" s="512" t="s">
        <v>72</v>
      </c>
    </row>
    <row r="253" spans="1:10" ht="15" customHeight="1" x14ac:dyDescent="0.4">
      <c r="B253" s="510"/>
      <c r="C253" s="498" t="s">
        <v>2488</v>
      </c>
      <c r="D253" s="510" t="s">
        <v>2026</v>
      </c>
      <c r="E253" s="511">
        <v>1</v>
      </c>
      <c r="F253" s="512" t="s">
        <v>72</v>
      </c>
    </row>
    <row r="254" spans="1:10" ht="15" customHeight="1" x14ac:dyDescent="0.4">
      <c r="B254" s="510"/>
      <c r="C254" s="498" t="s">
        <v>2489</v>
      </c>
      <c r="D254" s="510" t="s">
        <v>2260</v>
      </c>
      <c r="E254" s="511">
        <v>13</v>
      </c>
      <c r="F254" s="512">
        <v>175590</v>
      </c>
    </row>
    <row r="255" spans="1:10" ht="15" customHeight="1" x14ac:dyDescent="0.4">
      <c r="B255" s="510"/>
      <c r="C255" s="498" t="s">
        <v>2490</v>
      </c>
      <c r="D255" s="510" t="s">
        <v>2261</v>
      </c>
      <c r="E255" s="511">
        <v>1</v>
      </c>
      <c r="F255" s="512" t="s">
        <v>72</v>
      </c>
    </row>
    <row r="256" spans="1:10" ht="15" customHeight="1" x14ac:dyDescent="0.4">
      <c r="B256" s="510"/>
      <c r="C256" s="498" t="s">
        <v>2491</v>
      </c>
      <c r="D256" s="510" t="s">
        <v>2262</v>
      </c>
      <c r="E256" s="511">
        <v>2</v>
      </c>
      <c r="F256" s="512" t="s">
        <v>72</v>
      </c>
    </row>
    <row r="257" spans="2:6" ht="15" customHeight="1" x14ac:dyDescent="0.4">
      <c r="B257" s="510"/>
      <c r="C257" s="498" t="s">
        <v>2492</v>
      </c>
      <c r="D257" s="510" t="s">
        <v>2263</v>
      </c>
      <c r="E257" s="511">
        <v>1</v>
      </c>
      <c r="F257" s="512" t="s">
        <v>72</v>
      </c>
    </row>
    <row r="258" spans="2:6" ht="15" customHeight="1" x14ac:dyDescent="0.4">
      <c r="B258" s="510"/>
      <c r="C258" s="498" t="s">
        <v>2493</v>
      </c>
      <c r="D258" s="510" t="s">
        <v>2264</v>
      </c>
      <c r="E258" s="511">
        <v>3</v>
      </c>
      <c r="F258" s="512">
        <v>671</v>
      </c>
    </row>
    <row r="259" spans="2:6" ht="15" customHeight="1" x14ac:dyDescent="0.4">
      <c r="B259" s="510"/>
      <c r="C259" s="498" t="s">
        <v>2494</v>
      </c>
      <c r="D259" s="510" t="s">
        <v>2265</v>
      </c>
      <c r="E259" s="511">
        <v>1</v>
      </c>
      <c r="F259" s="512" t="s">
        <v>72</v>
      </c>
    </row>
    <row r="260" spans="2:6" ht="15" customHeight="1" x14ac:dyDescent="0.4">
      <c r="B260" s="510"/>
      <c r="C260" s="498" t="s">
        <v>2495</v>
      </c>
      <c r="D260" s="510" t="s">
        <v>2266</v>
      </c>
      <c r="E260" s="511">
        <v>1</v>
      </c>
      <c r="F260" s="512" t="s">
        <v>72</v>
      </c>
    </row>
    <row r="261" spans="2:6" ht="15" customHeight="1" x14ac:dyDescent="0.4">
      <c r="B261" s="510"/>
      <c r="C261" s="498" t="s">
        <v>2496</v>
      </c>
      <c r="D261" s="510" t="s">
        <v>2267</v>
      </c>
      <c r="E261" s="511">
        <v>7</v>
      </c>
      <c r="F261" s="512">
        <v>3948</v>
      </c>
    </row>
    <row r="262" spans="2:6" ht="15" customHeight="1" thickBot="1" x14ac:dyDescent="0.45">
      <c r="B262" s="518"/>
      <c r="C262" s="519" t="s">
        <v>2497</v>
      </c>
      <c r="D262" s="518" t="s">
        <v>2268</v>
      </c>
      <c r="E262" s="520">
        <v>5</v>
      </c>
      <c r="F262" s="521">
        <v>32225</v>
      </c>
    </row>
  </sheetData>
  <mergeCells count="2">
    <mergeCell ref="B9:D10"/>
    <mergeCell ref="B11:D11"/>
  </mergeCells>
  <phoneticPr fontId="2"/>
  <pageMargins left="0.78740157480314965" right="0.78740157480314965" top="0.78740157480314965" bottom="0.78740157480314965" header="0.39370078740157483" footer="0.59055118110236227"/>
  <pageSetup paperSize="9" scale="88" firstPageNumber="5"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M285"/>
  <sheetViews>
    <sheetView showGridLines="0" zoomScaleNormal="100" workbookViewId="0"/>
  </sheetViews>
  <sheetFormatPr defaultColWidth="8.125" defaultRowHeight="15" customHeight="1" x14ac:dyDescent="0.4"/>
  <cols>
    <col min="1" max="1" width="2.625" style="27" customWidth="1"/>
    <col min="2" max="2" width="2.5" style="27" customWidth="1"/>
    <col min="3" max="3" width="12.25" style="27" customWidth="1"/>
    <col min="4" max="4" width="6" style="27" customWidth="1"/>
    <col min="5" max="5" width="6.875" style="27" customWidth="1"/>
    <col min="6" max="10" width="11.375" style="27" customWidth="1"/>
    <col min="11" max="13" width="8.125" style="27"/>
    <col min="14" max="16384" width="8.125" style="128"/>
  </cols>
  <sheetData>
    <row r="1" spans="1:13" s="127" customFormat="1" ht="15" customHeight="1" x14ac:dyDescent="0.4">
      <c r="B1" s="122" t="s">
        <v>2258</v>
      </c>
      <c r="C1" s="122"/>
      <c r="K1" s="129"/>
    </row>
    <row r="2" spans="1:13" s="123" customFormat="1" ht="3" customHeight="1" x14ac:dyDescent="0.4"/>
    <row r="3" spans="1:13" s="123" customFormat="1" ht="3" customHeight="1" x14ac:dyDescent="0.4"/>
    <row r="4" spans="1:13" s="123" customFormat="1" ht="3" customHeight="1" x14ac:dyDescent="0.4"/>
    <row r="5" spans="1:13" s="123" customFormat="1" ht="3" customHeight="1" x14ac:dyDescent="0.4"/>
    <row r="6" spans="1:13" s="123" customFormat="1" ht="3" customHeight="1" x14ac:dyDescent="0.4"/>
    <row r="7" spans="1:13" s="123" customFormat="1" ht="3" customHeight="1" x14ac:dyDescent="0.4"/>
    <row r="8" spans="1:13" s="83" customFormat="1" ht="15" customHeight="1" thickBot="1" x14ac:dyDescent="0.45">
      <c r="A8" s="53"/>
      <c r="B8" s="53" t="s">
        <v>2094</v>
      </c>
      <c r="C8" s="53"/>
      <c r="D8" s="53"/>
      <c r="E8" s="53"/>
      <c r="F8" s="53"/>
      <c r="G8" s="53"/>
      <c r="H8" s="53"/>
      <c r="I8" s="53"/>
      <c r="J8" s="53"/>
      <c r="L8" s="53"/>
      <c r="M8" s="53"/>
    </row>
    <row r="9" spans="1:13" ht="52.5" x14ac:dyDescent="0.4">
      <c r="B9" s="362" t="s">
        <v>19</v>
      </c>
      <c r="C9" s="363"/>
      <c r="D9" s="358" t="s">
        <v>20</v>
      </c>
      <c r="E9" s="241" t="s">
        <v>536</v>
      </c>
      <c r="F9" s="243" t="s">
        <v>71</v>
      </c>
      <c r="G9" s="241" t="s">
        <v>2091</v>
      </c>
      <c r="H9" s="241" t="s">
        <v>537</v>
      </c>
      <c r="I9" s="241" t="s">
        <v>538</v>
      </c>
      <c r="J9" s="242" t="s">
        <v>539</v>
      </c>
      <c r="K9" s="128"/>
    </row>
    <row r="10" spans="1:13" s="74" customFormat="1" ht="15" customHeight="1" thickBot="1" x14ac:dyDescent="0.45">
      <c r="A10" s="38"/>
      <c r="B10" s="364"/>
      <c r="C10" s="365"/>
      <c r="D10" s="359"/>
      <c r="E10" s="67" t="s">
        <v>78</v>
      </c>
      <c r="F10" s="67" t="s">
        <v>80</v>
      </c>
      <c r="G10" s="67" t="s">
        <v>80</v>
      </c>
      <c r="H10" s="67" t="s">
        <v>80</v>
      </c>
      <c r="I10" s="67" t="s">
        <v>80</v>
      </c>
      <c r="J10" s="73" t="s">
        <v>80</v>
      </c>
      <c r="L10" s="38"/>
      <c r="M10" s="38"/>
    </row>
    <row r="11" spans="1:13" s="75" customFormat="1" ht="15" customHeight="1" x14ac:dyDescent="0.4">
      <c r="A11" s="57"/>
      <c r="B11" s="360" t="s">
        <v>16</v>
      </c>
      <c r="C11" s="361"/>
      <c r="D11" s="107">
        <v>2114</v>
      </c>
      <c r="E11" s="107">
        <v>85720</v>
      </c>
      <c r="F11" s="107">
        <v>31980425</v>
      </c>
      <c r="G11" s="107">
        <v>177262744</v>
      </c>
      <c r="H11" s="107">
        <v>271326608</v>
      </c>
      <c r="I11" s="107">
        <v>260034315</v>
      </c>
      <c r="J11" s="107">
        <v>82783618</v>
      </c>
      <c r="L11" s="58"/>
      <c r="M11" s="58"/>
    </row>
    <row r="12" spans="1:13" ht="15" customHeight="1" x14ac:dyDescent="0.4">
      <c r="A12" s="39"/>
      <c r="B12" s="76"/>
      <c r="C12" s="40" t="s">
        <v>2259</v>
      </c>
      <c r="D12" s="7">
        <v>779</v>
      </c>
      <c r="E12" s="7">
        <v>3698</v>
      </c>
      <c r="F12" s="7">
        <v>1009631</v>
      </c>
      <c r="G12" s="7">
        <v>3767884</v>
      </c>
      <c r="H12" s="7">
        <v>6802619</v>
      </c>
      <c r="I12" s="7" t="s">
        <v>46</v>
      </c>
      <c r="J12" s="7">
        <v>2734097</v>
      </c>
      <c r="K12" s="128"/>
    </row>
    <row r="13" spans="1:13" ht="15" customHeight="1" x14ac:dyDescent="0.4">
      <c r="A13" s="39"/>
      <c r="B13" s="76"/>
      <c r="C13" s="40" t="s">
        <v>540</v>
      </c>
      <c r="D13" s="7">
        <v>474</v>
      </c>
      <c r="E13" s="7">
        <v>6533</v>
      </c>
      <c r="F13" s="7">
        <v>1859070</v>
      </c>
      <c r="G13" s="7">
        <v>6350495</v>
      </c>
      <c r="H13" s="7">
        <v>11885496</v>
      </c>
      <c r="I13" s="7">
        <v>10954705</v>
      </c>
      <c r="J13" s="7">
        <v>5052867</v>
      </c>
      <c r="K13" s="128"/>
    </row>
    <row r="14" spans="1:13" ht="15" customHeight="1" x14ac:dyDescent="0.4">
      <c r="A14" s="39"/>
      <c r="B14" s="76"/>
      <c r="C14" s="40" t="s">
        <v>541</v>
      </c>
      <c r="D14" s="7">
        <v>260</v>
      </c>
      <c r="E14" s="7">
        <v>6341</v>
      </c>
      <c r="F14" s="7">
        <v>1854639</v>
      </c>
      <c r="G14" s="7">
        <v>5769368</v>
      </c>
      <c r="H14" s="7">
        <v>10613983</v>
      </c>
      <c r="I14" s="7">
        <v>9847031</v>
      </c>
      <c r="J14" s="7">
        <v>4413720</v>
      </c>
      <c r="K14" s="128"/>
    </row>
    <row r="15" spans="1:13" ht="15" customHeight="1" x14ac:dyDescent="0.4">
      <c r="A15" s="39"/>
      <c r="B15" s="76"/>
      <c r="C15" s="40" t="s">
        <v>542</v>
      </c>
      <c r="D15" s="7">
        <v>237</v>
      </c>
      <c r="E15" s="7">
        <v>9308</v>
      </c>
      <c r="F15" s="7">
        <v>3033866</v>
      </c>
      <c r="G15" s="7">
        <v>11891250</v>
      </c>
      <c r="H15" s="7">
        <v>19778117</v>
      </c>
      <c r="I15" s="7">
        <v>18758580</v>
      </c>
      <c r="J15" s="7">
        <v>6726559</v>
      </c>
      <c r="K15" s="128"/>
    </row>
    <row r="16" spans="1:13" ht="15" customHeight="1" x14ac:dyDescent="0.4">
      <c r="A16" s="39"/>
      <c r="B16" s="71"/>
      <c r="C16" s="68" t="s">
        <v>543</v>
      </c>
      <c r="D16" s="108">
        <v>200</v>
      </c>
      <c r="E16" s="108">
        <v>14036</v>
      </c>
      <c r="F16" s="108">
        <v>4594757</v>
      </c>
      <c r="G16" s="108">
        <v>15151455</v>
      </c>
      <c r="H16" s="108">
        <v>27149781</v>
      </c>
      <c r="I16" s="108">
        <v>26720157</v>
      </c>
      <c r="J16" s="108">
        <v>10598926</v>
      </c>
      <c r="K16" s="128"/>
    </row>
    <row r="17" spans="1:11" ht="15" customHeight="1" x14ac:dyDescent="0.4">
      <c r="A17" s="39"/>
      <c r="B17" s="76"/>
      <c r="C17" s="40" t="s">
        <v>544</v>
      </c>
      <c r="D17" s="7">
        <v>95</v>
      </c>
      <c r="E17" s="7">
        <v>13117</v>
      </c>
      <c r="F17" s="7">
        <v>5098951</v>
      </c>
      <c r="G17" s="7">
        <v>25046210</v>
      </c>
      <c r="H17" s="7">
        <v>42562108</v>
      </c>
      <c r="I17" s="7">
        <v>41263287</v>
      </c>
      <c r="J17" s="7">
        <v>14555922</v>
      </c>
      <c r="K17" s="128"/>
    </row>
    <row r="18" spans="1:11" ht="15" customHeight="1" x14ac:dyDescent="0.4">
      <c r="A18" s="39"/>
      <c r="B18" s="76"/>
      <c r="C18" s="40" t="s">
        <v>545</v>
      </c>
      <c r="D18" s="7">
        <v>26</v>
      </c>
      <c r="E18" s="7">
        <v>6541</v>
      </c>
      <c r="F18" s="7">
        <v>2826441</v>
      </c>
      <c r="G18" s="7">
        <v>15046426</v>
      </c>
      <c r="H18" s="7">
        <v>23433568</v>
      </c>
      <c r="I18" s="7">
        <v>22073363</v>
      </c>
      <c r="J18" s="7">
        <v>7230993</v>
      </c>
      <c r="K18" s="128"/>
    </row>
    <row r="19" spans="1:11" ht="15" customHeight="1" x14ac:dyDescent="0.4">
      <c r="A19" s="39"/>
      <c r="B19" s="76"/>
      <c r="C19" s="40" t="s">
        <v>546</v>
      </c>
      <c r="D19" s="7">
        <v>27</v>
      </c>
      <c r="E19" s="7">
        <v>10957</v>
      </c>
      <c r="F19" s="7">
        <v>4530098</v>
      </c>
      <c r="G19" s="7">
        <v>16882108</v>
      </c>
      <c r="H19" s="7">
        <v>28714198</v>
      </c>
      <c r="I19" s="7">
        <v>28881975</v>
      </c>
      <c r="J19" s="7">
        <v>10549604</v>
      </c>
      <c r="K19" s="128"/>
    </row>
    <row r="20" spans="1:11" ht="15" customHeight="1" x14ac:dyDescent="0.4">
      <c r="A20" s="39"/>
      <c r="B20" s="76"/>
      <c r="C20" s="40" t="s">
        <v>547</v>
      </c>
      <c r="D20" s="7">
        <v>12</v>
      </c>
      <c r="E20" s="7">
        <v>7592</v>
      </c>
      <c r="F20" s="7">
        <v>3382318</v>
      </c>
      <c r="G20" s="7">
        <v>17307781</v>
      </c>
      <c r="H20" s="7">
        <v>28901297</v>
      </c>
      <c r="I20" s="7">
        <v>29393912</v>
      </c>
      <c r="J20" s="7">
        <v>11245437</v>
      </c>
      <c r="K20" s="128"/>
    </row>
    <row r="21" spans="1:11" ht="15" customHeight="1" x14ac:dyDescent="0.4">
      <c r="A21" s="39"/>
      <c r="B21" s="78"/>
      <c r="C21" s="41" t="s">
        <v>548</v>
      </c>
      <c r="D21" s="109">
        <v>4</v>
      </c>
      <c r="E21" s="109">
        <v>7597</v>
      </c>
      <c r="F21" s="109">
        <v>3790654</v>
      </c>
      <c r="G21" s="109">
        <v>60049767</v>
      </c>
      <c r="H21" s="109">
        <v>71485441</v>
      </c>
      <c r="I21" s="109">
        <v>72141305</v>
      </c>
      <c r="J21" s="109">
        <v>9675493</v>
      </c>
      <c r="K21" s="128"/>
    </row>
    <row r="22" spans="1:11" ht="15" customHeight="1" x14ac:dyDescent="0.4">
      <c r="A22" s="39"/>
      <c r="B22" s="77" t="s">
        <v>43</v>
      </c>
      <c r="C22" s="69" t="s">
        <v>44</v>
      </c>
      <c r="D22" s="110">
        <v>452</v>
      </c>
      <c r="E22" s="110">
        <v>18245</v>
      </c>
      <c r="F22" s="110">
        <v>4935107</v>
      </c>
      <c r="G22" s="110">
        <v>24234478</v>
      </c>
      <c r="H22" s="110">
        <v>38465584</v>
      </c>
      <c r="I22" s="110">
        <v>36433111</v>
      </c>
      <c r="J22" s="110">
        <v>12291698</v>
      </c>
      <c r="K22" s="128"/>
    </row>
    <row r="23" spans="1:11" ht="15" customHeight="1" x14ac:dyDescent="0.4">
      <c r="A23" s="39"/>
      <c r="B23" s="76"/>
      <c r="C23" s="40" t="s">
        <v>2259</v>
      </c>
      <c r="D23" s="7">
        <v>152</v>
      </c>
      <c r="E23" s="7">
        <v>723</v>
      </c>
      <c r="F23" s="7">
        <v>148168</v>
      </c>
      <c r="G23" s="7">
        <v>620729</v>
      </c>
      <c r="H23" s="7">
        <v>923572</v>
      </c>
      <c r="I23" s="7" t="s">
        <v>46</v>
      </c>
      <c r="J23" s="7">
        <v>279357</v>
      </c>
      <c r="K23" s="128"/>
    </row>
    <row r="24" spans="1:11" ht="15" customHeight="1" x14ac:dyDescent="0.4">
      <c r="A24" s="39"/>
      <c r="B24" s="76"/>
      <c r="C24" s="40" t="s">
        <v>540</v>
      </c>
      <c r="D24" s="7">
        <v>104</v>
      </c>
      <c r="E24" s="7">
        <v>1455</v>
      </c>
      <c r="F24" s="7">
        <v>316620</v>
      </c>
      <c r="G24" s="7">
        <v>1228780</v>
      </c>
      <c r="H24" s="7">
        <v>2301711</v>
      </c>
      <c r="I24" s="7">
        <v>2146871</v>
      </c>
      <c r="J24" s="7">
        <v>992211</v>
      </c>
      <c r="K24" s="128"/>
    </row>
    <row r="25" spans="1:11" ht="15" customHeight="1" x14ac:dyDescent="0.4">
      <c r="A25" s="39"/>
      <c r="B25" s="76"/>
      <c r="C25" s="40" t="s">
        <v>541</v>
      </c>
      <c r="D25" s="7">
        <v>54</v>
      </c>
      <c r="E25" s="7">
        <v>1332</v>
      </c>
      <c r="F25" s="7">
        <v>282193</v>
      </c>
      <c r="G25" s="7">
        <v>1611850</v>
      </c>
      <c r="H25" s="7">
        <v>2537191</v>
      </c>
      <c r="I25" s="7">
        <v>2297561</v>
      </c>
      <c r="J25" s="7">
        <v>856289</v>
      </c>
      <c r="K25" s="128"/>
    </row>
    <row r="26" spans="1:11" ht="15" customHeight="1" x14ac:dyDescent="0.4">
      <c r="A26" s="39"/>
      <c r="B26" s="76"/>
      <c r="C26" s="40" t="s">
        <v>542</v>
      </c>
      <c r="D26" s="7">
        <v>48</v>
      </c>
      <c r="E26" s="7">
        <v>1922</v>
      </c>
      <c r="F26" s="7">
        <v>532022</v>
      </c>
      <c r="G26" s="7">
        <v>3129358</v>
      </c>
      <c r="H26" s="7">
        <v>4492222</v>
      </c>
      <c r="I26" s="7">
        <v>4185493</v>
      </c>
      <c r="J26" s="7">
        <v>1114902</v>
      </c>
      <c r="K26" s="128"/>
    </row>
    <row r="27" spans="1:11" ht="15" customHeight="1" x14ac:dyDescent="0.4">
      <c r="A27" s="39"/>
      <c r="B27" s="71"/>
      <c r="C27" s="68" t="s">
        <v>543</v>
      </c>
      <c r="D27" s="108">
        <v>53</v>
      </c>
      <c r="E27" s="108">
        <v>3755</v>
      </c>
      <c r="F27" s="108">
        <v>1027107</v>
      </c>
      <c r="G27" s="108">
        <v>4971401</v>
      </c>
      <c r="H27" s="108">
        <v>8101495</v>
      </c>
      <c r="I27" s="108">
        <v>8010628</v>
      </c>
      <c r="J27" s="108">
        <v>2756276</v>
      </c>
      <c r="K27" s="128"/>
    </row>
    <row r="28" spans="1:11" ht="15" customHeight="1" x14ac:dyDescent="0.4">
      <c r="A28" s="39"/>
      <c r="B28" s="76"/>
      <c r="C28" s="40" t="s">
        <v>544</v>
      </c>
      <c r="D28" s="7">
        <v>26</v>
      </c>
      <c r="E28" s="7">
        <v>3579</v>
      </c>
      <c r="F28" s="7">
        <v>1027556</v>
      </c>
      <c r="G28" s="7">
        <v>4978490</v>
      </c>
      <c r="H28" s="7">
        <v>7517433</v>
      </c>
      <c r="I28" s="7">
        <v>7425075</v>
      </c>
      <c r="J28" s="7">
        <v>2043034</v>
      </c>
      <c r="K28" s="128"/>
    </row>
    <row r="29" spans="1:11" ht="15" customHeight="1" x14ac:dyDescent="0.4">
      <c r="A29" s="39"/>
      <c r="B29" s="76"/>
      <c r="C29" s="40" t="s">
        <v>545</v>
      </c>
      <c r="D29" s="7">
        <v>7</v>
      </c>
      <c r="E29" s="7">
        <v>1714</v>
      </c>
      <c r="F29" s="7">
        <v>542926</v>
      </c>
      <c r="G29" s="7">
        <v>1880671</v>
      </c>
      <c r="H29" s="7">
        <v>3339922</v>
      </c>
      <c r="I29" s="7">
        <v>3101178</v>
      </c>
      <c r="J29" s="7">
        <v>1266109</v>
      </c>
      <c r="K29" s="128"/>
    </row>
    <row r="30" spans="1:11" ht="15" customHeight="1" x14ac:dyDescent="0.4">
      <c r="A30" s="39"/>
      <c r="B30" s="76"/>
      <c r="C30" s="40" t="s">
        <v>546</v>
      </c>
      <c r="D30" s="7">
        <v>6</v>
      </c>
      <c r="E30" s="7">
        <v>2607</v>
      </c>
      <c r="F30" s="7" t="s">
        <v>2100</v>
      </c>
      <c r="G30" s="7" t="s">
        <v>2100</v>
      </c>
      <c r="H30" s="7" t="s">
        <v>2100</v>
      </c>
      <c r="I30" s="7" t="s">
        <v>2100</v>
      </c>
      <c r="J30" s="7" t="s">
        <v>2100</v>
      </c>
      <c r="K30" s="128"/>
    </row>
    <row r="31" spans="1:11" ht="15" customHeight="1" x14ac:dyDescent="0.4">
      <c r="A31" s="39"/>
      <c r="B31" s="76"/>
      <c r="C31" s="40" t="s">
        <v>547</v>
      </c>
      <c r="D31" s="7">
        <v>2</v>
      </c>
      <c r="E31" s="7">
        <v>1158</v>
      </c>
      <c r="F31" s="7" t="s">
        <v>2100</v>
      </c>
      <c r="G31" s="7" t="s">
        <v>2100</v>
      </c>
      <c r="H31" s="7" t="s">
        <v>2100</v>
      </c>
      <c r="I31" s="7" t="s">
        <v>2100</v>
      </c>
      <c r="J31" s="7" t="s">
        <v>2100</v>
      </c>
      <c r="K31" s="128"/>
    </row>
    <row r="32" spans="1:11" ht="15" customHeight="1" x14ac:dyDescent="0.4">
      <c r="A32" s="39"/>
      <c r="B32" s="79"/>
      <c r="C32" s="43" t="s">
        <v>548</v>
      </c>
      <c r="D32" s="10" t="s">
        <v>46</v>
      </c>
      <c r="E32" s="10" t="s">
        <v>46</v>
      </c>
      <c r="F32" s="10" t="s">
        <v>46</v>
      </c>
      <c r="G32" s="10" t="s">
        <v>46</v>
      </c>
      <c r="H32" s="10" t="s">
        <v>46</v>
      </c>
      <c r="I32" s="10" t="s">
        <v>46</v>
      </c>
      <c r="J32" s="10" t="s">
        <v>46</v>
      </c>
      <c r="K32" s="128"/>
    </row>
    <row r="33" spans="1:13" s="83" customFormat="1" ht="15" customHeight="1" x14ac:dyDescent="0.4">
      <c r="A33" s="54"/>
      <c r="B33" s="80" t="s">
        <v>549</v>
      </c>
      <c r="C33" s="70" t="s">
        <v>45</v>
      </c>
      <c r="D33" s="111">
        <v>79</v>
      </c>
      <c r="E33" s="111">
        <v>1047</v>
      </c>
      <c r="F33" s="111">
        <v>309518</v>
      </c>
      <c r="G33" s="111">
        <v>1771378</v>
      </c>
      <c r="H33" s="111">
        <v>4651920</v>
      </c>
      <c r="I33" s="111">
        <v>4024309</v>
      </c>
      <c r="J33" s="111">
        <v>2462049</v>
      </c>
      <c r="L33" s="53"/>
      <c r="M33" s="53"/>
    </row>
    <row r="34" spans="1:13" ht="15" customHeight="1" x14ac:dyDescent="0.4">
      <c r="A34" s="39"/>
      <c r="B34" s="76"/>
      <c r="C34" s="40" t="s">
        <v>2259</v>
      </c>
      <c r="D34" s="7">
        <v>45</v>
      </c>
      <c r="E34" s="7">
        <v>212</v>
      </c>
      <c r="F34" s="7">
        <v>55326</v>
      </c>
      <c r="G34" s="7">
        <v>239416</v>
      </c>
      <c r="H34" s="7">
        <v>435477</v>
      </c>
      <c r="I34" s="7" t="s">
        <v>46</v>
      </c>
      <c r="J34" s="7">
        <v>147815</v>
      </c>
      <c r="K34" s="128"/>
    </row>
    <row r="35" spans="1:13" ht="15" customHeight="1" x14ac:dyDescent="0.4">
      <c r="A35" s="39"/>
      <c r="B35" s="76"/>
      <c r="C35" s="40" t="s">
        <v>540</v>
      </c>
      <c r="D35" s="7">
        <v>19</v>
      </c>
      <c r="E35" s="7">
        <v>248</v>
      </c>
      <c r="F35" s="7">
        <v>59470</v>
      </c>
      <c r="G35" s="7">
        <v>172335</v>
      </c>
      <c r="H35" s="7">
        <v>369929</v>
      </c>
      <c r="I35" s="7">
        <v>268922</v>
      </c>
      <c r="J35" s="7">
        <v>163628</v>
      </c>
      <c r="K35" s="128"/>
    </row>
    <row r="36" spans="1:13" ht="15" customHeight="1" x14ac:dyDescent="0.4">
      <c r="A36" s="39"/>
      <c r="B36" s="76"/>
      <c r="C36" s="40" t="s">
        <v>541</v>
      </c>
      <c r="D36" s="7">
        <v>7</v>
      </c>
      <c r="E36" s="7">
        <v>159</v>
      </c>
      <c r="F36" s="7">
        <v>50302</v>
      </c>
      <c r="G36" s="7">
        <v>78050</v>
      </c>
      <c r="H36" s="7">
        <v>223746</v>
      </c>
      <c r="I36" s="7">
        <v>199626</v>
      </c>
      <c r="J36" s="7">
        <v>117769</v>
      </c>
      <c r="K36" s="128"/>
    </row>
    <row r="37" spans="1:13" ht="15" customHeight="1" x14ac:dyDescent="0.4">
      <c r="A37" s="39"/>
      <c r="B37" s="76"/>
      <c r="C37" s="40" t="s">
        <v>542</v>
      </c>
      <c r="D37" s="7">
        <v>6</v>
      </c>
      <c r="E37" s="7">
        <v>219</v>
      </c>
      <c r="F37" s="7" t="s">
        <v>2100</v>
      </c>
      <c r="G37" s="7" t="s">
        <v>2100</v>
      </c>
      <c r="H37" s="7" t="s">
        <v>2100</v>
      </c>
      <c r="I37" s="7" t="s">
        <v>2100</v>
      </c>
      <c r="J37" s="7" t="s">
        <v>2100</v>
      </c>
      <c r="K37" s="128"/>
    </row>
    <row r="38" spans="1:13" ht="15" customHeight="1" x14ac:dyDescent="0.4">
      <c r="A38" s="39"/>
      <c r="B38" s="71"/>
      <c r="C38" s="68" t="s">
        <v>543</v>
      </c>
      <c r="D38" s="108">
        <v>1</v>
      </c>
      <c r="E38" s="108">
        <v>53</v>
      </c>
      <c r="F38" s="108" t="s">
        <v>2100</v>
      </c>
      <c r="G38" s="108" t="s">
        <v>2100</v>
      </c>
      <c r="H38" s="108" t="s">
        <v>2100</v>
      </c>
      <c r="I38" s="108" t="s">
        <v>2100</v>
      </c>
      <c r="J38" s="108" t="s">
        <v>2100</v>
      </c>
      <c r="K38" s="128"/>
    </row>
    <row r="39" spans="1:13" ht="15" customHeight="1" x14ac:dyDescent="0.4">
      <c r="A39" s="39"/>
      <c r="B39" s="76"/>
      <c r="C39" s="40" t="s">
        <v>544</v>
      </c>
      <c r="D39" s="7">
        <v>1</v>
      </c>
      <c r="E39" s="7">
        <v>156</v>
      </c>
      <c r="F39" s="7" t="s">
        <v>2100</v>
      </c>
      <c r="G39" s="7" t="s">
        <v>2100</v>
      </c>
      <c r="H39" s="7" t="s">
        <v>2100</v>
      </c>
      <c r="I39" s="7" t="s">
        <v>2100</v>
      </c>
      <c r="J39" s="7" t="s">
        <v>2100</v>
      </c>
      <c r="K39" s="128"/>
    </row>
    <row r="40" spans="1:13" ht="15" customHeight="1" x14ac:dyDescent="0.4">
      <c r="A40" s="39"/>
      <c r="B40" s="76"/>
      <c r="C40" s="40" t="s">
        <v>545</v>
      </c>
      <c r="D40" s="7" t="s">
        <v>46</v>
      </c>
      <c r="E40" s="7" t="s">
        <v>46</v>
      </c>
      <c r="F40" s="7" t="s">
        <v>46</v>
      </c>
      <c r="G40" s="7" t="s">
        <v>46</v>
      </c>
      <c r="H40" s="7" t="s">
        <v>46</v>
      </c>
      <c r="I40" s="7" t="s">
        <v>46</v>
      </c>
      <c r="J40" s="7" t="s">
        <v>46</v>
      </c>
      <c r="K40" s="128"/>
    </row>
    <row r="41" spans="1:13" ht="15" customHeight="1" x14ac:dyDescent="0.4">
      <c r="A41" s="39"/>
      <c r="B41" s="76"/>
      <c r="C41" s="40" t="s">
        <v>546</v>
      </c>
      <c r="D41" s="7" t="s">
        <v>46</v>
      </c>
      <c r="E41" s="7" t="s">
        <v>46</v>
      </c>
      <c r="F41" s="7" t="s">
        <v>46</v>
      </c>
      <c r="G41" s="7" t="s">
        <v>46</v>
      </c>
      <c r="H41" s="7" t="s">
        <v>46</v>
      </c>
      <c r="I41" s="7" t="s">
        <v>46</v>
      </c>
      <c r="J41" s="7" t="s">
        <v>46</v>
      </c>
      <c r="K41" s="128"/>
    </row>
    <row r="42" spans="1:13" ht="15" customHeight="1" x14ac:dyDescent="0.4">
      <c r="A42" s="39"/>
      <c r="B42" s="76"/>
      <c r="C42" s="40" t="s">
        <v>547</v>
      </c>
      <c r="D42" s="7" t="s">
        <v>46</v>
      </c>
      <c r="E42" s="7" t="s">
        <v>46</v>
      </c>
      <c r="F42" s="7" t="s">
        <v>46</v>
      </c>
      <c r="G42" s="7" t="s">
        <v>46</v>
      </c>
      <c r="H42" s="7" t="s">
        <v>46</v>
      </c>
      <c r="I42" s="7" t="s">
        <v>46</v>
      </c>
      <c r="J42" s="7" t="s">
        <v>46</v>
      </c>
      <c r="K42" s="128"/>
    </row>
    <row r="43" spans="1:13" ht="15" customHeight="1" x14ac:dyDescent="0.4">
      <c r="A43" s="39"/>
      <c r="B43" s="79"/>
      <c r="C43" s="43" t="s">
        <v>548</v>
      </c>
      <c r="D43" s="10" t="s">
        <v>46</v>
      </c>
      <c r="E43" s="10" t="s">
        <v>46</v>
      </c>
      <c r="F43" s="10" t="s">
        <v>46</v>
      </c>
      <c r="G43" s="10" t="s">
        <v>46</v>
      </c>
      <c r="H43" s="10" t="s">
        <v>46</v>
      </c>
      <c r="I43" s="10" t="s">
        <v>46</v>
      </c>
      <c r="J43" s="10" t="s">
        <v>46</v>
      </c>
      <c r="K43" s="128"/>
    </row>
    <row r="44" spans="1:13" s="83" customFormat="1" ht="15" customHeight="1" x14ac:dyDescent="0.4">
      <c r="A44" s="54"/>
      <c r="B44" s="80" t="s">
        <v>550</v>
      </c>
      <c r="C44" s="70" t="s">
        <v>47</v>
      </c>
      <c r="D44" s="111">
        <v>137</v>
      </c>
      <c r="E44" s="111">
        <v>3416</v>
      </c>
      <c r="F44" s="111">
        <v>778048</v>
      </c>
      <c r="G44" s="111">
        <v>824031</v>
      </c>
      <c r="H44" s="111">
        <v>2086091</v>
      </c>
      <c r="I44" s="111">
        <v>1932893</v>
      </c>
      <c r="J44" s="111">
        <v>1139673</v>
      </c>
      <c r="L44" s="53"/>
      <c r="M44" s="53"/>
    </row>
    <row r="45" spans="1:13" ht="15" customHeight="1" x14ac:dyDescent="0.4">
      <c r="A45" s="39"/>
      <c r="B45" s="76"/>
      <c r="C45" s="40" t="s">
        <v>2259</v>
      </c>
      <c r="D45" s="7">
        <v>38</v>
      </c>
      <c r="E45" s="7">
        <v>176</v>
      </c>
      <c r="F45" s="7">
        <v>38298</v>
      </c>
      <c r="G45" s="7">
        <v>58426</v>
      </c>
      <c r="H45" s="7">
        <v>128985</v>
      </c>
      <c r="I45" s="7" t="s">
        <v>46</v>
      </c>
      <c r="J45" s="7">
        <v>64387</v>
      </c>
      <c r="K45" s="128"/>
    </row>
    <row r="46" spans="1:13" ht="15" customHeight="1" x14ac:dyDescent="0.4">
      <c r="A46" s="39"/>
      <c r="B46" s="76"/>
      <c r="C46" s="40" t="s">
        <v>540</v>
      </c>
      <c r="D46" s="7">
        <v>39</v>
      </c>
      <c r="E46" s="7">
        <v>534</v>
      </c>
      <c r="F46" s="7">
        <v>107939</v>
      </c>
      <c r="G46" s="7">
        <v>88007</v>
      </c>
      <c r="H46" s="7">
        <v>252185</v>
      </c>
      <c r="I46" s="7">
        <v>244831</v>
      </c>
      <c r="J46" s="7">
        <v>149399</v>
      </c>
      <c r="K46" s="128"/>
    </row>
    <row r="47" spans="1:13" ht="15" customHeight="1" x14ac:dyDescent="0.4">
      <c r="A47" s="39"/>
      <c r="B47" s="76"/>
      <c r="C47" s="40" t="s">
        <v>541</v>
      </c>
      <c r="D47" s="7">
        <v>18</v>
      </c>
      <c r="E47" s="7">
        <v>430</v>
      </c>
      <c r="F47" s="7">
        <v>96757</v>
      </c>
      <c r="G47" s="7">
        <v>92455</v>
      </c>
      <c r="H47" s="7">
        <v>278663</v>
      </c>
      <c r="I47" s="7">
        <v>277824</v>
      </c>
      <c r="J47" s="7">
        <v>169327</v>
      </c>
      <c r="K47" s="128"/>
    </row>
    <row r="48" spans="1:13" ht="15" customHeight="1" x14ac:dyDescent="0.4">
      <c r="A48" s="39"/>
      <c r="B48" s="76"/>
      <c r="C48" s="40" t="s">
        <v>542</v>
      </c>
      <c r="D48" s="7">
        <v>26</v>
      </c>
      <c r="E48" s="7">
        <v>1021</v>
      </c>
      <c r="F48" s="7">
        <v>217357</v>
      </c>
      <c r="G48" s="7">
        <v>260302</v>
      </c>
      <c r="H48" s="7">
        <v>596316</v>
      </c>
      <c r="I48" s="7">
        <v>598728</v>
      </c>
      <c r="J48" s="7">
        <v>304868</v>
      </c>
      <c r="K48" s="128"/>
    </row>
    <row r="49" spans="1:13" ht="15" customHeight="1" x14ac:dyDescent="0.4">
      <c r="A49" s="39"/>
      <c r="B49" s="71"/>
      <c r="C49" s="68" t="s">
        <v>543</v>
      </c>
      <c r="D49" s="108">
        <v>13</v>
      </c>
      <c r="E49" s="108">
        <v>855</v>
      </c>
      <c r="F49" s="108">
        <v>198979</v>
      </c>
      <c r="G49" s="108">
        <v>157670</v>
      </c>
      <c r="H49" s="108">
        <v>505707</v>
      </c>
      <c r="I49" s="108">
        <v>487309</v>
      </c>
      <c r="J49" s="108">
        <v>308997</v>
      </c>
      <c r="K49" s="128"/>
    </row>
    <row r="50" spans="1:13" ht="15" customHeight="1" x14ac:dyDescent="0.4">
      <c r="A50" s="39"/>
      <c r="B50" s="76"/>
      <c r="C50" s="40" t="s">
        <v>544</v>
      </c>
      <c r="D50" s="7">
        <v>3</v>
      </c>
      <c r="E50" s="7">
        <v>400</v>
      </c>
      <c r="F50" s="7">
        <v>118718</v>
      </c>
      <c r="G50" s="7">
        <v>167171</v>
      </c>
      <c r="H50" s="7">
        <v>324235</v>
      </c>
      <c r="I50" s="7">
        <v>324201</v>
      </c>
      <c r="J50" s="7">
        <v>142695</v>
      </c>
      <c r="K50" s="128"/>
    </row>
    <row r="51" spans="1:13" ht="15" customHeight="1" x14ac:dyDescent="0.4">
      <c r="A51" s="39"/>
      <c r="B51" s="76"/>
      <c r="C51" s="40" t="s">
        <v>545</v>
      </c>
      <c r="D51" s="7" t="s">
        <v>46</v>
      </c>
      <c r="E51" s="7" t="s">
        <v>46</v>
      </c>
      <c r="F51" s="7" t="s">
        <v>46</v>
      </c>
      <c r="G51" s="7" t="s">
        <v>46</v>
      </c>
      <c r="H51" s="7" t="s">
        <v>46</v>
      </c>
      <c r="I51" s="7" t="s">
        <v>46</v>
      </c>
      <c r="J51" s="7" t="s">
        <v>46</v>
      </c>
      <c r="K51" s="128"/>
    </row>
    <row r="52" spans="1:13" ht="15" customHeight="1" x14ac:dyDescent="0.4">
      <c r="A52" s="39"/>
      <c r="B52" s="76"/>
      <c r="C52" s="40" t="s">
        <v>546</v>
      </c>
      <c r="D52" s="7" t="s">
        <v>46</v>
      </c>
      <c r="E52" s="7" t="s">
        <v>46</v>
      </c>
      <c r="F52" s="7" t="s">
        <v>46</v>
      </c>
      <c r="G52" s="7" t="s">
        <v>46</v>
      </c>
      <c r="H52" s="7" t="s">
        <v>46</v>
      </c>
      <c r="I52" s="7" t="s">
        <v>46</v>
      </c>
      <c r="J52" s="7" t="s">
        <v>46</v>
      </c>
      <c r="K52" s="128"/>
    </row>
    <row r="53" spans="1:13" ht="15" customHeight="1" x14ac:dyDescent="0.4">
      <c r="A53" s="39"/>
      <c r="B53" s="76"/>
      <c r="C53" s="40" t="s">
        <v>547</v>
      </c>
      <c r="D53" s="7" t="s">
        <v>46</v>
      </c>
      <c r="E53" s="7" t="s">
        <v>46</v>
      </c>
      <c r="F53" s="7" t="s">
        <v>46</v>
      </c>
      <c r="G53" s="7" t="s">
        <v>46</v>
      </c>
      <c r="H53" s="7" t="s">
        <v>46</v>
      </c>
      <c r="I53" s="7" t="s">
        <v>46</v>
      </c>
      <c r="J53" s="7" t="s">
        <v>46</v>
      </c>
      <c r="K53" s="128"/>
    </row>
    <row r="54" spans="1:13" ht="15" customHeight="1" x14ac:dyDescent="0.4">
      <c r="A54" s="39"/>
      <c r="B54" s="76"/>
      <c r="C54" s="40" t="s">
        <v>548</v>
      </c>
      <c r="D54" s="7" t="s">
        <v>46</v>
      </c>
      <c r="E54" s="7" t="s">
        <v>46</v>
      </c>
      <c r="F54" s="7" t="s">
        <v>46</v>
      </c>
      <c r="G54" s="7" t="s">
        <v>46</v>
      </c>
      <c r="H54" s="7" t="s">
        <v>46</v>
      </c>
      <c r="I54" s="7" t="s">
        <v>46</v>
      </c>
      <c r="J54" s="7" t="s">
        <v>46</v>
      </c>
      <c r="K54" s="128"/>
    </row>
    <row r="55" spans="1:13" s="83" customFormat="1" ht="15" customHeight="1" x14ac:dyDescent="0.4">
      <c r="A55" s="54"/>
      <c r="B55" s="80" t="s">
        <v>551</v>
      </c>
      <c r="C55" s="70" t="s">
        <v>48</v>
      </c>
      <c r="D55" s="111">
        <v>131</v>
      </c>
      <c r="E55" s="111">
        <v>2161</v>
      </c>
      <c r="F55" s="111">
        <v>701417</v>
      </c>
      <c r="G55" s="111">
        <v>4807966</v>
      </c>
      <c r="H55" s="111">
        <v>7499607</v>
      </c>
      <c r="I55" s="111">
        <v>6842905</v>
      </c>
      <c r="J55" s="111">
        <v>2517030</v>
      </c>
      <c r="L55" s="53"/>
      <c r="M55" s="53"/>
    </row>
    <row r="56" spans="1:13" ht="15" customHeight="1" x14ac:dyDescent="0.4">
      <c r="A56" s="39"/>
      <c r="B56" s="76"/>
      <c r="C56" s="40" t="s">
        <v>2259</v>
      </c>
      <c r="D56" s="7">
        <v>60</v>
      </c>
      <c r="E56" s="7">
        <v>314</v>
      </c>
      <c r="F56" s="7">
        <v>78355</v>
      </c>
      <c r="G56" s="7">
        <v>342854</v>
      </c>
      <c r="H56" s="7">
        <v>551151</v>
      </c>
      <c r="I56" s="7" t="s">
        <v>46</v>
      </c>
      <c r="J56" s="7">
        <v>189560</v>
      </c>
      <c r="K56" s="128"/>
    </row>
    <row r="57" spans="1:13" ht="15" customHeight="1" x14ac:dyDescent="0.4">
      <c r="A57" s="39"/>
      <c r="B57" s="76"/>
      <c r="C57" s="40" t="s">
        <v>540</v>
      </c>
      <c r="D57" s="7">
        <v>38</v>
      </c>
      <c r="E57" s="7">
        <v>536</v>
      </c>
      <c r="F57" s="7">
        <v>158629</v>
      </c>
      <c r="G57" s="7">
        <v>958011</v>
      </c>
      <c r="H57" s="7">
        <v>1636354</v>
      </c>
      <c r="I57" s="7">
        <v>1456564</v>
      </c>
      <c r="J57" s="7">
        <v>617124</v>
      </c>
      <c r="K57" s="128"/>
    </row>
    <row r="58" spans="1:13" ht="15" customHeight="1" x14ac:dyDescent="0.4">
      <c r="A58" s="39"/>
      <c r="B58" s="76"/>
      <c r="C58" s="40" t="s">
        <v>541</v>
      </c>
      <c r="D58" s="7">
        <v>15</v>
      </c>
      <c r="E58" s="7">
        <v>348</v>
      </c>
      <c r="F58" s="7">
        <v>117339</v>
      </c>
      <c r="G58" s="7">
        <v>390467</v>
      </c>
      <c r="H58" s="7">
        <v>635529</v>
      </c>
      <c r="I58" s="7">
        <v>607925</v>
      </c>
      <c r="J58" s="7">
        <v>224503</v>
      </c>
      <c r="K58" s="128"/>
    </row>
    <row r="59" spans="1:13" ht="15" customHeight="1" x14ac:dyDescent="0.4">
      <c r="A59" s="39"/>
      <c r="B59" s="76"/>
      <c r="C59" s="40" t="s">
        <v>542</v>
      </c>
      <c r="D59" s="7">
        <v>11</v>
      </c>
      <c r="E59" s="7">
        <v>443</v>
      </c>
      <c r="F59" s="7">
        <v>158752</v>
      </c>
      <c r="G59" s="7">
        <v>1465571</v>
      </c>
      <c r="H59" s="7">
        <v>2231413</v>
      </c>
      <c r="I59" s="7">
        <v>2215283</v>
      </c>
      <c r="J59" s="7">
        <v>672326</v>
      </c>
      <c r="K59" s="128"/>
    </row>
    <row r="60" spans="1:13" ht="15" customHeight="1" x14ac:dyDescent="0.4">
      <c r="A60" s="39"/>
      <c r="B60" s="71"/>
      <c r="C60" s="68" t="s">
        <v>543</v>
      </c>
      <c r="D60" s="108">
        <v>6</v>
      </c>
      <c r="E60" s="108">
        <v>401</v>
      </c>
      <c r="F60" s="108" t="s">
        <v>2100</v>
      </c>
      <c r="G60" s="108" t="s">
        <v>2100</v>
      </c>
      <c r="H60" s="108" t="s">
        <v>2100</v>
      </c>
      <c r="I60" s="108" t="s">
        <v>2100</v>
      </c>
      <c r="J60" s="108" t="s">
        <v>2100</v>
      </c>
      <c r="K60" s="128"/>
    </row>
    <row r="61" spans="1:13" ht="15" customHeight="1" x14ac:dyDescent="0.4">
      <c r="A61" s="39"/>
      <c r="B61" s="76"/>
      <c r="C61" s="40" t="s">
        <v>544</v>
      </c>
      <c r="D61" s="7">
        <v>1</v>
      </c>
      <c r="E61" s="7">
        <v>119</v>
      </c>
      <c r="F61" s="7" t="s">
        <v>2100</v>
      </c>
      <c r="G61" s="7" t="s">
        <v>2100</v>
      </c>
      <c r="H61" s="7" t="s">
        <v>2100</v>
      </c>
      <c r="I61" s="7" t="s">
        <v>2100</v>
      </c>
      <c r="J61" s="7" t="s">
        <v>2100</v>
      </c>
      <c r="K61" s="128"/>
    </row>
    <row r="62" spans="1:13" ht="15" customHeight="1" x14ac:dyDescent="0.4">
      <c r="A62" s="39"/>
      <c r="B62" s="76"/>
      <c r="C62" s="40" t="s">
        <v>545</v>
      </c>
      <c r="D62" s="7" t="s">
        <v>46</v>
      </c>
      <c r="E62" s="7" t="s">
        <v>46</v>
      </c>
      <c r="F62" s="7" t="s">
        <v>46</v>
      </c>
      <c r="G62" s="7" t="s">
        <v>46</v>
      </c>
      <c r="H62" s="7" t="s">
        <v>46</v>
      </c>
      <c r="I62" s="7" t="s">
        <v>46</v>
      </c>
      <c r="J62" s="7" t="s">
        <v>46</v>
      </c>
      <c r="K62" s="128"/>
    </row>
    <row r="63" spans="1:13" ht="15" customHeight="1" x14ac:dyDescent="0.4">
      <c r="A63" s="39"/>
      <c r="B63" s="76"/>
      <c r="C63" s="40" t="s">
        <v>546</v>
      </c>
      <c r="D63" s="7" t="s">
        <v>46</v>
      </c>
      <c r="E63" s="7" t="s">
        <v>46</v>
      </c>
      <c r="F63" s="7" t="s">
        <v>46</v>
      </c>
      <c r="G63" s="7" t="s">
        <v>46</v>
      </c>
      <c r="H63" s="7" t="s">
        <v>46</v>
      </c>
      <c r="I63" s="7" t="s">
        <v>46</v>
      </c>
      <c r="J63" s="7" t="s">
        <v>46</v>
      </c>
      <c r="K63" s="128"/>
    </row>
    <row r="64" spans="1:13" ht="15" customHeight="1" x14ac:dyDescent="0.4">
      <c r="A64" s="39"/>
      <c r="B64" s="76"/>
      <c r="C64" s="40" t="s">
        <v>547</v>
      </c>
      <c r="D64" s="7" t="s">
        <v>46</v>
      </c>
      <c r="E64" s="7" t="s">
        <v>46</v>
      </c>
      <c r="F64" s="7" t="s">
        <v>46</v>
      </c>
      <c r="G64" s="7" t="s">
        <v>46</v>
      </c>
      <c r="H64" s="7" t="s">
        <v>46</v>
      </c>
      <c r="I64" s="7" t="s">
        <v>46</v>
      </c>
      <c r="J64" s="7" t="s">
        <v>46</v>
      </c>
      <c r="K64" s="128"/>
    </row>
    <row r="65" spans="1:13" ht="15" customHeight="1" x14ac:dyDescent="0.4">
      <c r="A65" s="39"/>
      <c r="B65" s="79"/>
      <c r="C65" s="43" t="s">
        <v>548</v>
      </c>
      <c r="D65" s="10" t="s">
        <v>46</v>
      </c>
      <c r="E65" s="10" t="s">
        <v>46</v>
      </c>
      <c r="F65" s="10" t="s">
        <v>46</v>
      </c>
      <c r="G65" s="10" t="s">
        <v>46</v>
      </c>
      <c r="H65" s="10" t="s">
        <v>46</v>
      </c>
      <c r="I65" s="10" t="s">
        <v>46</v>
      </c>
      <c r="J65" s="10" t="s">
        <v>46</v>
      </c>
      <c r="K65" s="128"/>
    </row>
    <row r="66" spans="1:13" s="83" customFormat="1" ht="15" customHeight="1" x14ac:dyDescent="0.4">
      <c r="A66" s="54"/>
      <c r="B66" s="80" t="s">
        <v>552</v>
      </c>
      <c r="C66" s="70" t="s">
        <v>49</v>
      </c>
      <c r="D66" s="111">
        <v>29</v>
      </c>
      <c r="E66" s="111">
        <v>420</v>
      </c>
      <c r="F66" s="111">
        <v>133243</v>
      </c>
      <c r="G66" s="111">
        <v>382735</v>
      </c>
      <c r="H66" s="111">
        <v>643045</v>
      </c>
      <c r="I66" s="111" t="s">
        <v>2100</v>
      </c>
      <c r="J66" s="111">
        <v>214102</v>
      </c>
      <c r="L66" s="53"/>
      <c r="M66" s="53"/>
    </row>
    <row r="67" spans="1:13" ht="15" customHeight="1" x14ac:dyDescent="0.4">
      <c r="A67" s="39"/>
      <c r="B67" s="76"/>
      <c r="C67" s="40" t="s">
        <v>2259</v>
      </c>
      <c r="D67" s="7">
        <v>19</v>
      </c>
      <c r="E67" s="7">
        <v>85</v>
      </c>
      <c r="F67" s="7">
        <v>20925</v>
      </c>
      <c r="G67" s="7">
        <v>51869</v>
      </c>
      <c r="H67" s="7">
        <v>87880</v>
      </c>
      <c r="I67" s="7" t="s">
        <v>46</v>
      </c>
      <c r="J67" s="7">
        <v>32741</v>
      </c>
      <c r="K67" s="128"/>
    </row>
    <row r="68" spans="1:13" ht="15" customHeight="1" x14ac:dyDescent="0.4">
      <c r="A68" s="39"/>
      <c r="B68" s="76"/>
      <c r="C68" s="40" t="s">
        <v>540</v>
      </c>
      <c r="D68" s="7">
        <v>6</v>
      </c>
      <c r="E68" s="7">
        <v>74</v>
      </c>
      <c r="F68" s="7">
        <v>21608</v>
      </c>
      <c r="G68" s="7">
        <v>37234</v>
      </c>
      <c r="H68" s="7">
        <v>75786</v>
      </c>
      <c r="I68" s="7">
        <v>75541</v>
      </c>
      <c r="J68" s="7">
        <v>35069</v>
      </c>
      <c r="K68" s="128"/>
    </row>
    <row r="69" spans="1:13" ht="15" customHeight="1" x14ac:dyDescent="0.4">
      <c r="A69" s="39"/>
      <c r="B69" s="76"/>
      <c r="C69" s="40" t="s">
        <v>541</v>
      </c>
      <c r="D69" s="7">
        <v>1</v>
      </c>
      <c r="E69" s="7">
        <v>29</v>
      </c>
      <c r="F69" s="7" t="s">
        <v>2100</v>
      </c>
      <c r="G69" s="7" t="s">
        <v>2100</v>
      </c>
      <c r="H69" s="7" t="s">
        <v>2100</v>
      </c>
      <c r="I69" s="7" t="s">
        <v>2100</v>
      </c>
      <c r="J69" s="7" t="s">
        <v>2100</v>
      </c>
      <c r="K69" s="128"/>
    </row>
    <row r="70" spans="1:13" ht="15" customHeight="1" x14ac:dyDescent="0.4">
      <c r="A70" s="39"/>
      <c r="B70" s="76"/>
      <c r="C70" s="40" t="s">
        <v>542</v>
      </c>
      <c r="D70" s="7">
        <v>2</v>
      </c>
      <c r="E70" s="7">
        <v>89</v>
      </c>
      <c r="F70" s="7" t="s">
        <v>2100</v>
      </c>
      <c r="G70" s="7" t="s">
        <v>2100</v>
      </c>
      <c r="H70" s="7" t="s">
        <v>2100</v>
      </c>
      <c r="I70" s="7" t="s">
        <v>2100</v>
      </c>
      <c r="J70" s="7" t="s">
        <v>2100</v>
      </c>
      <c r="K70" s="128"/>
    </row>
    <row r="71" spans="1:13" ht="15" customHeight="1" x14ac:dyDescent="0.4">
      <c r="A71" s="39"/>
      <c r="B71" s="71"/>
      <c r="C71" s="68" t="s">
        <v>543</v>
      </c>
      <c r="D71" s="108" t="s">
        <v>46</v>
      </c>
      <c r="E71" s="108" t="s">
        <v>46</v>
      </c>
      <c r="F71" s="108" t="s">
        <v>46</v>
      </c>
      <c r="G71" s="108" t="s">
        <v>46</v>
      </c>
      <c r="H71" s="108" t="s">
        <v>46</v>
      </c>
      <c r="I71" s="108" t="s">
        <v>46</v>
      </c>
      <c r="J71" s="108" t="s">
        <v>46</v>
      </c>
      <c r="K71" s="128"/>
    </row>
    <row r="72" spans="1:13" ht="15" customHeight="1" x14ac:dyDescent="0.4">
      <c r="A72" s="39"/>
      <c r="B72" s="76"/>
      <c r="C72" s="40" t="s">
        <v>544</v>
      </c>
      <c r="D72" s="7">
        <v>1</v>
      </c>
      <c r="E72" s="7">
        <v>143</v>
      </c>
      <c r="F72" s="7" t="s">
        <v>2100</v>
      </c>
      <c r="G72" s="7" t="s">
        <v>2100</v>
      </c>
      <c r="H72" s="7" t="s">
        <v>2100</v>
      </c>
      <c r="I72" s="7" t="s">
        <v>2100</v>
      </c>
      <c r="J72" s="7" t="s">
        <v>2100</v>
      </c>
      <c r="K72" s="128"/>
    </row>
    <row r="73" spans="1:13" ht="15" customHeight="1" x14ac:dyDescent="0.4">
      <c r="A73" s="39"/>
      <c r="B73" s="76"/>
      <c r="C73" s="40" t="s">
        <v>545</v>
      </c>
      <c r="D73" s="7" t="s">
        <v>46</v>
      </c>
      <c r="E73" s="7" t="s">
        <v>46</v>
      </c>
      <c r="F73" s="7" t="s">
        <v>46</v>
      </c>
      <c r="G73" s="7" t="s">
        <v>46</v>
      </c>
      <c r="H73" s="7" t="s">
        <v>46</v>
      </c>
      <c r="I73" s="7" t="s">
        <v>46</v>
      </c>
      <c r="J73" s="7" t="s">
        <v>46</v>
      </c>
      <c r="K73" s="128"/>
    </row>
    <row r="74" spans="1:13" ht="15" customHeight="1" x14ac:dyDescent="0.4">
      <c r="A74" s="39"/>
      <c r="B74" s="76"/>
      <c r="C74" s="40" t="s">
        <v>546</v>
      </c>
      <c r="D74" s="7" t="s">
        <v>46</v>
      </c>
      <c r="E74" s="7" t="s">
        <v>46</v>
      </c>
      <c r="F74" s="7" t="s">
        <v>46</v>
      </c>
      <c r="G74" s="7" t="s">
        <v>46</v>
      </c>
      <c r="H74" s="7" t="s">
        <v>46</v>
      </c>
      <c r="I74" s="7" t="s">
        <v>46</v>
      </c>
      <c r="J74" s="7" t="s">
        <v>46</v>
      </c>
      <c r="K74" s="128"/>
    </row>
    <row r="75" spans="1:13" ht="15" customHeight="1" x14ac:dyDescent="0.4">
      <c r="A75" s="39"/>
      <c r="B75" s="76"/>
      <c r="C75" s="40" t="s">
        <v>547</v>
      </c>
      <c r="D75" s="7" t="s">
        <v>46</v>
      </c>
      <c r="E75" s="7" t="s">
        <v>46</v>
      </c>
      <c r="F75" s="7" t="s">
        <v>46</v>
      </c>
      <c r="G75" s="7" t="s">
        <v>46</v>
      </c>
      <c r="H75" s="7" t="s">
        <v>46</v>
      </c>
      <c r="I75" s="7" t="s">
        <v>46</v>
      </c>
      <c r="J75" s="7" t="s">
        <v>46</v>
      </c>
      <c r="K75" s="128"/>
    </row>
    <row r="76" spans="1:13" ht="15" customHeight="1" x14ac:dyDescent="0.4">
      <c r="A76" s="39"/>
      <c r="B76" s="76"/>
      <c r="C76" s="40" t="s">
        <v>548</v>
      </c>
      <c r="D76" s="7" t="s">
        <v>46</v>
      </c>
      <c r="E76" s="7" t="s">
        <v>46</v>
      </c>
      <c r="F76" s="7" t="s">
        <v>46</v>
      </c>
      <c r="G76" s="7" t="s">
        <v>46</v>
      </c>
      <c r="H76" s="7" t="s">
        <v>46</v>
      </c>
      <c r="I76" s="7" t="s">
        <v>46</v>
      </c>
      <c r="J76" s="7" t="s">
        <v>46</v>
      </c>
      <c r="K76" s="128"/>
    </row>
    <row r="77" spans="1:13" s="83" customFormat="1" ht="15" customHeight="1" x14ac:dyDescent="0.4">
      <c r="A77" s="54"/>
      <c r="B77" s="80" t="s">
        <v>553</v>
      </c>
      <c r="C77" s="70" t="s">
        <v>50</v>
      </c>
      <c r="D77" s="111">
        <v>26</v>
      </c>
      <c r="E77" s="111">
        <v>838</v>
      </c>
      <c r="F77" s="111">
        <v>309312</v>
      </c>
      <c r="G77" s="111">
        <v>2219390</v>
      </c>
      <c r="H77" s="111">
        <v>3493913</v>
      </c>
      <c r="I77" s="111">
        <v>2627769</v>
      </c>
      <c r="J77" s="111">
        <v>1032988</v>
      </c>
      <c r="L77" s="53"/>
      <c r="M77" s="53"/>
    </row>
    <row r="78" spans="1:13" ht="15" customHeight="1" x14ac:dyDescent="0.4">
      <c r="A78" s="39"/>
      <c r="B78" s="76"/>
      <c r="C78" s="40" t="s">
        <v>2259</v>
      </c>
      <c r="D78" s="7">
        <v>8</v>
      </c>
      <c r="E78" s="7">
        <v>39</v>
      </c>
      <c r="F78" s="7">
        <v>8678</v>
      </c>
      <c r="G78" s="7">
        <v>322348</v>
      </c>
      <c r="H78" s="7">
        <v>652478</v>
      </c>
      <c r="I78" s="7" t="s">
        <v>46</v>
      </c>
      <c r="J78" s="7">
        <v>300457</v>
      </c>
      <c r="K78" s="128"/>
    </row>
    <row r="79" spans="1:13" ht="15" customHeight="1" x14ac:dyDescent="0.4">
      <c r="A79" s="39"/>
      <c r="B79" s="76"/>
      <c r="C79" s="40" t="s">
        <v>540</v>
      </c>
      <c r="D79" s="7">
        <v>8</v>
      </c>
      <c r="E79" s="7">
        <v>102</v>
      </c>
      <c r="F79" s="7" t="s">
        <v>2100</v>
      </c>
      <c r="G79" s="7" t="s">
        <v>2100</v>
      </c>
      <c r="H79" s="7" t="s">
        <v>2100</v>
      </c>
      <c r="I79" s="7" t="s">
        <v>2100</v>
      </c>
      <c r="J79" s="7" t="s">
        <v>2100</v>
      </c>
      <c r="K79" s="128"/>
    </row>
    <row r="80" spans="1:13" ht="15" customHeight="1" x14ac:dyDescent="0.4">
      <c r="A80" s="39"/>
      <c r="B80" s="76"/>
      <c r="C80" s="40" t="s">
        <v>541</v>
      </c>
      <c r="D80" s="7">
        <v>1</v>
      </c>
      <c r="E80" s="7">
        <v>29</v>
      </c>
      <c r="F80" s="7" t="s">
        <v>2100</v>
      </c>
      <c r="G80" s="7" t="s">
        <v>2100</v>
      </c>
      <c r="H80" s="7" t="s">
        <v>2100</v>
      </c>
      <c r="I80" s="7" t="s">
        <v>2100</v>
      </c>
      <c r="J80" s="7" t="s">
        <v>2100</v>
      </c>
      <c r="K80" s="128"/>
    </row>
    <row r="81" spans="1:13" ht="15" customHeight="1" x14ac:dyDescent="0.4">
      <c r="A81" s="39"/>
      <c r="B81" s="76"/>
      <c r="C81" s="40" t="s">
        <v>542</v>
      </c>
      <c r="D81" s="7">
        <v>3</v>
      </c>
      <c r="E81" s="7">
        <v>110</v>
      </c>
      <c r="F81" s="7" t="s">
        <v>2100</v>
      </c>
      <c r="G81" s="7" t="s">
        <v>2100</v>
      </c>
      <c r="H81" s="7" t="s">
        <v>2100</v>
      </c>
      <c r="I81" s="7" t="s">
        <v>2100</v>
      </c>
      <c r="J81" s="7" t="s">
        <v>2100</v>
      </c>
      <c r="K81" s="128"/>
    </row>
    <row r="82" spans="1:13" ht="15" customHeight="1" x14ac:dyDescent="0.4">
      <c r="A82" s="39"/>
      <c r="B82" s="71"/>
      <c r="C82" s="68" t="s">
        <v>543</v>
      </c>
      <c r="D82" s="108">
        <v>4</v>
      </c>
      <c r="E82" s="108">
        <v>307</v>
      </c>
      <c r="F82" s="108">
        <v>102749</v>
      </c>
      <c r="G82" s="108">
        <v>303463</v>
      </c>
      <c r="H82" s="108">
        <v>546436</v>
      </c>
      <c r="I82" s="108">
        <v>494266</v>
      </c>
      <c r="J82" s="108">
        <v>196939</v>
      </c>
      <c r="K82" s="128"/>
    </row>
    <row r="83" spans="1:13" ht="15" customHeight="1" x14ac:dyDescent="0.4">
      <c r="A83" s="39"/>
      <c r="B83" s="76"/>
      <c r="C83" s="40" t="s">
        <v>544</v>
      </c>
      <c r="D83" s="7">
        <v>2</v>
      </c>
      <c r="E83" s="7">
        <v>251</v>
      </c>
      <c r="F83" s="7" t="s">
        <v>2100</v>
      </c>
      <c r="G83" s="7" t="s">
        <v>2100</v>
      </c>
      <c r="H83" s="7" t="s">
        <v>2100</v>
      </c>
      <c r="I83" s="7" t="s">
        <v>2100</v>
      </c>
      <c r="J83" s="7" t="s">
        <v>2100</v>
      </c>
      <c r="K83" s="128"/>
    </row>
    <row r="84" spans="1:13" ht="15" customHeight="1" x14ac:dyDescent="0.4">
      <c r="A84" s="39"/>
      <c r="B84" s="76"/>
      <c r="C84" s="40" t="s">
        <v>545</v>
      </c>
      <c r="D84" s="7" t="s">
        <v>46</v>
      </c>
      <c r="E84" s="7" t="s">
        <v>46</v>
      </c>
      <c r="F84" s="7" t="s">
        <v>46</v>
      </c>
      <c r="G84" s="7" t="s">
        <v>46</v>
      </c>
      <c r="H84" s="7" t="s">
        <v>46</v>
      </c>
      <c r="I84" s="7" t="s">
        <v>46</v>
      </c>
      <c r="J84" s="7" t="s">
        <v>46</v>
      </c>
      <c r="K84" s="128"/>
    </row>
    <row r="85" spans="1:13" ht="15" customHeight="1" x14ac:dyDescent="0.4">
      <c r="A85" s="39"/>
      <c r="B85" s="76"/>
      <c r="C85" s="40" t="s">
        <v>546</v>
      </c>
      <c r="D85" s="7" t="s">
        <v>46</v>
      </c>
      <c r="E85" s="7" t="s">
        <v>46</v>
      </c>
      <c r="F85" s="7" t="s">
        <v>46</v>
      </c>
      <c r="G85" s="7" t="s">
        <v>46</v>
      </c>
      <c r="H85" s="7" t="s">
        <v>46</v>
      </c>
      <c r="I85" s="7" t="s">
        <v>46</v>
      </c>
      <c r="J85" s="7" t="s">
        <v>46</v>
      </c>
      <c r="K85" s="128"/>
    </row>
    <row r="86" spans="1:13" ht="15" customHeight="1" x14ac:dyDescent="0.4">
      <c r="A86" s="39"/>
      <c r="B86" s="76"/>
      <c r="C86" s="40" t="s">
        <v>547</v>
      </c>
      <c r="D86" s="7" t="s">
        <v>46</v>
      </c>
      <c r="E86" s="7" t="s">
        <v>46</v>
      </c>
      <c r="F86" s="7" t="s">
        <v>46</v>
      </c>
      <c r="G86" s="7" t="s">
        <v>46</v>
      </c>
      <c r="H86" s="7" t="s">
        <v>46</v>
      </c>
      <c r="I86" s="7" t="s">
        <v>46</v>
      </c>
      <c r="J86" s="7" t="s">
        <v>46</v>
      </c>
      <c r="K86" s="128"/>
    </row>
    <row r="87" spans="1:13" ht="15" customHeight="1" x14ac:dyDescent="0.4">
      <c r="A87" s="39"/>
      <c r="B87" s="79"/>
      <c r="C87" s="43" t="s">
        <v>548</v>
      </c>
      <c r="D87" s="10" t="s">
        <v>46</v>
      </c>
      <c r="E87" s="10" t="s">
        <v>46</v>
      </c>
      <c r="F87" s="10" t="s">
        <v>46</v>
      </c>
      <c r="G87" s="10" t="s">
        <v>46</v>
      </c>
      <c r="H87" s="10" t="s">
        <v>46</v>
      </c>
      <c r="I87" s="10" t="s">
        <v>46</v>
      </c>
      <c r="J87" s="10" t="s">
        <v>46</v>
      </c>
      <c r="K87" s="128"/>
    </row>
    <row r="88" spans="1:13" s="83" customFormat="1" ht="15" customHeight="1" x14ac:dyDescent="0.4">
      <c r="A88" s="54"/>
      <c r="B88" s="80" t="s">
        <v>554</v>
      </c>
      <c r="C88" s="70" t="s">
        <v>51</v>
      </c>
      <c r="D88" s="111">
        <v>104</v>
      </c>
      <c r="E88" s="111">
        <v>1882</v>
      </c>
      <c r="F88" s="111">
        <v>642820</v>
      </c>
      <c r="G88" s="111">
        <v>1542394</v>
      </c>
      <c r="H88" s="111">
        <v>3817783</v>
      </c>
      <c r="I88" s="111">
        <v>3496139</v>
      </c>
      <c r="J88" s="111">
        <v>1841342</v>
      </c>
      <c r="L88" s="53"/>
      <c r="M88" s="53"/>
    </row>
    <row r="89" spans="1:13" ht="15" customHeight="1" x14ac:dyDescent="0.4">
      <c r="A89" s="39"/>
      <c r="B89" s="76"/>
      <c r="C89" s="40" t="s">
        <v>2259</v>
      </c>
      <c r="D89" s="7">
        <v>52</v>
      </c>
      <c r="E89" s="7">
        <v>249</v>
      </c>
      <c r="F89" s="7">
        <v>63604</v>
      </c>
      <c r="G89" s="7">
        <v>105663</v>
      </c>
      <c r="H89" s="7">
        <v>265642</v>
      </c>
      <c r="I89" s="7" t="s">
        <v>46</v>
      </c>
      <c r="J89" s="7">
        <v>145492</v>
      </c>
      <c r="K89" s="128"/>
    </row>
    <row r="90" spans="1:13" ht="15" customHeight="1" x14ac:dyDescent="0.4">
      <c r="A90" s="39"/>
      <c r="B90" s="76"/>
      <c r="C90" s="40" t="s">
        <v>540</v>
      </c>
      <c r="D90" s="7">
        <v>23</v>
      </c>
      <c r="E90" s="7">
        <v>293</v>
      </c>
      <c r="F90" s="7">
        <v>73010</v>
      </c>
      <c r="G90" s="7">
        <v>110620</v>
      </c>
      <c r="H90" s="7">
        <v>252709</v>
      </c>
      <c r="I90" s="7">
        <v>242337</v>
      </c>
      <c r="J90" s="7">
        <v>129172</v>
      </c>
      <c r="K90" s="128"/>
    </row>
    <row r="91" spans="1:13" ht="15" customHeight="1" x14ac:dyDescent="0.4">
      <c r="A91" s="39"/>
      <c r="B91" s="76"/>
      <c r="C91" s="40" t="s">
        <v>541</v>
      </c>
      <c r="D91" s="7">
        <v>13</v>
      </c>
      <c r="E91" s="7">
        <v>306</v>
      </c>
      <c r="F91" s="7">
        <v>101680</v>
      </c>
      <c r="G91" s="7">
        <v>291490</v>
      </c>
      <c r="H91" s="7">
        <v>497117</v>
      </c>
      <c r="I91" s="7">
        <v>461331</v>
      </c>
      <c r="J91" s="7">
        <v>187032</v>
      </c>
      <c r="K91" s="128"/>
    </row>
    <row r="92" spans="1:13" ht="15" customHeight="1" x14ac:dyDescent="0.4">
      <c r="A92" s="39"/>
      <c r="B92" s="76"/>
      <c r="C92" s="40" t="s">
        <v>542</v>
      </c>
      <c r="D92" s="7">
        <v>9</v>
      </c>
      <c r="E92" s="7">
        <v>363</v>
      </c>
      <c r="F92" s="7">
        <v>130625</v>
      </c>
      <c r="G92" s="7">
        <v>456787</v>
      </c>
      <c r="H92" s="7">
        <v>1317013</v>
      </c>
      <c r="I92" s="7">
        <v>1315885</v>
      </c>
      <c r="J92" s="7">
        <v>737477</v>
      </c>
      <c r="K92" s="128"/>
    </row>
    <row r="93" spans="1:13" ht="15" customHeight="1" x14ac:dyDescent="0.4">
      <c r="A93" s="39"/>
      <c r="B93" s="71"/>
      <c r="C93" s="68" t="s">
        <v>543</v>
      </c>
      <c r="D93" s="108">
        <v>4</v>
      </c>
      <c r="E93" s="108">
        <v>271</v>
      </c>
      <c r="F93" s="108">
        <v>91521</v>
      </c>
      <c r="G93" s="108">
        <v>253344</v>
      </c>
      <c r="H93" s="108">
        <v>439351</v>
      </c>
      <c r="I93" s="108">
        <v>437373</v>
      </c>
      <c r="J93" s="108">
        <v>147380</v>
      </c>
      <c r="K93" s="128"/>
    </row>
    <row r="94" spans="1:13" ht="15" customHeight="1" x14ac:dyDescent="0.4">
      <c r="A94" s="39"/>
      <c r="B94" s="76"/>
      <c r="C94" s="40" t="s">
        <v>544</v>
      </c>
      <c r="D94" s="7">
        <v>3</v>
      </c>
      <c r="E94" s="7">
        <v>400</v>
      </c>
      <c r="F94" s="7">
        <v>182380</v>
      </c>
      <c r="G94" s="7">
        <v>324490</v>
      </c>
      <c r="H94" s="7">
        <v>1045951</v>
      </c>
      <c r="I94" s="7">
        <v>1039213</v>
      </c>
      <c r="J94" s="7">
        <v>494789</v>
      </c>
      <c r="K94" s="128"/>
    </row>
    <row r="95" spans="1:13" ht="15" customHeight="1" x14ac:dyDescent="0.4">
      <c r="A95" s="39"/>
      <c r="B95" s="76"/>
      <c r="C95" s="40" t="s">
        <v>545</v>
      </c>
      <c r="D95" s="7" t="s">
        <v>46</v>
      </c>
      <c r="E95" s="7" t="s">
        <v>46</v>
      </c>
      <c r="F95" s="7" t="s">
        <v>46</v>
      </c>
      <c r="G95" s="7" t="s">
        <v>46</v>
      </c>
      <c r="H95" s="7" t="s">
        <v>46</v>
      </c>
      <c r="I95" s="7" t="s">
        <v>46</v>
      </c>
      <c r="J95" s="7" t="s">
        <v>46</v>
      </c>
      <c r="K95" s="128"/>
    </row>
    <row r="96" spans="1:13" ht="15" customHeight="1" x14ac:dyDescent="0.4">
      <c r="A96" s="39"/>
      <c r="B96" s="76"/>
      <c r="C96" s="40" t="s">
        <v>546</v>
      </c>
      <c r="D96" s="7" t="s">
        <v>46</v>
      </c>
      <c r="E96" s="7" t="s">
        <v>46</v>
      </c>
      <c r="F96" s="7" t="s">
        <v>46</v>
      </c>
      <c r="G96" s="7" t="s">
        <v>46</v>
      </c>
      <c r="H96" s="7" t="s">
        <v>46</v>
      </c>
      <c r="I96" s="7" t="s">
        <v>46</v>
      </c>
      <c r="J96" s="7" t="s">
        <v>46</v>
      </c>
      <c r="K96" s="128"/>
    </row>
    <row r="97" spans="1:13" ht="15" customHeight="1" x14ac:dyDescent="0.4">
      <c r="A97" s="39"/>
      <c r="B97" s="76"/>
      <c r="C97" s="40" t="s">
        <v>547</v>
      </c>
      <c r="D97" s="7" t="s">
        <v>46</v>
      </c>
      <c r="E97" s="7" t="s">
        <v>46</v>
      </c>
      <c r="F97" s="7" t="s">
        <v>46</v>
      </c>
      <c r="G97" s="7" t="s">
        <v>46</v>
      </c>
      <c r="H97" s="7" t="s">
        <v>46</v>
      </c>
      <c r="I97" s="7" t="s">
        <v>46</v>
      </c>
      <c r="J97" s="7" t="s">
        <v>46</v>
      </c>
      <c r="K97" s="128"/>
    </row>
    <row r="98" spans="1:13" ht="15" customHeight="1" x14ac:dyDescent="0.4">
      <c r="A98" s="39"/>
      <c r="B98" s="76"/>
      <c r="C98" s="40" t="s">
        <v>548</v>
      </c>
      <c r="D98" s="7" t="s">
        <v>46</v>
      </c>
      <c r="E98" s="7" t="s">
        <v>46</v>
      </c>
      <c r="F98" s="7" t="s">
        <v>46</v>
      </c>
      <c r="G98" s="7" t="s">
        <v>46</v>
      </c>
      <c r="H98" s="7" t="s">
        <v>46</v>
      </c>
      <c r="I98" s="7" t="s">
        <v>46</v>
      </c>
      <c r="J98" s="7" t="s">
        <v>46</v>
      </c>
      <c r="K98" s="128"/>
    </row>
    <row r="99" spans="1:13" s="83" customFormat="1" ht="15" customHeight="1" x14ac:dyDescent="0.4">
      <c r="A99" s="54"/>
      <c r="B99" s="80" t="s">
        <v>555</v>
      </c>
      <c r="C99" s="70" t="s">
        <v>52</v>
      </c>
      <c r="D99" s="111">
        <v>23</v>
      </c>
      <c r="E99" s="111">
        <v>1559</v>
      </c>
      <c r="F99" s="111">
        <v>733455</v>
      </c>
      <c r="G99" s="111">
        <v>2871895</v>
      </c>
      <c r="H99" s="111">
        <v>5919426</v>
      </c>
      <c r="I99" s="111">
        <v>5705991</v>
      </c>
      <c r="J99" s="111">
        <v>2491599</v>
      </c>
      <c r="L99" s="53"/>
      <c r="M99" s="53"/>
    </row>
    <row r="100" spans="1:13" ht="15" customHeight="1" x14ac:dyDescent="0.4">
      <c r="A100" s="39"/>
      <c r="B100" s="76"/>
      <c r="C100" s="40" t="s">
        <v>2259</v>
      </c>
      <c r="D100" s="7">
        <v>6</v>
      </c>
      <c r="E100" s="7">
        <v>24</v>
      </c>
      <c r="F100" s="7">
        <v>9140</v>
      </c>
      <c r="G100" s="7">
        <v>59583</v>
      </c>
      <c r="H100" s="7">
        <v>136404</v>
      </c>
      <c r="I100" s="7" t="s">
        <v>46</v>
      </c>
      <c r="J100" s="7">
        <v>69838</v>
      </c>
      <c r="K100" s="128"/>
    </row>
    <row r="101" spans="1:13" ht="15" customHeight="1" x14ac:dyDescent="0.4">
      <c r="A101" s="39"/>
      <c r="B101" s="76"/>
      <c r="C101" s="40" t="s">
        <v>540</v>
      </c>
      <c r="D101" s="7">
        <v>4</v>
      </c>
      <c r="E101" s="7">
        <v>53</v>
      </c>
      <c r="F101" s="7">
        <v>23128</v>
      </c>
      <c r="G101" s="7">
        <v>77003</v>
      </c>
      <c r="H101" s="7">
        <v>245539</v>
      </c>
      <c r="I101" s="7">
        <v>194314</v>
      </c>
      <c r="J101" s="7">
        <v>153213</v>
      </c>
      <c r="K101" s="128"/>
    </row>
    <row r="102" spans="1:13" ht="15" customHeight="1" x14ac:dyDescent="0.4">
      <c r="A102" s="39"/>
      <c r="B102" s="76"/>
      <c r="C102" s="40" t="s">
        <v>541</v>
      </c>
      <c r="D102" s="7">
        <v>4</v>
      </c>
      <c r="E102" s="7">
        <v>92</v>
      </c>
      <c r="F102" s="7">
        <v>32742</v>
      </c>
      <c r="G102" s="7">
        <v>165247</v>
      </c>
      <c r="H102" s="7">
        <v>323193</v>
      </c>
      <c r="I102" s="7">
        <v>302880</v>
      </c>
      <c r="J102" s="7">
        <v>143649</v>
      </c>
      <c r="K102" s="128"/>
    </row>
    <row r="103" spans="1:13" ht="15" customHeight="1" x14ac:dyDescent="0.4">
      <c r="A103" s="39"/>
      <c r="B103" s="76"/>
      <c r="C103" s="40" t="s">
        <v>542</v>
      </c>
      <c r="D103" s="7">
        <v>4</v>
      </c>
      <c r="E103" s="7">
        <v>164</v>
      </c>
      <c r="F103" s="7">
        <v>71093</v>
      </c>
      <c r="G103" s="7">
        <v>610869</v>
      </c>
      <c r="H103" s="7">
        <v>837306</v>
      </c>
      <c r="I103" s="7">
        <v>842821</v>
      </c>
      <c r="J103" s="7">
        <v>192058</v>
      </c>
      <c r="K103" s="128"/>
    </row>
    <row r="104" spans="1:13" ht="15" customHeight="1" x14ac:dyDescent="0.4">
      <c r="A104" s="39"/>
      <c r="B104" s="71"/>
      <c r="C104" s="68" t="s">
        <v>543</v>
      </c>
      <c r="D104" s="108">
        <v>1</v>
      </c>
      <c r="E104" s="108">
        <v>87</v>
      </c>
      <c r="F104" s="108" t="s">
        <v>2100</v>
      </c>
      <c r="G104" s="108" t="s">
        <v>2100</v>
      </c>
      <c r="H104" s="108" t="s">
        <v>2100</v>
      </c>
      <c r="I104" s="108" t="s">
        <v>2100</v>
      </c>
      <c r="J104" s="108" t="s">
        <v>2100</v>
      </c>
      <c r="K104" s="128"/>
    </row>
    <row r="105" spans="1:13" ht="15" customHeight="1" x14ac:dyDescent="0.4">
      <c r="A105" s="39"/>
      <c r="B105" s="76"/>
      <c r="C105" s="40" t="s">
        <v>544</v>
      </c>
      <c r="D105" s="7">
        <v>1</v>
      </c>
      <c r="E105" s="7">
        <v>170</v>
      </c>
      <c r="F105" s="7" t="s">
        <v>2100</v>
      </c>
      <c r="G105" s="7" t="s">
        <v>2100</v>
      </c>
      <c r="H105" s="7" t="s">
        <v>2100</v>
      </c>
      <c r="I105" s="7" t="s">
        <v>2100</v>
      </c>
      <c r="J105" s="7" t="s">
        <v>2100</v>
      </c>
      <c r="K105" s="128"/>
    </row>
    <row r="106" spans="1:13" ht="15" customHeight="1" x14ac:dyDescent="0.4">
      <c r="A106" s="39"/>
      <c r="B106" s="76"/>
      <c r="C106" s="40" t="s">
        <v>545</v>
      </c>
      <c r="D106" s="7">
        <v>2</v>
      </c>
      <c r="E106" s="7">
        <v>509</v>
      </c>
      <c r="F106" s="7" t="s">
        <v>2100</v>
      </c>
      <c r="G106" s="7" t="s">
        <v>2100</v>
      </c>
      <c r="H106" s="7" t="s">
        <v>2100</v>
      </c>
      <c r="I106" s="7" t="s">
        <v>2100</v>
      </c>
      <c r="J106" s="7" t="s">
        <v>2100</v>
      </c>
      <c r="K106" s="128"/>
    </row>
    <row r="107" spans="1:13" ht="15" customHeight="1" x14ac:dyDescent="0.4">
      <c r="A107" s="39"/>
      <c r="B107" s="76"/>
      <c r="C107" s="40" t="s">
        <v>546</v>
      </c>
      <c r="D107" s="7">
        <v>1</v>
      </c>
      <c r="E107" s="7">
        <v>460</v>
      </c>
      <c r="F107" s="7" t="s">
        <v>2100</v>
      </c>
      <c r="G107" s="7" t="s">
        <v>2100</v>
      </c>
      <c r="H107" s="7" t="s">
        <v>2100</v>
      </c>
      <c r="I107" s="7" t="s">
        <v>2100</v>
      </c>
      <c r="J107" s="7" t="s">
        <v>2100</v>
      </c>
      <c r="K107" s="128"/>
    </row>
    <row r="108" spans="1:13" ht="15" customHeight="1" x14ac:dyDescent="0.4">
      <c r="A108" s="39"/>
      <c r="B108" s="76"/>
      <c r="C108" s="40" t="s">
        <v>547</v>
      </c>
      <c r="D108" s="7" t="s">
        <v>46</v>
      </c>
      <c r="E108" s="7" t="s">
        <v>46</v>
      </c>
      <c r="F108" s="7" t="s">
        <v>46</v>
      </c>
      <c r="G108" s="7" t="s">
        <v>46</v>
      </c>
      <c r="H108" s="7" t="s">
        <v>46</v>
      </c>
      <c r="I108" s="7" t="s">
        <v>46</v>
      </c>
      <c r="J108" s="7" t="s">
        <v>46</v>
      </c>
      <c r="K108" s="128"/>
    </row>
    <row r="109" spans="1:13" ht="15" customHeight="1" x14ac:dyDescent="0.4">
      <c r="A109" s="39"/>
      <c r="B109" s="79"/>
      <c r="C109" s="43" t="s">
        <v>548</v>
      </c>
      <c r="D109" s="10" t="s">
        <v>46</v>
      </c>
      <c r="E109" s="10" t="s">
        <v>46</v>
      </c>
      <c r="F109" s="10" t="s">
        <v>46</v>
      </c>
      <c r="G109" s="10" t="s">
        <v>46</v>
      </c>
      <c r="H109" s="10" t="s">
        <v>46</v>
      </c>
      <c r="I109" s="10" t="s">
        <v>46</v>
      </c>
      <c r="J109" s="10" t="s">
        <v>46</v>
      </c>
      <c r="K109" s="128"/>
    </row>
    <row r="110" spans="1:13" s="83" customFormat="1" ht="15" customHeight="1" x14ac:dyDescent="0.4">
      <c r="A110" s="54"/>
      <c r="B110" s="80" t="s">
        <v>556</v>
      </c>
      <c r="C110" s="70" t="s">
        <v>53</v>
      </c>
      <c r="D110" s="111">
        <v>31</v>
      </c>
      <c r="E110" s="111">
        <v>193</v>
      </c>
      <c r="F110" s="111">
        <v>93821</v>
      </c>
      <c r="G110" s="111">
        <v>751490</v>
      </c>
      <c r="H110" s="111">
        <v>1082325</v>
      </c>
      <c r="I110" s="111" t="s">
        <v>2100</v>
      </c>
      <c r="J110" s="111">
        <v>296212</v>
      </c>
      <c r="L110" s="53"/>
      <c r="M110" s="53"/>
    </row>
    <row r="111" spans="1:13" ht="15" customHeight="1" x14ac:dyDescent="0.4">
      <c r="A111" s="39"/>
      <c r="B111" s="76"/>
      <c r="C111" s="40" t="s">
        <v>2259</v>
      </c>
      <c r="D111" s="7">
        <v>28</v>
      </c>
      <c r="E111" s="7">
        <v>120</v>
      </c>
      <c r="F111" s="7">
        <v>52928</v>
      </c>
      <c r="G111" s="7">
        <v>706592</v>
      </c>
      <c r="H111" s="7">
        <v>999904</v>
      </c>
      <c r="I111" s="7" t="s">
        <v>46</v>
      </c>
      <c r="J111" s="7">
        <v>266727</v>
      </c>
      <c r="K111" s="128"/>
    </row>
    <row r="112" spans="1:13" ht="15" customHeight="1" x14ac:dyDescent="0.4">
      <c r="A112" s="39"/>
      <c r="B112" s="76"/>
      <c r="C112" s="40" t="s">
        <v>540</v>
      </c>
      <c r="D112" s="7">
        <v>2</v>
      </c>
      <c r="E112" s="7">
        <v>28</v>
      </c>
      <c r="F112" s="7" t="s">
        <v>2100</v>
      </c>
      <c r="G112" s="7" t="s">
        <v>2100</v>
      </c>
      <c r="H112" s="7" t="s">
        <v>2100</v>
      </c>
      <c r="I112" s="7" t="s">
        <v>2100</v>
      </c>
      <c r="J112" s="7" t="s">
        <v>2100</v>
      </c>
      <c r="K112" s="128"/>
    </row>
    <row r="113" spans="1:13" ht="15" customHeight="1" x14ac:dyDescent="0.4">
      <c r="A113" s="39"/>
      <c r="B113" s="76"/>
      <c r="C113" s="40" t="s">
        <v>541</v>
      </c>
      <c r="D113" s="7" t="s">
        <v>46</v>
      </c>
      <c r="E113" s="7" t="s">
        <v>46</v>
      </c>
      <c r="F113" s="7" t="s">
        <v>46</v>
      </c>
      <c r="G113" s="7" t="s">
        <v>46</v>
      </c>
      <c r="H113" s="7" t="s">
        <v>46</v>
      </c>
      <c r="I113" s="7" t="s">
        <v>46</v>
      </c>
      <c r="J113" s="7" t="s">
        <v>46</v>
      </c>
      <c r="K113" s="128"/>
    </row>
    <row r="114" spans="1:13" ht="15" customHeight="1" x14ac:dyDescent="0.4">
      <c r="A114" s="39"/>
      <c r="B114" s="76"/>
      <c r="C114" s="40" t="s">
        <v>542</v>
      </c>
      <c r="D114" s="7">
        <v>1</v>
      </c>
      <c r="E114" s="7">
        <v>45</v>
      </c>
      <c r="F114" s="7" t="s">
        <v>2100</v>
      </c>
      <c r="G114" s="7" t="s">
        <v>2100</v>
      </c>
      <c r="H114" s="7" t="s">
        <v>2100</v>
      </c>
      <c r="I114" s="7" t="s">
        <v>2100</v>
      </c>
      <c r="J114" s="7" t="s">
        <v>2100</v>
      </c>
      <c r="K114" s="128"/>
    </row>
    <row r="115" spans="1:13" ht="15" customHeight="1" x14ac:dyDescent="0.4">
      <c r="A115" s="39"/>
      <c r="B115" s="71"/>
      <c r="C115" s="68" t="s">
        <v>543</v>
      </c>
      <c r="D115" s="108" t="s">
        <v>46</v>
      </c>
      <c r="E115" s="108" t="s">
        <v>46</v>
      </c>
      <c r="F115" s="108" t="s">
        <v>46</v>
      </c>
      <c r="G115" s="108" t="s">
        <v>46</v>
      </c>
      <c r="H115" s="108" t="s">
        <v>46</v>
      </c>
      <c r="I115" s="108" t="s">
        <v>46</v>
      </c>
      <c r="J115" s="108" t="s">
        <v>46</v>
      </c>
      <c r="K115" s="128"/>
    </row>
    <row r="116" spans="1:13" ht="15" customHeight="1" x14ac:dyDescent="0.4">
      <c r="A116" s="39"/>
      <c r="B116" s="76"/>
      <c r="C116" s="40" t="s">
        <v>544</v>
      </c>
      <c r="D116" s="7" t="s">
        <v>46</v>
      </c>
      <c r="E116" s="7" t="s">
        <v>46</v>
      </c>
      <c r="F116" s="7" t="s">
        <v>46</v>
      </c>
      <c r="G116" s="7" t="s">
        <v>46</v>
      </c>
      <c r="H116" s="7" t="s">
        <v>46</v>
      </c>
      <c r="I116" s="7" t="s">
        <v>46</v>
      </c>
      <c r="J116" s="7" t="s">
        <v>46</v>
      </c>
      <c r="K116" s="128"/>
    </row>
    <row r="117" spans="1:13" ht="15" customHeight="1" x14ac:dyDescent="0.4">
      <c r="A117" s="39"/>
      <c r="B117" s="76"/>
      <c r="C117" s="40" t="s">
        <v>545</v>
      </c>
      <c r="D117" s="7" t="s">
        <v>46</v>
      </c>
      <c r="E117" s="7" t="s">
        <v>46</v>
      </c>
      <c r="F117" s="7" t="s">
        <v>46</v>
      </c>
      <c r="G117" s="7" t="s">
        <v>46</v>
      </c>
      <c r="H117" s="7" t="s">
        <v>46</v>
      </c>
      <c r="I117" s="7" t="s">
        <v>46</v>
      </c>
      <c r="J117" s="7" t="s">
        <v>46</v>
      </c>
      <c r="K117" s="128"/>
    </row>
    <row r="118" spans="1:13" ht="15" customHeight="1" x14ac:dyDescent="0.4">
      <c r="A118" s="39"/>
      <c r="B118" s="76"/>
      <c r="C118" s="40" t="s">
        <v>546</v>
      </c>
      <c r="D118" s="7" t="s">
        <v>46</v>
      </c>
      <c r="E118" s="7" t="s">
        <v>46</v>
      </c>
      <c r="F118" s="7" t="s">
        <v>46</v>
      </c>
      <c r="G118" s="7" t="s">
        <v>46</v>
      </c>
      <c r="H118" s="7" t="s">
        <v>46</v>
      </c>
      <c r="I118" s="7" t="s">
        <v>46</v>
      </c>
      <c r="J118" s="7" t="s">
        <v>46</v>
      </c>
      <c r="K118" s="128"/>
    </row>
    <row r="119" spans="1:13" ht="15" customHeight="1" x14ac:dyDescent="0.4">
      <c r="A119" s="39"/>
      <c r="B119" s="76"/>
      <c r="C119" s="40" t="s">
        <v>547</v>
      </c>
      <c r="D119" s="7" t="s">
        <v>46</v>
      </c>
      <c r="E119" s="7" t="s">
        <v>46</v>
      </c>
      <c r="F119" s="7" t="s">
        <v>46</v>
      </c>
      <c r="G119" s="7" t="s">
        <v>46</v>
      </c>
      <c r="H119" s="7" t="s">
        <v>46</v>
      </c>
      <c r="I119" s="7" t="s">
        <v>46</v>
      </c>
      <c r="J119" s="7" t="s">
        <v>46</v>
      </c>
      <c r="K119" s="128"/>
    </row>
    <row r="120" spans="1:13" ht="15" customHeight="1" x14ac:dyDescent="0.4">
      <c r="A120" s="39"/>
      <c r="B120" s="76"/>
      <c r="C120" s="40" t="s">
        <v>548</v>
      </c>
      <c r="D120" s="7" t="s">
        <v>46</v>
      </c>
      <c r="E120" s="7" t="s">
        <v>46</v>
      </c>
      <c r="F120" s="7" t="s">
        <v>46</v>
      </c>
      <c r="G120" s="7" t="s">
        <v>46</v>
      </c>
      <c r="H120" s="7" t="s">
        <v>46</v>
      </c>
      <c r="I120" s="7" t="s">
        <v>46</v>
      </c>
      <c r="J120" s="7" t="s">
        <v>46</v>
      </c>
      <c r="K120" s="128"/>
    </row>
    <row r="121" spans="1:13" s="83" customFormat="1" ht="15" customHeight="1" x14ac:dyDescent="0.4">
      <c r="A121" s="54"/>
      <c r="B121" s="80" t="s">
        <v>557</v>
      </c>
      <c r="C121" s="70" t="s">
        <v>54</v>
      </c>
      <c r="D121" s="111">
        <v>98</v>
      </c>
      <c r="E121" s="111">
        <v>4001</v>
      </c>
      <c r="F121" s="111">
        <v>1329755</v>
      </c>
      <c r="G121" s="111">
        <v>5226806</v>
      </c>
      <c r="H121" s="111">
        <v>8689518</v>
      </c>
      <c r="I121" s="111">
        <v>8126245</v>
      </c>
      <c r="J121" s="111">
        <v>2987014</v>
      </c>
      <c r="L121" s="53"/>
      <c r="M121" s="53"/>
    </row>
    <row r="122" spans="1:13" ht="15" customHeight="1" x14ac:dyDescent="0.4">
      <c r="A122" s="39"/>
      <c r="B122" s="76"/>
      <c r="C122" s="40" t="s">
        <v>2259</v>
      </c>
      <c r="D122" s="7">
        <v>23</v>
      </c>
      <c r="E122" s="7">
        <v>114</v>
      </c>
      <c r="F122" s="7">
        <v>29562</v>
      </c>
      <c r="G122" s="7">
        <v>101992</v>
      </c>
      <c r="H122" s="7">
        <v>231876</v>
      </c>
      <c r="I122" s="7" t="s">
        <v>46</v>
      </c>
      <c r="J122" s="7">
        <v>118076</v>
      </c>
      <c r="K122" s="128"/>
    </row>
    <row r="123" spans="1:13" ht="15" customHeight="1" x14ac:dyDescent="0.4">
      <c r="A123" s="39"/>
      <c r="B123" s="76"/>
      <c r="C123" s="40" t="s">
        <v>540</v>
      </c>
      <c r="D123" s="7">
        <v>16</v>
      </c>
      <c r="E123" s="7">
        <v>216</v>
      </c>
      <c r="F123" s="7">
        <v>57905</v>
      </c>
      <c r="G123" s="7">
        <v>126018</v>
      </c>
      <c r="H123" s="7">
        <v>253045</v>
      </c>
      <c r="I123" s="7">
        <v>244928</v>
      </c>
      <c r="J123" s="7">
        <v>115479</v>
      </c>
      <c r="K123" s="128"/>
    </row>
    <row r="124" spans="1:13" ht="15" customHeight="1" x14ac:dyDescent="0.4">
      <c r="A124" s="39"/>
      <c r="B124" s="76"/>
      <c r="C124" s="40" t="s">
        <v>541</v>
      </c>
      <c r="D124" s="7">
        <v>24</v>
      </c>
      <c r="E124" s="7">
        <v>601</v>
      </c>
      <c r="F124" s="7">
        <v>178849</v>
      </c>
      <c r="G124" s="7">
        <v>726705</v>
      </c>
      <c r="H124" s="7">
        <v>1169048</v>
      </c>
      <c r="I124" s="7">
        <v>1050150</v>
      </c>
      <c r="J124" s="7">
        <v>402130</v>
      </c>
      <c r="K124" s="128"/>
    </row>
    <row r="125" spans="1:13" ht="15" customHeight="1" x14ac:dyDescent="0.4">
      <c r="A125" s="39"/>
      <c r="B125" s="76"/>
      <c r="C125" s="40" t="s">
        <v>542</v>
      </c>
      <c r="D125" s="7">
        <v>15</v>
      </c>
      <c r="E125" s="7">
        <v>595</v>
      </c>
      <c r="F125" s="7">
        <v>173900</v>
      </c>
      <c r="G125" s="7">
        <v>612553</v>
      </c>
      <c r="H125" s="7">
        <v>1075185</v>
      </c>
      <c r="I125" s="7">
        <v>1001287</v>
      </c>
      <c r="J125" s="7">
        <v>382915</v>
      </c>
      <c r="K125" s="128"/>
    </row>
    <row r="126" spans="1:13" ht="15" customHeight="1" x14ac:dyDescent="0.4">
      <c r="A126" s="39"/>
      <c r="B126" s="71"/>
      <c r="C126" s="68" t="s">
        <v>543</v>
      </c>
      <c r="D126" s="108">
        <v>12</v>
      </c>
      <c r="E126" s="108">
        <v>876</v>
      </c>
      <c r="F126" s="108">
        <v>298866</v>
      </c>
      <c r="G126" s="108">
        <v>871566</v>
      </c>
      <c r="H126" s="108">
        <v>1689772</v>
      </c>
      <c r="I126" s="108">
        <v>1588381</v>
      </c>
      <c r="J126" s="108">
        <v>720367</v>
      </c>
      <c r="K126" s="128"/>
    </row>
    <row r="127" spans="1:13" ht="15" customHeight="1" x14ac:dyDescent="0.4">
      <c r="A127" s="39"/>
      <c r="B127" s="76"/>
      <c r="C127" s="40" t="s">
        <v>544</v>
      </c>
      <c r="D127" s="7">
        <v>6</v>
      </c>
      <c r="E127" s="7">
        <v>710</v>
      </c>
      <c r="F127" s="7" t="s">
        <v>2100</v>
      </c>
      <c r="G127" s="7" t="s">
        <v>2100</v>
      </c>
      <c r="H127" s="7" t="s">
        <v>2100</v>
      </c>
      <c r="I127" s="7" t="s">
        <v>2100</v>
      </c>
      <c r="J127" s="7" t="s">
        <v>2100</v>
      </c>
      <c r="K127" s="128"/>
    </row>
    <row r="128" spans="1:13" ht="15" customHeight="1" x14ac:dyDescent="0.4">
      <c r="A128" s="39"/>
      <c r="B128" s="76"/>
      <c r="C128" s="40" t="s">
        <v>545</v>
      </c>
      <c r="D128" s="7">
        <v>1</v>
      </c>
      <c r="E128" s="7">
        <v>281</v>
      </c>
      <c r="F128" s="7" t="s">
        <v>2100</v>
      </c>
      <c r="G128" s="7" t="s">
        <v>2100</v>
      </c>
      <c r="H128" s="7" t="s">
        <v>2100</v>
      </c>
      <c r="I128" s="7" t="s">
        <v>2100</v>
      </c>
      <c r="J128" s="7" t="s">
        <v>2100</v>
      </c>
      <c r="K128" s="128"/>
    </row>
    <row r="129" spans="1:13" ht="15" customHeight="1" x14ac:dyDescent="0.4">
      <c r="A129" s="39"/>
      <c r="B129" s="76"/>
      <c r="C129" s="40" t="s">
        <v>546</v>
      </c>
      <c r="D129" s="7" t="s">
        <v>46</v>
      </c>
      <c r="E129" s="7" t="s">
        <v>46</v>
      </c>
      <c r="F129" s="7" t="s">
        <v>46</v>
      </c>
      <c r="G129" s="7" t="s">
        <v>46</v>
      </c>
      <c r="H129" s="7" t="s">
        <v>46</v>
      </c>
      <c r="I129" s="7" t="s">
        <v>46</v>
      </c>
      <c r="J129" s="7" t="s">
        <v>46</v>
      </c>
      <c r="K129" s="128"/>
    </row>
    <row r="130" spans="1:13" ht="15" customHeight="1" x14ac:dyDescent="0.4">
      <c r="A130" s="39"/>
      <c r="B130" s="76"/>
      <c r="C130" s="40" t="s">
        <v>547</v>
      </c>
      <c r="D130" s="7">
        <v>1</v>
      </c>
      <c r="E130" s="7">
        <v>608</v>
      </c>
      <c r="F130" s="7" t="s">
        <v>2100</v>
      </c>
      <c r="G130" s="7" t="s">
        <v>2100</v>
      </c>
      <c r="H130" s="7" t="s">
        <v>2100</v>
      </c>
      <c r="I130" s="7" t="s">
        <v>2100</v>
      </c>
      <c r="J130" s="7" t="s">
        <v>2100</v>
      </c>
      <c r="K130" s="128"/>
    </row>
    <row r="131" spans="1:13" ht="15" customHeight="1" x14ac:dyDescent="0.4">
      <c r="A131" s="39"/>
      <c r="B131" s="79"/>
      <c r="C131" s="43" t="s">
        <v>548</v>
      </c>
      <c r="D131" s="10" t="s">
        <v>46</v>
      </c>
      <c r="E131" s="10" t="s">
        <v>46</v>
      </c>
      <c r="F131" s="10" t="s">
        <v>46</v>
      </c>
      <c r="G131" s="10" t="s">
        <v>46</v>
      </c>
      <c r="H131" s="10" t="s">
        <v>46</v>
      </c>
      <c r="I131" s="10" t="s">
        <v>46</v>
      </c>
      <c r="J131" s="10" t="s">
        <v>46</v>
      </c>
      <c r="K131" s="128"/>
    </row>
    <row r="132" spans="1:13" s="83" customFormat="1" ht="15" customHeight="1" x14ac:dyDescent="0.4">
      <c r="A132" s="54"/>
      <c r="B132" s="80" t="s">
        <v>558</v>
      </c>
      <c r="C132" s="70" t="s">
        <v>55</v>
      </c>
      <c r="D132" s="111">
        <v>14</v>
      </c>
      <c r="E132" s="111">
        <v>525</v>
      </c>
      <c r="F132" s="111">
        <v>144667</v>
      </c>
      <c r="G132" s="111">
        <v>237976</v>
      </c>
      <c r="H132" s="111">
        <v>534734</v>
      </c>
      <c r="I132" s="111">
        <v>505127</v>
      </c>
      <c r="J132" s="111">
        <v>251449</v>
      </c>
      <c r="L132" s="53"/>
      <c r="M132" s="53"/>
    </row>
    <row r="133" spans="1:13" ht="15" customHeight="1" x14ac:dyDescent="0.4">
      <c r="A133" s="39"/>
      <c r="B133" s="76"/>
      <c r="C133" s="40" t="s">
        <v>2259</v>
      </c>
      <c r="D133" s="7">
        <v>4</v>
      </c>
      <c r="E133" s="7">
        <v>26</v>
      </c>
      <c r="F133" s="7" t="s">
        <v>2100</v>
      </c>
      <c r="G133" s="7" t="s">
        <v>2100</v>
      </c>
      <c r="H133" s="7" t="s">
        <v>2100</v>
      </c>
      <c r="I133" s="7" t="s">
        <v>46</v>
      </c>
      <c r="J133" s="7" t="s">
        <v>2100</v>
      </c>
      <c r="K133" s="128"/>
    </row>
    <row r="134" spans="1:13" ht="15" customHeight="1" x14ac:dyDescent="0.4">
      <c r="A134" s="39"/>
      <c r="B134" s="76"/>
      <c r="C134" s="40" t="s">
        <v>540</v>
      </c>
      <c r="D134" s="7">
        <v>2</v>
      </c>
      <c r="E134" s="7">
        <v>31</v>
      </c>
      <c r="F134" s="7" t="s">
        <v>2100</v>
      </c>
      <c r="G134" s="7" t="s">
        <v>2100</v>
      </c>
      <c r="H134" s="7" t="s">
        <v>2100</v>
      </c>
      <c r="I134" s="7" t="s">
        <v>2100</v>
      </c>
      <c r="J134" s="7" t="s">
        <v>2100</v>
      </c>
      <c r="K134" s="128"/>
    </row>
    <row r="135" spans="1:13" ht="15" customHeight="1" x14ac:dyDescent="0.4">
      <c r="A135" s="39"/>
      <c r="B135" s="76"/>
      <c r="C135" s="40" t="s">
        <v>541</v>
      </c>
      <c r="D135" s="7">
        <v>4</v>
      </c>
      <c r="E135" s="7">
        <v>91</v>
      </c>
      <c r="F135" s="7">
        <v>19130</v>
      </c>
      <c r="G135" s="7">
        <v>15445</v>
      </c>
      <c r="H135" s="7">
        <v>75831</v>
      </c>
      <c r="I135" s="7" t="s">
        <v>2100</v>
      </c>
      <c r="J135" s="7">
        <v>54896</v>
      </c>
      <c r="K135" s="128"/>
    </row>
    <row r="136" spans="1:13" ht="15" customHeight="1" x14ac:dyDescent="0.4">
      <c r="A136" s="39"/>
      <c r="B136" s="76"/>
      <c r="C136" s="40" t="s">
        <v>542</v>
      </c>
      <c r="D136" s="7">
        <v>2</v>
      </c>
      <c r="E136" s="7">
        <v>82</v>
      </c>
      <c r="F136" s="7" t="s">
        <v>2100</v>
      </c>
      <c r="G136" s="7" t="s">
        <v>2100</v>
      </c>
      <c r="H136" s="7" t="s">
        <v>2100</v>
      </c>
      <c r="I136" s="7" t="s">
        <v>2100</v>
      </c>
      <c r="J136" s="7" t="s">
        <v>2100</v>
      </c>
      <c r="K136" s="128"/>
    </row>
    <row r="137" spans="1:13" ht="15" customHeight="1" x14ac:dyDescent="0.4">
      <c r="A137" s="39"/>
      <c r="B137" s="71"/>
      <c r="C137" s="68" t="s">
        <v>543</v>
      </c>
      <c r="D137" s="108">
        <v>1</v>
      </c>
      <c r="E137" s="108">
        <v>88</v>
      </c>
      <c r="F137" s="108" t="s">
        <v>2100</v>
      </c>
      <c r="G137" s="108" t="s">
        <v>2100</v>
      </c>
      <c r="H137" s="108" t="s">
        <v>2100</v>
      </c>
      <c r="I137" s="108" t="s">
        <v>2100</v>
      </c>
      <c r="J137" s="108" t="s">
        <v>2100</v>
      </c>
      <c r="K137" s="128"/>
    </row>
    <row r="138" spans="1:13" ht="15" customHeight="1" x14ac:dyDescent="0.4">
      <c r="A138" s="39"/>
      <c r="B138" s="76"/>
      <c r="C138" s="40" t="s">
        <v>544</v>
      </c>
      <c r="D138" s="7" t="s">
        <v>46</v>
      </c>
      <c r="E138" s="7" t="s">
        <v>46</v>
      </c>
      <c r="F138" s="7" t="s">
        <v>46</v>
      </c>
      <c r="G138" s="7" t="s">
        <v>46</v>
      </c>
      <c r="H138" s="7" t="s">
        <v>46</v>
      </c>
      <c r="I138" s="7" t="s">
        <v>46</v>
      </c>
      <c r="J138" s="7" t="s">
        <v>46</v>
      </c>
      <c r="K138" s="128"/>
    </row>
    <row r="139" spans="1:13" ht="15" customHeight="1" x14ac:dyDescent="0.4">
      <c r="A139" s="39"/>
      <c r="B139" s="76"/>
      <c r="C139" s="40" t="s">
        <v>545</v>
      </c>
      <c r="D139" s="7">
        <v>1</v>
      </c>
      <c r="E139" s="7">
        <v>207</v>
      </c>
      <c r="F139" s="7" t="s">
        <v>2100</v>
      </c>
      <c r="G139" s="7" t="s">
        <v>2100</v>
      </c>
      <c r="H139" s="7" t="s">
        <v>2100</v>
      </c>
      <c r="I139" s="7" t="s">
        <v>2100</v>
      </c>
      <c r="J139" s="7" t="s">
        <v>2100</v>
      </c>
      <c r="K139" s="128"/>
    </row>
    <row r="140" spans="1:13" ht="15" customHeight="1" x14ac:dyDescent="0.4">
      <c r="A140" s="39"/>
      <c r="B140" s="76"/>
      <c r="C140" s="40" t="s">
        <v>546</v>
      </c>
      <c r="D140" s="7" t="s">
        <v>46</v>
      </c>
      <c r="E140" s="7" t="s">
        <v>46</v>
      </c>
      <c r="F140" s="7" t="s">
        <v>46</v>
      </c>
      <c r="G140" s="7" t="s">
        <v>46</v>
      </c>
      <c r="H140" s="7" t="s">
        <v>46</v>
      </c>
      <c r="I140" s="7" t="s">
        <v>46</v>
      </c>
      <c r="J140" s="7" t="s">
        <v>46</v>
      </c>
      <c r="K140" s="128"/>
    </row>
    <row r="141" spans="1:13" ht="15" customHeight="1" x14ac:dyDescent="0.4">
      <c r="A141" s="39"/>
      <c r="B141" s="76"/>
      <c r="C141" s="40" t="s">
        <v>547</v>
      </c>
      <c r="D141" s="7" t="s">
        <v>46</v>
      </c>
      <c r="E141" s="7" t="s">
        <v>46</v>
      </c>
      <c r="F141" s="7" t="s">
        <v>46</v>
      </c>
      <c r="G141" s="7" t="s">
        <v>46</v>
      </c>
      <c r="H141" s="7" t="s">
        <v>46</v>
      </c>
      <c r="I141" s="7" t="s">
        <v>46</v>
      </c>
      <c r="J141" s="7" t="s">
        <v>46</v>
      </c>
      <c r="K141" s="128"/>
    </row>
    <row r="142" spans="1:13" ht="15" customHeight="1" x14ac:dyDescent="0.4">
      <c r="A142" s="39"/>
      <c r="B142" s="76"/>
      <c r="C142" s="40" t="s">
        <v>548</v>
      </c>
      <c r="D142" s="7" t="s">
        <v>46</v>
      </c>
      <c r="E142" s="7" t="s">
        <v>46</v>
      </c>
      <c r="F142" s="7" t="s">
        <v>46</v>
      </c>
      <c r="G142" s="7" t="s">
        <v>46</v>
      </c>
      <c r="H142" s="7" t="s">
        <v>46</v>
      </c>
      <c r="I142" s="7" t="s">
        <v>46</v>
      </c>
      <c r="J142" s="7" t="s">
        <v>46</v>
      </c>
      <c r="K142" s="128"/>
    </row>
    <row r="143" spans="1:13" s="83" customFormat="1" ht="15" customHeight="1" x14ac:dyDescent="0.4">
      <c r="A143" s="54"/>
      <c r="B143" s="80" t="s">
        <v>559</v>
      </c>
      <c r="C143" s="70" t="s">
        <v>56</v>
      </c>
      <c r="D143" s="111">
        <v>7</v>
      </c>
      <c r="E143" s="111">
        <v>344</v>
      </c>
      <c r="F143" s="111">
        <v>107838</v>
      </c>
      <c r="G143" s="111">
        <v>395115</v>
      </c>
      <c r="H143" s="111">
        <v>606248</v>
      </c>
      <c r="I143" s="111">
        <v>601730</v>
      </c>
      <c r="J143" s="111">
        <v>191174</v>
      </c>
      <c r="L143" s="53"/>
      <c r="M143" s="53"/>
    </row>
    <row r="144" spans="1:13" ht="15" customHeight="1" x14ac:dyDescent="0.4">
      <c r="A144" s="39"/>
      <c r="B144" s="76"/>
      <c r="C144" s="40" t="s">
        <v>2259</v>
      </c>
      <c r="D144" s="7">
        <v>1</v>
      </c>
      <c r="E144" s="7">
        <v>5</v>
      </c>
      <c r="F144" s="7" t="s">
        <v>2100</v>
      </c>
      <c r="G144" s="7" t="s">
        <v>2100</v>
      </c>
      <c r="H144" s="7" t="s">
        <v>2100</v>
      </c>
      <c r="I144" s="7" t="s">
        <v>46</v>
      </c>
      <c r="J144" s="7" t="s">
        <v>2100</v>
      </c>
      <c r="K144" s="128"/>
    </row>
    <row r="145" spans="1:13" ht="15" customHeight="1" x14ac:dyDescent="0.4">
      <c r="A145" s="39"/>
      <c r="B145" s="76"/>
      <c r="C145" s="40" t="s">
        <v>540</v>
      </c>
      <c r="D145" s="7">
        <v>1</v>
      </c>
      <c r="E145" s="7">
        <v>19</v>
      </c>
      <c r="F145" s="7" t="s">
        <v>2100</v>
      </c>
      <c r="G145" s="7" t="s">
        <v>2100</v>
      </c>
      <c r="H145" s="7" t="s">
        <v>2100</v>
      </c>
      <c r="I145" s="7" t="s">
        <v>2100</v>
      </c>
      <c r="J145" s="7" t="s">
        <v>2100</v>
      </c>
      <c r="K145" s="128"/>
    </row>
    <row r="146" spans="1:13" ht="15" customHeight="1" x14ac:dyDescent="0.4">
      <c r="A146" s="39"/>
      <c r="B146" s="76"/>
      <c r="C146" s="40" t="s">
        <v>541</v>
      </c>
      <c r="D146" s="7">
        <v>1</v>
      </c>
      <c r="E146" s="7">
        <v>25</v>
      </c>
      <c r="F146" s="7" t="s">
        <v>2100</v>
      </c>
      <c r="G146" s="7" t="s">
        <v>2100</v>
      </c>
      <c r="H146" s="7" t="s">
        <v>2100</v>
      </c>
      <c r="I146" s="7" t="s">
        <v>2100</v>
      </c>
      <c r="J146" s="7" t="s">
        <v>2100</v>
      </c>
      <c r="K146" s="128"/>
    </row>
    <row r="147" spans="1:13" ht="15" customHeight="1" x14ac:dyDescent="0.4">
      <c r="A147" s="39"/>
      <c r="B147" s="76"/>
      <c r="C147" s="40" t="s">
        <v>542</v>
      </c>
      <c r="D147" s="7" t="s">
        <v>46</v>
      </c>
      <c r="E147" s="7" t="s">
        <v>46</v>
      </c>
      <c r="F147" s="7" t="s">
        <v>46</v>
      </c>
      <c r="G147" s="7" t="s">
        <v>46</v>
      </c>
      <c r="H147" s="7" t="s">
        <v>46</v>
      </c>
      <c r="I147" s="7" t="s">
        <v>46</v>
      </c>
      <c r="J147" s="7" t="s">
        <v>46</v>
      </c>
      <c r="K147" s="128"/>
    </row>
    <row r="148" spans="1:13" ht="15" customHeight="1" x14ac:dyDescent="0.4">
      <c r="A148" s="39"/>
      <c r="B148" s="71"/>
      <c r="C148" s="68" t="s">
        <v>543</v>
      </c>
      <c r="D148" s="108">
        <v>4</v>
      </c>
      <c r="E148" s="108">
        <v>295</v>
      </c>
      <c r="F148" s="108">
        <v>96058</v>
      </c>
      <c r="G148" s="108">
        <v>361161</v>
      </c>
      <c r="H148" s="108">
        <v>546823</v>
      </c>
      <c r="I148" s="108" t="s">
        <v>2100</v>
      </c>
      <c r="J148" s="108">
        <v>168019</v>
      </c>
      <c r="K148" s="128"/>
    </row>
    <row r="149" spans="1:13" ht="15" customHeight="1" x14ac:dyDescent="0.4">
      <c r="A149" s="39"/>
      <c r="B149" s="76"/>
      <c r="C149" s="40" t="s">
        <v>544</v>
      </c>
      <c r="D149" s="7" t="s">
        <v>46</v>
      </c>
      <c r="E149" s="7" t="s">
        <v>46</v>
      </c>
      <c r="F149" s="7" t="s">
        <v>46</v>
      </c>
      <c r="G149" s="7" t="s">
        <v>46</v>
      </c>
      <c r="H149" s="7" t="s">
        <v>46</v>
      </c>
      <c r="I149" s="7" t="s">
        <v>46</v>
      </c>
      <c r="J149" s="7" t="s">
        <v>46</v>
      </c>
      <c r="K149" s="128"/>
    </row>
    <row r="150" spans="1:13" ht="15" customHeight="1" x14ac:dyDescent="0.4">
      <c r="A150" s="39"/>
      <c r="B150" s="76"/>
      <c r="C150" s="40" t="s">
        <v>545</v>
      </c>
      <c r="D150" s="7" t="s">
        <v>46</v>
      </c>
      <c r="E150" s="7" t="s">
        <v>46</v>
      </c>
      <c r="F150" s="7" t="s">
        <v>46</v>
      </c>
      <c r="G150" s="7" t="s">
        <v>46</v>
      </c>
      <c r="H150" s="7" t="s">
        <v>46</v>
      </c>
      <c r="I150" s="7" t="s">
        <v>46</v>
      </c>
      <c r="J150" s="7" t="s">
        <v>46</v>
      </c>
      <c r="K150" s="128"/>
    </row>
    <row r="151" spans="1:13" ht="15" customHeight="1" x14ac:dyDescent="0.4">
      <c r="A151" s="39"/>
      <c r="B151" s="76"/>
      <c r="C151" s="40" t="s">
        <v>546</v>
      </c>
      <c r="D151" s="7" t="s">
        <v>46</v>
      </c>
      <c r="E151" s="7" t="s">
        <v>46</v>
      </c>
      <c r="F151" s="7" t="s">
        <v>46</v>
      </c>
      <c r="G151" s="7" t="s">
        <v>46</v>
      </c>
      <c r="H151" s="7" t="s">
        <v>46</v>
      </c>
      <c r="I151" s="7" t="s">
        <v>46</v>
      </c>
      <c r="J151" s="7" t="s">
        <v>46</v>
      </c>
      <c r="K151" s="128"/>
    </row>
    <row r="152" spans="1:13" ht="15" customHeight="1" x14ac:dyDescent="0.4">
      <c r="A152" s="39"/>
      <c r="B152" s="76"/>
      <c r="C152" s="40" t="s">
        <v>547</v>
      </c>
      <c r="D152" s="7" t="s">
        <v>46</v>
      </c>
      <c r="E152" s="7" t="s">
        <v>46</v>
      </c>
      <c r="F152" s="7" t="s">
        <v>46</v>
      </c>
      <c r="G152" s="7" t="s">
        <v>46</v>
      </c>
      <c r="H152" s="7" t="s">
        <v>46</v>
      </c>
      <c r="I152" s="7" t="s">
        <v>46</v>
      </c>
      <c r="J152" s="7" t="s">
        <v>46</v>
      </c>
      <c r="K152" s="128"/>
    </row>
    <row r="153" spans="1:13" ht="15" customHeight="1" x14ac:dyDescent="0.4">
      <c r="A153" s="39"/>
      <c r="B153" s="79"/>
      <c r="C153" s="43" t="s">
        <v>548</v>
      </c>
      <c r="D153" s="10" t="s">
        <v>46</v>
      </c>
      <c r="E153" s="10" t="s">
        <v>46</v>
      </c>
      <c r="F153" s="10" t="s">
        <v>46</v>
      </c>
      <c r="G153" s="10" t="s">
        <v>46</v>
      </c>
      <c r="H153" s="10" t="s">
        <v>46</v>
      </c>
      <c r="I153" s="10" t="s">
        <v>46</v>
      </c>
      <c r="J153" s="10" t="s">
        <v>46</v>
      </c>
      <c r="K153" s="128"/>
    </row>
    <row r="154" spans="1:13" s="83" customFormat="1" ht="15" customHeight="1" x14ac:dyDescent="0.4">
      <c r="A154" s="54"/>
      <c r="B154" s="80" t="s">
        <v>560</v>
      </c>
      <c r="C154" s="70" t="s">
        <v>57</v>
      </c>
      <c r="D154" s="111">
        <v>147</v>
      </c>
      <c r="E154" s="111">
        <v>2859</v>
      </c>
      <c r="F154" s="111">
        <v>1107236</v>
      </c>
      <c r="G154" s="111">
        <v>5393234</v>
      </c>
      <c r="H154" s="111">
        <v>9676995</v>
      </c>
      <c r="I154" s="111">
        <v>7704808</v>
      </c>
      <c r="J154" s="111">
        <v>3578648</v>
      </c>
      <c r="L154" s="53"/>
      <c r="M154" s="53"/>
    </row>
    <row r="155" spans="1:13" ht="15" customHeight="1" x14ac:dyDescent="0.4">
      <c r="A155" s="39"/>
      <c r="B155" s="76"/>
      <c r="C155" s="40" t="s">
        <v>2259</v>
      </c>
      <c r="D155" s="7">
        <v>59</v>
      </c>
      <c r="E155" s="7">
        <v>296</v>
      </c>
      <c r="F155" s="7">
        <v>102439</v>
      </c>
      <c r="G155" s="7">
        <v>389343</v>
      </c>
      <c r="H155" s="7">
        <v>722981</v>
      </c>
      <c r="I155" s="7" t="s">
        <v>46</v>
      </c>
      <c r="J155" s="7">
        <v>303371</v>
      </c>
      <c r="K155" s="128"/>
    </row>
    <row r="156" spans="1:13" ht="15" customHeight="1" x14ac:dyDescent="0.4">
      <c r="A156" s="39"/>
      <c r="B156" s="76"/>
      <c r="C156" s="40" t="s">
        <v>540</v>
      </c>
      <c r="D156" s="7">
        <v>44</v>
      </c>
      <c r="E156" s="7">
        <v>638</v>
      </c>
      <c r="F156" s="7">
        <v>231269</v>
      </c>
      <c r="G156" s="7">
        <v>1385778</v>
      </c>
      <c r="H156" s="7">
        <v>2407612</v>
      </c>
      <c r="I156" s="7">
        <v>2276596</v>
      </c>
      <c r="J156" s="7">
        <v>929409</v>
      </c>
      <c r="K156" s="128"/>
    </row>
    <row r="157" spans="1:13" ht="15" customHeight="1" x14ac:dyDescent="0.4">
      <c r="A157" s="39"/>
      <c r="B157" s="76"/>
      <c r="C157" s="40" t="s">
        <v>541</v>
      </c>
      <c r="D157" s="7">
        <v>22</v>
      </c>
      <c r="E157" s="7">
        <v>533</v>
      </c>
      <c r="F157" s="7">
        <v>189239</v>
      </c>
      <c r="G157" s="7">
        <v>681462</v>
      </c>
      <c r="H157" s="7">
        <v>1215736</v>
      </c>
      <c r="I157" s="7">
        <v>1113581</v>
      </c>
      <c r="J157" s="7">
        <v>485705</v>
      </c>
      <c r="K157" s="128"/>
    </row>
    <row r="158" spans="1:13" ht="15" customHeight="1" x14ac:dyDescent="0.4">
      <c r="A158" s="39"/>
      <c r="B158" s="76"/>
      <c r="C158" s="40" t="s">
        <v>542</v>
      </c>
      <c r="D158" s="7">
        <v>12</v>
      </c>
      <c r="E158" s="7">
        <v>485</v>
      </c>
      <c r="F158" s="7">
        <v>215292</v>
      </c>
      <c r="G158" s="7">
        <v>1054133</v>
      </c>
      <c r="H158" s="7">
        <v>1533808</v>
      </c>
      <c r="I158" s="7">
        <v>1272444</v>
      </c>
      <c r="J158" s="7">
        <v>367509</v>
      </c>
      <c r="K158" s="128"/>
    </row>
    <row r="159" spans="1:13" ht="15" customHeight="1" x14ac:dyDescent="0.4">
      <c r="A159" s="39"/>
      <c r="B159" s="71"/>
      <c r="C159" s="68" t="s">
        <v>543</v>
      </c>
      <c r="D159" s="108">
        <v>8</v>
      </c>
      <c r="E159" s="108">
        <v>564</v>
      </c>
      <c r="F159" s="108" t="s">
        <v>2100</v>
      </c>
      <c r="G159" s="108" t="s">
        <v>2100</v>
      </c>
      <c r="H159" s="108" t="s">
        <v>2100</v>
      </c>
      <c r="I159" s="108" t="s">
        <v>2100</v>
      </c>
      <c r="J159" s="108" t="s">
        <v>2100</v>
      </c>
      <c r="K159" s="128"/>
    </row>
    <row r="160" spans="1:13" ht="15" customHeight="1" x14ac:dyDescent="0.4">
      <c r="A160" s="39"/>
      <c r="B160" s="76"/>
      <c r="C160" s="40" t="s">
        <v>544</v>
      </c>
      <c r="D160" s="7">
        <v>2</v>
      </c>
      <c r="E160" s="7">
        <v>343</v>
      </c>
      <c r="F160" s="7" t="s">
        <v>2100</v>
      </c>
      <c r="G160" s="7" t="s">
        <v>2100</v>
      </c>
      <c r="H160" s="7" t="s">
        <v>2100</v>
      </c>
      <c r="I160" s="7" t="s">
        <v>2100</v>
      </c>
      <c r="J160" s="7" t="s">
        <v>2100</v>
      </c>
      <c r="K160" s="128"/>
    </row>
    <row r="161" spans="1:13" ht="15" customHeight="1" x14ac:dyDescent="0.4">
      <c r="A161" s="39"/>
      <c r="B161" s="76"/>
      <c r="C161" s="40" t="s">
        <v>545</v>
      </c>
      <c r="D161" s="7" t="s">
        <v>46</v>
      </c>
      <c r="E161" s="7" t="s">
        <v>46</v>
      </c>
      <c r="F161" s="7" t="s">
        <v>46</v>
      </c>
      <c r="G161" s="7" t="s">
        <v>46</v>
      </c>
      <c r="H161" s="7" t="s">
        <v>46</v>
      </c>
      <c r="I161" s="7" t="s">
        <v>46</v>
      </c>
      <c r="J161" s="7" t="s">
        <v>46</v>
      </c>
      <c r="K161" s="128"/>
    </row>
    <row r="162" spans="1:13" ht="15" customHeight="1" x14ac:dyDescent="0.4">
      <c r="A162" s="39"/>
      <c r="B162" s="76"/>
      <c r="C162" s="40" t="s">
        <v>546</v>
      </c>
      <c r="D162" s="7" t="s">
        <v>46</v>
      </c>
      <c r="E162" s="7" t="s">
        <v>46</v>
      </c>
      <c r="F162" s="7" t="s">
        <v>46</v>
      </c>
      <c r="G162" s="7" t="s">
        <v>46</v>
      </c>
      <c r="H162" s="7" t="s">
        <v>46</v>
      </c>
      <c r="I162" s="7" t="s">
        <v>46</v>
      </c>
      <c r="J162" s="7" t="s">
        <v>46</v>
      </c>
      <c r="K162" s="128"/>
    </row>
    <row r="163" spans="1:13" ht="15" customHeight="1" x14ac:dyDescent="0.4">
      <c r="A163" s="39"/>
      <c r="B163" s="76"/>
      <c r="C163" s="40" t="s">
        <v>547</v>
      </c>
      <c r="D163" s="7" t="s">
        <v>46</v>
      </c>
      <c r="E163" s="7" t="s">
        <v>46</v>
      </c>
      <c r="F163" s="7" t="s">
        <v>46</v>
      </c>
      <c r="G163" s="7" t="s">
        <v>46</v>
      </c>
      <c r="H163" s="7" t="s">
        <v>46</v>
      </c>
      <c r="I163" s="7" t="s">
        <v>46</v>
      </c>
      <c r="J163" s="7" t="s">
        <v>46</v>
      </c>
      <c r="K163" s="128"/>
    </row>
    <row r="164" spans="1:13" ht="15" customHeight="1" x14ac:dyDescent="0.4">
      <c r="A164" s="39"/>
      <c r="B164" s="76"/>
      <c r="C164" s="40" t="s">
        <v>548</v>
      </c>
      <c r="D164" s="7" t="s">
        <v>46</v>
      </c>
      <c r="E164" s="7" t="s">
        <v>46</v>
      </c>
      <c r="F164" s="7" t="s">
        <v>46</v>
      </c>
      <c r="G164" s="7" t="s">
        <v>46</v>
      </c>
      <c r="H164" s="7" t="s">
        <v>46</v>
      </c>
      <c r="I164" s="7" t="s">
        <v>46</v>
      </c>
      <c r="J164" s="7" t="s">
        <v>46</v>
      </c>
      <c r="K164" s="128"/>
    </row>
    <row r="165" spans="1:13" s="83" customFormat="1" ht="15" customHeight="1" x14ac:dyDescent="0.4">
      <c r="A165" s="54"/>
      <c r="B165" s="80" t="s">
        <v>561</v>
      </c>
      <c r="C165" s="70" t="s">
        <v>58</v>
      </c>
      <c r="D165" s="111">
        <v>47</v>
      </c>
      <c r="E165" s="111">
        <v>2127</v>
      </c>
      <c r="F165" s="111">
        <v>1009739</v>
      </c>
      <c r="G165" s="111">
        <v>7739372</v>
      </c>
      <c r="H165" s="111">
        <v>10745179</v>
      </c>
      <c r="I165" s="111">
        <v>9229069</v>
      </c>
      <c r="J165" s="111">
        <v>2623895</v>
      </c>
      <c r="L165" s="53"/>
      <c r="M165" s="53"/>
    </row>
    <row r="166" spans="1:13" ht="15" customHeight="1" x14ac:dyDescent="0.4">
      <c r="A166" s="39"/>
      <c r="B166" s="76"/>
      <c r="C166" s="40" t="s">
        <v>2259</v>
      </c>
      <c r="D166" s="7">
        <v>12</v>
      </c>
      <c r="E166" s="7">
        <v>60</v>
      </c>
      <c r="F166" s="7">
        <v>17878</v>
      </c>
      <c r="G166" s="7">
        <v>45789</v>
      </c>
      <c r="H166" s="7">
        <v>78743</v>
      </c>
      <c r="I166" s="7" t="s">
        <v>46</v>
      </c>
      <c r="J166" s="7">
        <v>30019</v>
      </c>
      <c r="K166" s="128"/>
    </row>
    <row r="167" spans="1:13" ht="15" customHeight="1" x14ac:dyDescent="0.4">
      <c r="A167" s="39"/>
      <c r="B167" s="76"/>
      <c r="C167" s="40" t="s">
        <v>540</v>
      </c>
      <c r="D167" s="7">
        <v>11</v>
      </c>
      <c r="E167" s="7">
        <v>137</v>
      </c>
      <c r="F167" s="7" t="s">
        <v>2100</v>
      </c>
      <c r="G167" s="7" t="s">
        <v>2100</v>
      </c>
      <c r="H167" s="7" t="s">
        <v>2100</v>
      </c>
      <c r="I167" s="7" t="s">
        <v>2100</v>
      </c>
      <c r="J167" s="7" t="s">
        <v>2100</v>
      </c>
      <c r="K167" s="128"/>
    </row>
    <row r="168" spans="1:13" ht="15" customHeight="1" x14ac:dyDescent="0.4">
      <c r="A168" s="39"/>
      <c r="B168" s="76"/>
      <c r="C168" s="40" t="s">
        <v>541</v>
      </c>
      <c r="D168" s="7">
        <v>7</v>
      </c>
      <c r="E168" s="7">
        <v>176</v>
      </c>
      <c r="F168" s="7" t="s">
        <v>2100</v>
      </c>
      <c r="G168" s="7" t="s">
        <v>2100</v>
      </c>
      <c r="H168" s="7" t="s">
        <v>2100</v>
      </c>
      <c r="I168" s="7" t="s">
        <v>2100</v>
      </c>
      <c r="J168" s="7" t="s">
        <v>2100</v>
      </c>
      <c r="K168" s="128"/>
    </row>
    <row r="169" spans="1:13" ht="15" customHeight="1" x14ac:dyDescent="0.4">
      <c r="A169" s="39"/>
      <c r="B169" s="76"/>
      <c r="C169" s="40" t="s">
        <v>542</v>
      </c>
      <c r="D169" s="7">
        <v>8</v>
      </c>
      <c r="E169" s="7">
        <v>307</v>
      </c>
      <c r="F169" s="7">
        <v>115697</v>
      </c>
      <c r="G169" s="7">
        <v>940388</v>
      </c>
      <c r="H169" s="7">
        <v>1220831</v>
      </c>
      <c r="I169" s="7">
        <v>1149068</v>
      </c>
      <c r="J169" s="7">
        <v>252032</v>
      </c>
      <c r="K169" s="128"/>
    </row>
    <row r="170" spans="1:13" ht="15" customHeight="1" x14ac:dyDescent="0.4">
      <c r="A170" s="39"/>
      <c r="B170" s="71"/>
      <c r="C170" s="68" t="s">
        <v>543</v>
      </c>
      <c r="D170" s="108">
        <v>7</v>
      </c>
      <c r="E170" s="108">
        <v>443</v>
      </c>
      <c r="F170" s="108" t="s">
        <v>2100</v>
      </c>
      <c r="G170" s="108" t="s">
        <v>2100</v>
      </c>
      <c r="H170" s="108" t="s">
        <v>2100</v>
      </c>
      <c r="I170" s="108" t="s">
        <v>2100</v>
      </c>
      <c r="J170" s="108" t="s">
        <v>2100</v>
      </c>
      <c r="K170" s="128"/>
    </row>
    <row r="171" spans="1:13" ht="15" customHeight="1" x14ac:dyDescent="0.4">
      <c r="A171" s="39"/>
      <c r="B171" s="76"/>
      <c r="C171" s="40" t="s">
        <v>544</v>
      </c>
      <c r="D171" s="7" t="s">
        <v>46</v>
      </c>
      <c r="E171" s="7" t="s">
        <v>46</v>
      </c>
      <c r="F171" s="7" t="s">
        <v>46</v>
      </c>
      <c r="G171" s="7" t="s">
        <v>46</v>
      </c>
      <c r="H171" s="7" t="s">
        <v>46</v>
      </c>
      <c r="I171" s="7" t="s">
        <v>46</v>
      </c>
      <c r="J171" s="7" t="s">
        <v>46</v>
      </c>
      <c r="K171" s="128"/>
    </row>
    <row r="172" spans="1:13" ht="15" customHeight="1" x14ac:dyDescent="0.4">
      <c r="A172" s="39"/>
      <c r="B172" s="76"/>
      <c r="C172" s="40" t="s">
        <v>545</v>
      </c>
      <c r="D172" s="7">
        <v>1</v>
      </c>
      <c r="E172" s="7">
        <v>268</v>
      </c>
      <c r="F172" s="7" t="s">
        <v>2100</v>
      </c>
      <c r="G172" s="7" t="s">
        <v>2100</v>
      </c>
      <c r="H172" s="7" t="s">
        <v>2100</v>
      </c>
      <c r="I172" s="7" t="s">
        <v>2100</v>
      </c>
      <c r="J172" s="7" t="s">
        <v>2100</v>
      </c>
      <c r="K172" s="128"/>
    </row>
    <row r="173" spans="1:13" ht="15" customHeight="1" x14ac:dyDescent="0.4">
      <c r="A173" s="39"/>
      <c r="B173" s="76"/>
      <c r="C173" s="40" t="s">
        <v>546</v>
      </c>
      <c r="D173" s="7" t="s">
        <v>46</v>
      </c>
      <c r="E173" s="7" t="s">
        <v>46</v>
      </c>
      <c r="F173" s="7" t="s">
        <v>46</v>
      </c>
      <c r="G173" s="7" t="s">
        <v>46</v>
      </c>
      <c r="H173" s="7" t="s">
        <v>46</v>
      </c>
      <c r="I173" s="7" t="s">
        <v>46</v>
      </c>
      <c r="J173" s="7" t="s">
        <v>46</v>
      </c>
      <c r="K173" s="128"/>
    </row>
    <row r="174" spans="1:13" ht="15" customHeight="1" x14ac:dyDescent="0.4">
      <c r="A174" s="39"/>
      <c r="B174" s="76"/>
      <c r="C174" s="40" t="s">
        <v>547</v>
      </c>
      <c r="D174" s="7">
        <v>1</v>
      </c>
      <c r="E174" s="7">
        <v>736</v>
      </c>
      <c r="F174" s="7" t="s">
        <v>2100</v>
      </c>
      <c r="G174" s="7" t="s">
        <v>2100</v>
      </c>
      <c r="H174" s="7" t="s">
        <v>2100</v>
      </c>
      <c r="I174" s="7" t="s">
        <v>2100</v>
      </c>
      <c r="J174" s="7" t="s">
        <v>2100</v>
      </c>
      <c r="K174" s="128"/>
    </row>
    <row r="175" spans="1:13" ht="15" customHeight="1" x14ac:dyDescent="0.4">
      <c r="A175" s="39"/>
      <c r="B175" s="79"/>
      <c r="C175" s="43" t="s">
        <v>548</v>
      </c>
      <c r="D175" s="10" t="s">
        <v>46</v>
      </c>
      <c r="E175" s="10" t="s">
        <v>46</v>
      </c>
      <c r="F175" s="10" t="s">
        <v>46</v>
      </c>
      <c r="G175" s="10" t="s">
        <v>46</v>
      </c>
      <c r="H175" s="10" t="s">
        <v>46</v>
      </c>
      <c r="I175" s="10" t="s">
        <v>46</v>
      </c>
      <c r="J175" s="10" t="s">
        <v>46</v>
      </c>
      <c r="K175" s="128"/>
    </row>
    <row r="176" spans="1:13" s="83" customFormat="1" ht="15" customHeight="1" x14ac:dyDescent="0.4">
      <c r="A176" s="54"/>
      <c r="B176" s="80" t="s">
        <v>562</v>
      </c>
      <c r="C176" s="70" t="s">
        <v>59</v>
      </c>
      <c r="D176" s="111">
        <v>27</v>
      </c>
      <c r="E176" s="111">
        <v>948</v>
      </c>
      <c r="F176" s="111">
        <v>351195</v>
      </c>
      <c r="G176" s="111">
        <v>1501307</v>
      </c>
      <c r="H176" s="111">
        <v>2593871</v>
      </c>
      <c r="I176" s="111">
        <v>2489207</v>
      </c>
      <c r="J176" s="111">
        <v>984277</v>
      </c>
      <c r="L176" s="53"/>
      <c r="M176" s="53"/>
    </row>
    <row r="177" spans="1:13" ht="15" customHeight="1" x14ac:dyDescent="0.4">
      <c r="A177" s="39"/>
      <c r="B177" s="76"/>
      <c r="C177" s="40" t="s">
        <v>2259</v>
      </c>
      <c r="D177" s="7">
        <v>6</v>
      </c>
      <c r="E177" s="7">
        <v>32</v>
      </c>
      <c r="F177" s="7" t="s">
        <v>2100</v>
      </c>
      <c r="G177" s="7" t="s">
        <v>2100</v>
      </c>
      <c r="H177" s="7" t="s">
        <v>2100</v>
      </c>
      <c r="I177" s="7" t="s">
        <v>46</v>
      </c>
      <c r="J177" s="7" t="s">
        <v>2100</v>
      </c>
      <c r="K177" s="128"/>
    </row>
    <row r="178" spans="1:13" ht="15" customHeight="1" x14ac:dyDescent="0.4">
      <c r="A178" s="39"/>
      <c r="B178" s="76"/>
      <c r="C178" s="40" t="s">
        <v>540</v>
      </c>
      <c r="D178" s="7">
        <v>8</v>
      </c>
      <c r="E178" s="7">
        <v>110</v>
      </c>
      <c r="F178" s="7">
        <v>30114</v>
      </c>
      <c r="G178" s="7">
        <v>73857</v>
      </c>
      <c r="H178" s="7">
        <v>161712</v>
      </c>
      <c r="I178" s="7" t="s">
        <v>2100</v>
      </c>
      <c r="J178" s="7">
        <v>79868</v>
      </c>
      <c r="K178" s="128"/>
    </row>
    <row r="179" spans="1:13" ht="15" customHeight="1" x14ac:dyDescent="0.4">
      <c r="A179" s="39"/>
      <c r="B179" s="76"/>
      <c r="C179" s="40" t="s">
        <v>541</v>
      </c>
      <c r="D179" s="7">
        <v>2</v>
      </c>
      <c r="E179" s="7">
        <v>44</v>
      </c>
      <c r="F179" s="7" t="s">
        <v>2100</v>
      </c>
      <c r="G179" s="7" t="s">
        <v>2100</v>
      </c>
      <c r="H179" s="7" t="s">
        <v>2100</v>
      </c>
      <c r="I179" s="7" t="s">
        <v>2100</v>
      </c>
      <c r="J179" s="7" t="s">
        <v>2100</v>
      </c>
      <c r="K179" s="128"/>
    </row>
    <row r="180" spans="1:13" ht="15" customHeight="1" x14ac:dyDescent="0.4">
      <c r="A180" s="39"/>
      <c r="B180" s="76"/>
      <c r="C180" s="40" t="s">
        <v>542</v>
      </c>
      <c r="D180" s="7">
        <v>6</v>
      </c>
      <c r="E180" s="7">
        <v>236</v>
      </c>
      <c r="F180" s="7">
        <v>80334</v>
      </c>
      <c r="G180" s="7">
        <v>298697</v>
      </c>
      <c r="H180" s="7">
        <v>435714</v>
      </c>
      <c r="I180" s="7">
        <v>438310</v>
      </c>
      <c r="J180" s="7">
        <v>118209</v>
      </c>
      <c r="K180" s="128"/>
    </row>
    <row r="181" spans="1:13" ht="15" customHeight="1" x14ac:dyDescent="0.4">
      <c r="A181" s="39"/>
      <c r="B181" s="71"/>
      <c r="C181" s="68" t="s">
        <v>543</v>
      </c>
      <c r="D181" s="108">
        <v>3</v>
      </c>
      <c r="E181" s="108">
        <v>250</v>
      </c>
      <c r="F181" s="108" t="s">
        <v>2100</v>
      </c>
      <c r="G181" s="108" t="s">
        <v>2100</v>
      </c>
      <c r="H181" s="108" t="s">
        <v>2100</v>
      </c>
      <c r="I181" s="108" t="s">
        <v>2100</v>
      </c>
      <c r="J181" s="108" t="s">
        <v>2100</v>
      </c>
      <c r="K181" s="128"/>
    </row>
    <row r="182" spans="1:13" ht="15" customHeight="1" x14ac:dyDescent="0.4">
      <c r="A182" s="39"/>
      <c r="B182" s="76"/>
      <c r="C182" s="40" t="s">
        <v>544</v>
      </c>
      <c r="D182" s="7">
        <v>2</v>
      </c>
      <c r="E182" s="7">
        <v>276</v>
      </c>
      <c r="F182" s="7" t="s">
        <v>2100</v>
      </c>
      <c r="G182" s="7" t="s">
        <v>2100</v>
      </c>
      <c r="H182" s="7" t="s">
        <v>2100</v>
      </c>
      <c r="I182" s="7" t="s">
        <v>2100</v>
      </c>
      <c r="J182" s="7" t="s">
        <v>2100</v>
      </c>
      <c r="K182" s="128"/>
    </row>
    <row r="183" spans="1:13" ht="15" customHeight="1" x14ac:dyDescent="0.4">
      <c r="A183" s="39"/>
      <c r="B183" s="76"/>
      <c r="C183" s="40" t="s">
        <v>545</v>
      </c>
      <c r="D183" s="7" t="s">
        <v>46</v>
      </c>
      <c r="E183" s="7" t="s">
        <v>46</v>
      </c>
      <c r="F183" s="7" t="s">
        <v>46</v>
      </c>
      <c r="G183" s="7" t="s">
        <v>46</v>
      </c>
      <c r="H183" s="7" t="s">
        <v>46</v>
      </c>
      <c r="I183" s="7" t="s">
        <v>46</v>
      </c>
      <c r="J183" s="7" t="s">
        <v>46</v>
      </c>
      <c r="K183" s="128"/>
    </row>
    <row r="184" spans="1:13" ht="15" customHeight="1" x14ac:dyDescent="0.4">
      <c r="A184" s="39"/>
      <c r="B184" s="76"/>
      <c r="C184" s="40" t="s">
        <v>546</v>
      </c>
      <c r="D184" s="7" t="s">
        <v>46</v>
      </c>
      <c r="E184" s="7" t="s">
        <v>46</v>
      </c>
      <c r="F184" s="7" t="s">
        <v>46</v>
      </c>
      <c r="G184" s="7" t="s">
        <v>46</v>
      </c>
      <c r="H184" s="7" t="s">
        <v>46</v>
      </c>
      <c r="I184" s="7" t="s">
        <v>46</v>
      </c>
      <c r="J184" s="7" t="s">
        <v>46</v>
      </c>
      <c r="K184" s="128"/>
    </row>
    <row r="185" spans="1:13" ht="15" customHeight="1" x14ac:dyDescent="0.4">
      <c r="A185" s="39"/>
      <c r="B185" s="76"/>
      <c r="C185" s="40" t="s">
        <v>547</v>
      </c>
      <c r="D185" s="7" t="s">
        <v>46</v>
      </c>
      <c r="E185" s="7" t="s">
        <v>46</v>
      </c>
      <c r="F185" s="7" t="s">
        <v>46</v>
      </c>
      <c r="G185" s="7" t="s">
        <v>46</v>
      </c>
      <c r="H185" s="7" t="s">
        <v>46</v>
      </c>
      <c r="I185" s="7" t="s">
        <v>46</v>
      </c>
      <c r="J185" s="7" t="s">
        <v>46</v>
      </c>
      <c r="K185" s="128"/>
    </row>
    <row r="186" spans="1:13" ht="15" customHeight="1" x14ac:dyDescent="0.4">
      <c r="A186" s="39"/>
      <c r="B186" s="76"/>
      <c r="C186" s="40" t="s">
        <v>548</v>
      </c>
      <c r="D186" s="7" t="s">
        <v>46</v>
      </c>
      <c r="E186" s="7" t="s">
        <v>46</v>
      </c>
      <c r="F186" s="7" t="s">
        <v>46</v>
      </c>
      <c r="G186" s="7" t="s">
        <v>46</v>
      </c>
      <c r="H186" s="7" t="s">
        <v>46</v>
      </c>
      <c r="I186" s="7" t="s">
        <v>46</v>
      </c>
      <c r="J186" s="7" t="s">
        <v>46</v>
      </c>
      <c r="K186" s="128"/>
    </row>
    <row r="187" spans="1:13" s="83" customFormat="1" ht="15" customHeight="1" x14ac:dyDescent="0.4">
      <c r="A187" s="54"/>
      <c r="B187" s="80" t="s">
        <v>563</v>
      </c>
      <c r="C187" s="70" t="s">
        <v>60</v>
      </c>
      <c r="D187" s="111">
        <v>190</v>
      </c>
      <c r="E187" s="111">
        <v>5615</v>
      </c>
      <c r="F187" s="111">
        <v>2329126</v>
      </c>
      <c r="G187" s="111">
        <v>6678446</v>
      </c>
      <c r="H187" s="111">
        <v>12408169</v>
      </c>
      <c r="I187" s="111">
        <v>11514100</v>
      </c>
      <c r="J187" s="111">
        <v>4926048</v>
      </c>
      <c r="L187" s="53"/>
      <c r="M187" s="53"/>
    </row>
    <row r="188" spans="1:13" ht="15" customHeight="1" x14ac:dyDescent="0.4">
      <c r="A188" s="39"/>
      <c r="B188" s="76"/>
      <c r="C188" s="40" t="s">
        <v>2259</v>
      </c>
      <c r="D188" s="7">
        <v>71</v>
      </c>
      <c r="E188" s="7">
        <v>345</v>
      </c>
      <c r="F188" s="7">
        <v>107580</v>
      </c>
      <c r="G188" s="7">
        <v>142100</v>
      </c>
      <c r="H188" s="7">
        <v>363237</v>
      </c>
      <c r="I188" s="7" t="s">
        <v>46</v>
      </c>
      <c r="J188" s="7">
        <v>201068</v>
      </c>
      <c r="K188" s="128"/>
    </row>
    <row r="189" spans="1:13" ht="15" customHeight="1" x14ac:dyDescent="0.4">
      <c r="A189" s="39"/>
      <c r="B189" s="76"/>
      <c r="C189" s="40" t="s">
        <v>540</v>
      </c>
      <c r="D189" s="7">
        <v>46</v>
      </c>
      <c r="E189" s="7">
        <v>624</v>
      </c>
      <c r="F189" s="7">
        <v>209852</v>
      </c>
      <c r="G189" s="7">
        <v>509109</v>
      </c>
      <c r="H189" s="7">
        <v>939146</v>
      </c>
      <c r="I189" s="7">
        <v>909570</v>
      </c>
      <c r="J189" s="7">
        <v>398400</v>
      </c>
      <c r="K189" s="128"/>
    </row>
    <row r="190" spans="1:13" ht="15" customHeight="1" x14ac:dyDescent="0.4">
      <c r="A190" s="39"/>
      <c r="B190" s="76"/>
      <c r="C190" s="40" t="s">
        <v>541</v>
      </c>
      <c r="D190" s="7">
        <v>27</v>
      </c>
      <c r="E190" s="7">
        <v>670</v>
      </c>
      <c r="F190" s="7">
        <v>237710</v>
      </c>
      <c r="G190" s="7">
        <v>412858</v>
      </c>
      <c r="H190" s="7">
        <v>839612</v>
      </c>
      <c r="I190" s="7">
        <v>828824</v>
      </c>
      <c r="J190" s="7">
        <v>388082</v>
      </c>
      <c r="K190" s="128"/>
    </row>
    <row r="191" spans="1:13" ht="15" customHeight="1" x14ac:dyDescent="0.4">
      <c r="A191" s="39"/>
      <c r="B191" s="76"/>
      <c r="C191" s="40" t="s">
        <v>542</v>
      </c>
      <c r="D191" s="7">
        <v>20</v>
      </c>
      <c r="E191" s="7">
        <v>777</v>
      </c>
      <c r="F191" s="7">
        <v>350000</v>
      </c>
      <c r="G191" s="7">
        <v>975620</v>
      </c>
      <c r="H191" s="7">
        <v>1777555</v>
      </c>
      <c r="I191" s="7">
        <v>1652542</v>
      </c>
      <c r="J191" s="7">
        <v>704149</v>
      </c>
      <c r="K191" s="128"/>
    </row>
    <row r="192" spans="1:13" ht="15" customHeight="1" x14ac:dyDescent="0.4">
      <c r="A192" s="39"/>
      <c r="B192" s="71"/>
      <c r="C192" s="68" t="s">
        <v>543</v>
      </c>
      <c r="D192" s="108">
        <v>13</v>
      </c>
      <c r="E192" s="108">
        <v>925</v>
      </c>
      <c r="F192" s="108">
        <v>366119</v>
      </c>
      <c r="G192" s="108">
        <v>1200404</v>
      </c>
      <c r="H192" s="108">
        <v>2203013</v>
      </c>
      <c r="I192" s="108">
        <v>2168689</v>
      </c>
      <c r="J192" s="108">
        <v>856665</v>
      </c>
      <c r="K192" s="128"/>
    </row>
    <row r="193" spans="1:13" ht="15" customHeight="1" x14ac:dyDescent="0.4">
      <c r="A193" s="39"/>
      <c r="B193" s="76"/>
      <c r="C193" s="40" t="s">
        <v>544</v>
      </c>
      <c r="D193" s="7">
        <v>10</v>
      </c>
      <c r="E193" s="7">
        <v>1516</v>
      </c>
      <c r="F193" s="7">
        <v>706440</v>
      </c>
      <c r="G193" s="7">
        <v>2715567</v>
      </c>
      <c r="H193" s="7">
        <v>4926195</v>
      </c>
      <c r="I193" s="7">
        <v>4592058</v>
      </c>
      <c r="J193" s="7">
        <v>1811885</v>
      </c>
      <c r="K193" s="128"/>
    </row>
    <row r="194" spans="1:13" ht="15" customHeight="1" x14ac:dyDescent="0.4">
      <c r="A194" s="39"/>
      <c r="B194" s="76"/>
      <c r="C194" s="40" t="s">
        <v>545</v>
      </c>
      <c r="D194" s="7">
        <v>2</v>
      </c>
      <c r="E194" s="7">
        <v>450</v>
      </c>
      <c r="F194" s="7" t="s">
        <v>2100</v>
      </c>
      <c r="G194" s="7" t="s">
        <v>2100</v>
      </c>
      <c r="H194" s="7" t="s">
        <v>2100</v>
      </c>
      <c r="I194" s="7" t="s">
        <v>2100</v>
      </c>
      <c r="J194" s="7" t="s">
        <v>2100</v>
      </c>
      <c r="K194" s="128"/>
    </row>
    <row r="195" spans="1:13" ht="15" customHeight="1" x14ac:dyDescent="0.4">
      <c r="A195" s="39"/>
      <c r="B195" s="76"/>
      <c r="C195" s="40" t="s">
        <v>546</v>
      </c>
      <c r="D195" s="7">
        <v>1</v>
      </c>
      <c r="E195" s="7">
        <v>308</v>
      </c>
      <c r="F195" s="7" t="s">
        <v>2100</v>
      </c>
      <c r="G195" s="7" t="s">
        <v>2100</v>
      </c>
      <c r="H195" s="7" t="s">
        <v>2100</v>
      </c>
      <c r="I195" s="7" t="s">
        <v>2100</v>
      </c>
      <c r="J195" s="7" t="s">
        <v>2100</v>
      </c>
      <c r="K195" s="128"/>
    </row>
    <row r="196" spans="1:13" ht="15" customHeight="1" x14ac:dyDescent="0.4">
      <c r="A196" s="39"/>
      <c r="B196" s="76"/>
      <c r="C196" s="40" t="s">
        <v>547</v>
      </c>
      <c r="D196" s="7" t="s">
        <v>46</v>
      </c>
      <c r="E196" s="7" t="s">
        <v>46</v>
      </c>
      <c r="F196" s="7" t="s">
        <v>46</v>
      </c>
      <c r="G196" s="7" t="s">
        <v>46</v>
      </c>
      <c r="H196" s="7" t="s">
        <v>46</v>
      </c>
      <c r="I196" s="7" t="s">
        <v>46</v>
      </c>
      <c r="J196" s="7" t="s">
        <v>46</v>
      </c>
      <c r="K196" s="128"/>
    </row>
    <row r="197" spans="1:13" ht="15" customHeight="1" x14ac:dyDescent="0.4">
      <c r="A197" s="39"/>
      <c r="B197" s="79"/>
      <c r="C197" s="43" t="s">
        <v>548</v>
      </c>
      <c r="D197" s="10" t="s">
        <v>46</v>
      </c>
      <c r="E197" s="10" t="s">
        <v>46</v>
      </c>
      <c r="F197" s="10" t="s">
        <v>46</v>
      </c>
      <c r="G197" s="10" t="s">
        <v>46</v>
      </c>
      <c r="H197" s="10" t="s">
        <v>46</v>
      </c>
      <c r="I197" s="10" t="s">
        <v>46</v>
      </c>
      <c r="J197" s="10" t="s">
        <v>46</v>
      </c>
      <c r="K197" s="128"/>
    </row>
    <row r="198" spans="1:13" s="83" customFormat="1" ht="15" customHeight="1" x14ac:dyDescent="0.4">
      <c r="A198" s="54"/>
      <c r="B198" s="80" t="s">
        <v>564</v>
      </c>
      <c r="C198" s="70" t="s">
        <v>61</v>
      </c>
      <c r="D198" s="111">
        <v>39</v>
      </c>
      <c r="E198" s="111">
        <v>3359</v>
      </c>
      <c r="F198" s="111">
        <v>1383667</v>
      </c>
      <c r="G198" s="111">
        <v>6583045</v>
      </c>
      <c r="H198" s="111">
        <v>14404892</v>
      </c>
      <c r="I198" s="111">
        <v>14566424</v>
      </c>
      <c r="J198" s="111">
        <v>7683682</v>
      </c>
      <c r="L198" s="53"/>
      <c r="M198" s="53"/>
    </row>
    <row r="199" spans="1:13" ht="15" customHeight="1" x14ac:dyDescent="0.4">
      <c r="A199" s="39"/>
      <c r="B199" s="76"/>
      <c r="C199" s="40" t="s">
        <v>2259</v>
      </c>
      <c r="D199" s="7">
        <v>14</v>
      </c>
      <c r="E199" s="7">
        <v>63</v>
      </c>
      <c r="F199" s="7">
        <v>17866</v>
      </c>
      <c r="G199" s="7">
        <v>24700</v>
      </c>
      <c r="H199" s="7">
        <v>62581</v>
      </c>
      <c r="I199" s="7" t="s">
        <v>46</v>
      </c>
      <c r="J199" s="7">
        <v>34446</v>
      </c>
      <c r="K199" s="128"/>
    </row>
    <row r="200" spans="1:13" ht="15" customHeight="1" x14ac:dyDescent="0.4">
      <c r="A200" s="39"/>
      <c r="B200" s="76"/>
      <c r="C200" s="40" t="s">
        <v>540</v>
      </c>
      <c r="D200" s="7">
        <v>6</v>
      </c>
      <c r="E200" s="7">
        <v>77</v>
      </c>
      <c r="F200" s="7">
        <v>23945</v>
      </c>
      <c r="G200" s="7">
        <v>10182</v>
      </c>
      <c r="H200" s="7">
        <v>55825</v>
      </c>
      <c r="I200" s="7">
        <v>55825</v>
      </c>
      <c r="J200" s="7">
        <v>41494</v>
      </c>
      <c r="K200" s="128"/>
    </row>
    <row r="201" spans="1:13" ht="15" customHeight="1" x14ac:dyDescent="0.4">
      <c r="A201" s="39"/>
      <c r="B201" s="76"/>
      <c r="C201" s="40" t="s">
        <v>541</v>
      </c>
      <c r="D201" s="7">
        <v>3</v>
      </c>
      <c r="E201" s="7">
        <v>71</v>
      </c>
      <c r="F201" s="7">
        <v>31960</v>
      </c>
      <c r="G201" s="7">
        <v>141207</v>
      </c>
      <c r="H201" s="7">
        <v>268378</v>
      </c>
      <c r="I201" s="7">
        <v>268378</v>
      </c>
      <c r="J201" s="7">
        <v>117526</v>
      </c>
      <c r="K201" s="128"/>
    </row>
    <row r="202" spans="1:13" ht="15" customHeight="1" x14ac:dyDescent="0.4">
      <c r="A202" s="39"/>
      <c r="B202" s="76"/>
      <c r="C202" s="40" t="s">
        <v>542</v>
      </c>
      <c r="D202" s="7">
        <v>3</v>
      </c>
      <c r="E202" s="7">
        <v>107</v>
      </c>
      <c r="F202" s="7" t="s">
        <v>2100</v>
      </c>
      <c r="G202" s="7" t="s">
        <v>2100</v>
      </c>
      <c r="H202" s="7" t="s">
        <v>2100</v>
      </c>
      <c r="I202" s="7" t="s">
        <v>2100</v>
      </c>
      <c r="J202" s="7" t="s">
        <v>2100</v>
      </c>
      <c r="K202" s="128"/>
    </row>
    <row r="203" spans="1:13" ht="15" customHeight="1" x14ac:dyDescent="0.4">
      <c r="A203" s="39"/>
      <c r="B203" s="71"/>
      <c r="C203" s="68" t="s">
        <v>543</v>
      </c>
      <c r="D203" s="108">
        <v>6</v>
      </c>
      <c r="E203" s="108">
        <v>506</v>
      </c>
      <c r="F203" s="108">
        <v>191735</v>
      </c>
      <c r="G203" s="108">
        <v>221968</v>
      </c>
      <c r="H203" s="108">
        <v>700214</v>
      </c>
      <c r="I203" s="108">
        <v>697052</v>
      </c>
      <c r="J203" s="108">
        <v>388404</v>
      </c>
      <c r="K203" s="128"/>
    </row>
    <row r="204" spans="1:13" ht="15" customHeight="1" x14ac:dyDescent="0.4">
      <c r="A204" s="39"/>
      <c r="B204" s="76"/>
      <c r="C204" s="40" t="s">
        <v>544</v>
      </c>
      <c r="D204" s="7">
        <v>3</v>
      </c>
      <c r="E204" s="7">
        <v>327</v>
      </c>
      <c r="F204" s="7">
        <v>133680</v>
      </c>
      <c r="G204" s="7">
        <v>516143</v>
      </c>
      <c r="H204" s="7">
        <v>1231116</v>
      </c>
      <c r="I204" s="7">
        <v>1196863</v>
      </c>
      <c r="J204" s="7">
        <v>602567</v>
      </c>
      <c r="K204" s="128"/>
    </row>
    <row r="205" spans="1:13" ht="15" customHeight="1" x14ac:dyDescent="0.4">
      <c r="A205" s="39"/>
      <c r="B205" s="76"/>
      <c r="C205" s="40" t="s">
        <v>545</v>
      </c>
      <c r="D205" s="7" t="s">
        <v>46</v>
      </c>
      <c r="E205" s="7" t="s">
        <v>46</v>
      </c>
      <c r="F205" s="7" t="s">
        <v>46</v>
      </c>
      <c r="G205" s="7" t="s">
        <v>46</v>
      </c>
      <c r="H205" s="7" t="s">
        <v>46</v>
      </c>
      <c r="I205" s="7" t="s">
        <v>46</v>
      </c>
      <c r="J205" s="7" t="s">
        <v>46</v>
      </c>
      <c r="K205" s="128"/>
    </row>
    <row r="206" spans="1:13" ht="15" customHeight="1" x14ac:dyDescent="0.4">
      <c r="A206" s="39"/>
      <c r="B206" s="76"/>
      <c r="C206" s="40" t="s">
        <v>546</v>
      </c>
      <c r="D206" s="7">
        <v>1</v>
      </c>
      <c r="E206" s="7">
        <v>314</v>
      </c>
      <c r="F206" s="7" t="s">
        <v>2100</v>
      </c>
      <c r="G206" s="7" t="s">
        <v>2100</v>
      </c>
      <c r="H206" s="7" t="s">
        <v>2100</v>
      </c>
      <c r="I206" s="7" t="s">
        <v>2100</v>
      </c>
      <c r="J206" s="7" t="s">
        <v>2100</v>
      </c>
      <c r="K206" s="128"/>
    </row>
    <row r="207" spans="1:13" ht="15" customHeight="1" x14ac:dyDescent="0.4">
      <c r="A207" s="39"/>
      <c r="B207" s="76"/>
      <c r="C207" s="40" t="s">
        <v>547</v>
      </c>
      <c r="D207" s="7">
        <v>3</v>
      </c>
      <c r="E207" s="7">
        <v>1894</v>
      </c>
      <c r="F207" s="7">
        <v>804151</v>
      </c>
      <c r="G207" s="7">
        <v>5452642</v>
      </c>
      <c r="H207" s="7">
        <v>11442183</v>
      </c>
      <c r="I207" s="7">
        <v>11700899</v>
      </c>
      <c r="J207" s="7">
        <v>6148815</v>
      </c>
      <c r="K207" s="128"/>
    </row>
    <row r="208" spans="1:13" ht="15" customHeight="1" x14ac:dyDescent="0.4">
      <c r="A208" s="39"/>
      <c r="B208" s="76"/>
      <c r="C208" s="40" t="s">
        <v>548</v>
      </c>
      <c r="D208" s="7" t="s">
        <v>46</v>
      </c>
      <c r="E208" s="7" t="s">
        <v>46</v>
      </c>
      <c r="F208" s="7" t="s">
        <v>46</v>
      </c>
      <c r="G208" s="7" t="s">
        <v>46</v>
      </c>
      <c r="H208" s="7" t="s">
        <v>46</v>
      </c>
      <c r="I208" s="7" t="s">
        <v>46</v>
      </c>
      <c r="J208" s="7" t="s">
        <v>46</v>
      </c>
      <c r="K208" s="128"/>
    </row>
    <row r="209" spans="1:13" s="83" customFormat="1" ht="15" customHeight="1" x14ac:dyDescent="0.4">
      <c r="A209" s="54"/>
      <c r="B209" s="80" t="s">
        <v>565</v>
      </c>
      <c r="C209" s="70" t="s">
        <v>62</v>
      </c>
      <c r="D209" s="111">
        <v>192</v>
      </c>
      <c r="E209" s="111">
        <v>8721</v>
      </c>
      <c r="F209" s="111">
        <v>3653482</v>
      </c>
      <c r="G209" s="111">
        <v>18760678</v>
      </c>
      <c r="H209" s="111">
        <v>29170109</v>
      </c>
      <c r="I209" s="111">
        <v>29164426</v>
      </c>
      <c r="J209" s="111">
        <v>10238178</v>
      </c>
      <c r="L209" s="53"/>
      <c r="M209" s="53"/>
    </row>
    <row r="210" spans="1:13" ht="15" customHeight="1" x14ac:dyDescent="0.4">
      <c r="A210" s="39"/>
      <c r="B210" s="76"/>
      <c r="C210" s="40" t="s">
        <v>2259</v>
      </c>
      <c r="D210" s="7">
        <v>68</v>
      </c>
      <c r="E210" s="7">
        <v>313</v>
      </c>
      <c r="F210" s="7">
        <v>104294</v>
      </c>
      <c r="G210" s="7">
        <v>213053</v>
      </c>
      <c r="H210" s="7">
        <v>415056</v>
      </c>
      <c r="I210" s="7" t="s">
        <v>46</v>
      </c>
      <c r="J210" s="7">
        <v>183720</v>
      </c>
      <c r="K210" s="128"/>
    </row>
    <row r="211" spans="1:13" ht="15" customHeight="1" x14ac:dyDescent="0.4">
      <c r="A211" s="39"/>
      <c r="B211" s="76"/>
      <c r="C211" s="40" t="s">
        <v>540</v>
      </c>
      <c r="D211" s="7">
        <v>40</v>
      </c>
      <c r="E211" s="7">
        <v>563</v>
      </c>
      <c r="F211" s="7">
        <v>200260</v>
      </c>
      <c r="G211" s="7">
        <v>351388</v>
      </c>
      <c r="H211" s="7">
        <v>720949</v>
      </c>
      <c r="I211" s="7">
        <v>610192</v>
      </c>
      <c r="J211" s="7">
        <v>336871</v>
      </c>
      <c r="K211" s="128"/>
    </row>
    <row r="212" spans="1:13" ht="15" customHeight="1" x14ac:dyDescent="0.4">
      <c r="A212" s="39"/>
      <c r="B212" s="76"/>
      <c r="C212" s="40" t="s">
        <v>541</v>
      </c>
      <c r="D212" s="7">
        <v>21</v>
      </c>
      <c r="E212" s="7">
        <v>509</v>
      </c>
      <c r="F212" s="7">
        <v>189035</v>
      </c>
      <c r="G212" s="7">
        <v>303090</v>
      </c>
      <c r="H212" s="7">
        <v>690928</v>
      </c>
      <c r="I212" s="7">
        <v>686605</v>
      </c>
      <c r="J212" s="7">
        <v>353071</v>
      </c>
      <c r="K212" s="128"/>
    </row>
    <row r="213" spans="1:13" ht="15" customHeight="1" x14ac:dyDescent="0.4">
      <c r="A213" s="39"/>
      <c r="B213" s="76"/>
      <c r="C213" s="40" t="s">
        <v>542</v>
      </c>
      <c r="D213" s="7">
        <v>21</v>
      </c>
      <c r="E213" s="7">
        <v>811</v>
      </c>
      <c r="F213" s="7">
        <v>303654</v>
      </c>
      <c r="G213" s="7">
        <v>405566</v>
      </c>
      <c r="H213" s="7">
        <v>959020</v>
      </c>
      <c r="I213" s="7">
        <v>945063</v>
      </c>
      <c r="J213" s="7">
        <v>485135</v>
      </c>
      <c r="K213" s="128"/>
    </row>
    <row r="214" spans="1:13" ht="15" customHeight="1" x14ac:dyDescent="0.4">
      <c r="A214" s="39"/>
      <c r="B214" s="71"/>
      <c r="C214" s="68" t="s">
        <v>543</v>
      </c>
      <c r="D214" s="108">
        <v>24</v>
      </c>
      <c r="E214" s="108">
        <v>1524</v>
      </c>
      <c r="F214" s="108">
        <v>571987</v>
      </c>
      <c r="G214" s="108">
        <v>1132695</v>
      </c>
      <c r="H214" s="108">
        <v>2433264</v>
      </c>
      <c r="I214" s="108">
        <v>2456366</v>
      </c>
      <c r="J214" s="108">
        <v>1148342</v>
      </c>
      <c r="K214" s="128"/>
    </row>
    <row r="215" spans="1:13" ht="15" customHeight="1" x14ac:dyDescent="0.4">
      <c r="A215" s="39"/>
      <c r="B215" s="76"/>
      <c r="C215" s="40" t="s">
        <v>544</v>
      </c>
      <c r="D215" s="7">
        <v>9</v>
      </c>
      <c r="E215" s="7">
        <v>1231</v>
      </c>
      <c r="F215" s="7">
        <v>590832</v>
      </c>
      <c r="G215" s="7">
        <v>1729577</v>
      </c>
      <c r="H215" s="7">
        <v>3610002</v>
      </c>
      <c r="I215" s="7">
        <v>3602687</v>
      </c>
      <c r="J215" s="7">
        <v>1777338</v>
      </c>
      <c r="K215" s="128"/>
    </row>
    <row r="216" spans="1:13" ht="15" customHeight="1" x14ac:dyDescent="0.4">
      <c r="A216" s="39"/>
      <c r="B216" s="76"/>
      <c r="C216" s="40" t="s">
        <v>545</v>
      </c>
      <c r="D216" s="7">
        <v>4</v>
      </c>
      <c r="E216" s="7">
        <v>1087</v>
      </c>
      <c r="F216" s="7" t="s">
        <v>2100</v>
      </c>
      <c r="G216" s="7" t="s">
        <v>2100</v>
      </c>
      <c r="H216" s="7" t="s">
        <v>2100</v>
      </c>
      <c r="I216" s="7" t="s">
        <v>2100</v>
      </c>
      <c r="J216" s="7" t="s">
        <v>2100</v>
      </c>
      <c r="K216" s="128"/>
    </row>
    <row r="217" spans="1:13" ht="15" customHeight="1" x14ac:dyDescent="0.4">
      <c r="A217" s="39"/>
      <c r="B217" s="76"/>
      <c r="C217" s="40" t="s">
        <v>546</v>
      </c>
      <c r="D217" s="7">
        <v>4</v>
      </c>
      <c r="E217" s="7">
        <v>1601</v>
      </c>
      <c r="F217" s="7">
        <v>568848</v>
      </c>
      <c r="G217" s="7">
        <v>1409575</v>
      </c>
      <c r="H217" s="7">
        <v>3675263</v>
      </c>
      <c r="I217" s="7">
        <v>3704158</v>
      </c>
      <c r="J217" s="7">
        <v>2202176</v>
      </c>
      <c r="K217" s="128"/>
    </row>
    <row r="218" spans="1:13" ht="15" customHeight="1" x14ac:dyDescent="0.4">
      <c r="A218" s="39"/>
      <c r="B218" s="76"/>
      <c r="C218" s="40" t="s">
        <v>547</v>
      </c>
      <c r="D218" s="7" t="s">
        <v>46</v>
      </c>
      <c r="E218" s="7" t="s">
        <v>46</v>
      </c>
      <c r="F218" s="7" t="s">
        <v>46</v>
      </c>
      <c r="G218" s="7" t="s">
        <v>46</v>
      </c>
      <c r="H218" s="7" t="s">
        <v>46</v>
      </c>
      <c r="I218" s="7" t="s">
        <v>46</v>
      </c>
      <c r="J218" s="7" t="s">
        <v>46</v>
      </c>
      <c r="K218" s="128"/>
    </row>
    <row r="219" spans="1:13" ht="15" customHeight="1" x14ac:dyDescent="0.4">
      <c r="A219" s="39"/>
      <c r="B219" s="79"/>
      <c r="C219" s="43" t="s">
        <v>548</v>
      </c>
      <c r="D219" s="10">
        <v>1</v>
      </c>
      <c r="E219" s="10">
        <v>1082</v>
      </c>
      <c r="F219" s="10" t="s">
        <v>2100</v>
      </c>
      <c r="G219" s="10" t="s">
        <v>2100</v>
      </c>
      <c r="H219" s="10" t="s">
        <v>2100</v>
      </c>
      <c r="I219" s="10" t="s">
        <v>2100</v>
      </c>
      <c r="J219" s="10" t="s">
        <v>2100</v>
      </c>
      <c r="K219" s="128"/>
    </row>
    <row r="220" spans="1:13" s="83" customFormat="1" ht="15" customHeight="1" x14ac:dyDescent="0.4">
      <c r="A220" s="54"/>
      <c r="B220" s="80" t="s">
        <v>566</v>
      </c>
      <c r="C220" s="70" t="s">
        <v>63</v>
      </c>
      <c r="D220" s="111">
        <v>41</v>
      </c>
      <c r="E220" s="111">
        <v>3220</v>
      </c>
      <c r="F220" s="111">
        <v>1339618</v>
      </c>
      <c r="G220" s="111">
        <v>9039360</v>
      </c>
      <c r="H220" s="111">
        <v>11568046</v>
      </c>
      <c r="I220" s="111">
        <v>11640862</v>
      </c>
      <c r="J220" s="111">
        <v>2441600</v>
      </c>
      <c r="L220" s="53"/>
      <c r="M220" s="53"/>
    </row>
    <row r="221" spans="1:13" ht="15" customHeight="1" x14ac:dyDescent="0.4">
      <c r="A221" s="39"/>
      <c r="B221" s="76"/>
      <c r="C221" s="40" t="s">
        <v>2259</v>
      </c>
      <c r="D221" s="7">
        <v>11</v>
      </c>
      <c r="E221" s="7">
        <v>59</v>
      </c>
      <c r="F221" s="7">
        <v>12623</v>
      </c>
      <c r="G221" s="7">
        <v>18837</v>
      </c>
      <c r="H221" s="7">
        <v>45656</v>
      </c>
      <c r="I221" s="7" t="s">
        <v>46</v>
      </c>
      <c r="J221" s="7">
        <v>24633</v>
      </c>
      <c r="K221" s="128"/>
    </row>
    <row r="222" spans="1:13" ht="15" customHeight="1" x14ac:dyDescent="0.4">
      <c r="A222" s="39"/>
      <c r="B222" s="76"/>
      <c r="C222" s="40" t="s">
        <v>540</v>
      </c>
      <c r="D222" s="7">
        <v>9</v>
      </c>
      <c r="E222" s="7">
        <v>131</v>
      </c>
      <c r="F222" s="7">
        <v>37983</v>
      </c>
      <c r="G222" s="7">
        <v>48860</v>
      </c>
      <c r="H222" s="7">
        <v>122995</v>
      </c>
      <c r="I222" s="7">
        <v>122995</v>
      </c>
      <c r="J222" s="7">
        <v>67397</v>
      </c>
      <c r="K222" s="128"/>
    </row>
    <row r="223" spans="1:13" ht="15" customHeight="1" x14ac:dyDescent="0.4">
      <c r="A223" s="39"/>
      <c r="B223" s="76"/>
      <c r="C223" s="40" t="s">
        <v>541</v>
      </c>
      <c r="D223" s="7">
        <v>5</v>
      </c>
      <c r="E223" s="7">
        <v>126</v>
      </c>
      <c r="F223" s="7">
        <v>33255</v>
      </c>
      <c r="G223" s="7">
        <v>44866</v>
      </c>
      <c r="H223" s="7">
        <v>150829</v>
      </c>
      <c r="I223" s="7">
        <v>150829</v>
      </c>
      <c r="J223" s="7">
        <v>96330</v>
      </c>
      <c r="K223" s="128"/>
    </row>
    <row r="224" spans="1:13" ht="15" customHeight="1" x14ac:dyDescent="0.4">
      <c r="A224" s="39"/>
      <c r="B224" s="76"/>
      <c r="C224" s="40" t="s">
        <v>542</v>
      </c>
      <c r="D224" s="7">
        <v>6</v>
      </c>
      <c r="E224" s="7">
        <v>244</v>
      </c>
      <c r="F224" s="7">
        <v>60271</v>
      </c>
      <c r="G224" s="7">
        <v>93101</v>
      </c>
      <c r="H224" s="7">
        <v>263044</v>
      </c>
      <c r="I224" s="7">
        <v>261880</v>
      </c>
      <c r="J224" s="7">
        <v>154786</v>
      </c>
      <c r="K224" s="128"/>
    </row>
    <row r="225" spans="1:13" ht="15" customHeight="1" x14ac:dyDescent="0.4">
      <c r="A225" s="39"/>
      <c r="B225" s="71"/>
      <c r="C225" s="68" t="s">
        <v>543</v>
      </c>
      <c r="D225" s="108">
        <v>3</v>
      </c>
      <c r="E225" s="108">
        <v>215</v>
      </c>
      <c r="F225" s="108">
        <v>82835</v>
      </c>
      <c r="G225" s="108">
        <v>260508</v>
      </c>
      <c r="H225" s="108">
        <v>428220</v>
      </c>
      <c r="I225" s="108">
        <v>429072</v>
      </c>
      <c r="J225" s="108">
        <v>148647</v>
      </c>
      <c r="K225" s="128"/>
    </row>
    <row r="226" spans="1:13" ht="15" customHeight="1" x14ac:dyDescent="0.4">
      <c r="A226" s="39"/>
      <c r="B226" s="76"/>
      <c r="C226" s="40" t="s">
        <v>544</v>
      </c>
      <c r="D226" s="7">
        <v>2</v>
      </c>
      <c r="E226" s="7">
        <v>300</v>
      </c>
      <c r="F226" s="7" t="s">
        <v>2100</v>
      </c>
      <c r="G226" s="7" t="s">
        <v>2100</v>
      </c>
      <c r="H226" s="7" t="s">
        <v>2100</v>
      </c>
      <c r="I226" s="7" t="s">
        <v>2100</v>
      </c>
      <c r="J226" s="7" t="s">
        <v>2100</v>
      </c>
      <c r="K226" s="128"/>
    </row>
    <row r="227" spans="1:13" ht="15" customHeight="1" x14ac:dyDescent="0.4">
      <c r="A227" s="39"/>
      <c r="B227" s="76"/>
      <c r="C227" s="40" t="s">
        <v>545</v>
      </c>
      <c r="D227" s="7">
        <v>1</v>
      </c>
      <c r="E227" s="7">
        <v>259</v>
      </c>
      <c r="F227" s="7" t="s">
        <v>2100</v>
      </c>
      <c r="G227" s="7" t="s">
        <v>2100</v>
      </c>
      <c r="H227" s="7" t="s">
        <v>2100</v>
      </c>
      <c r="I227" s="7" t="s">
        <v>2100</v>
      </c>
      <c r="J227" s="7" t="s">
        <v>2100</v>
      </c>
      <c r="K227" s="128"/>
    </row>
    <row r="228" spans="1:13" ht="15" customHeight="1" x14ac:dyDescent="0.4">
      <c r="A228" s="39"/>
      <c r="B228" s="76"/>
      <c r="C228" s="40" t="s">
        <v>546</v>
      </c>
      <c r="D228" s="7">
        <v>2</v>
      </c>
      <c r="E228" s="7">
        <v>804</v>
      </c>
      <c r="F228" s="7" t="s">
        <v>2100</v>
      </c>
      <c r="G228" s="7" t="s">
        <v>2100</v>
      </c>
      <c r="H228" s="7" t="s">
        <v>2100</v>
      </c>
      <c r="I228" s="7" t="s">
        <v>2100</v>
      </c>
      <c r="J228" s="7" t="s">
        <v>2100</v>
      </c>
      <c r="K228" s="128"/>
    </row>
    <row r="229" spans="1:13" ht="15" customHeight="1" x14ac:dyDescent="0.4">
      <c r="A229" s="39"/>
      <c r="B229" s="76"/>
      <c r="C229" s="40" t="s">
        <v>547</v>
      </c>
      <c r="D229" s="7">
        <v>2</v>
      </c>
      <c r="E229" s="7">
        <v>1082</v>
      </c>
      <c r="F229" s="7" t="s">
        <v>2100</v>
      </c>
      <c r="G229" s="7" t="s">
        <v>2100</v>
      </c>
      <c r="H229" s="7" t="s">
        <v>2100</v>
      </c>
      <c r="I229" s="7" t="s">
        <v>2100</v>
      </c>
      <c r="J229" s="7" t="s">
        <v>2100</v>
      </c>
      <c r="K229" s="128"/>
    </row>
    <row r="230" spans="1:13" ht="15" customHeight="1" x14ac:dyDescent="0.4">
      <c r="A230" s="39"/>
      <c r="B230" s="76"/>
      <c r="C230" s="40" t="s">
        <v>548</v>
      </c>
      <c r="D230" s="7" t="s">
        <v>46</v>
      </c>
      <c r="E230" s="7" t="s">
        <v>46</v>
      </c>
      <c r="F230" s="7" t="s">
        <v>46</v>
      </c>
      <c r="G230" s="7" t="s">
        <v>46</v>
      </c>
      <c r="H230" s="7" t="s">
        <v>46</v>
      </c>
      <c r="I230" s="7" t="s">
        <v>46</v>
      </c>
      <c r="J230" s="7" t="s">
        <v>46</v>
      </c>
      <c r="K230" s="128"/>
    </row>
    <row r="231" spans="1:13" s="83" customFormat="1" ht="15" customHeight="1" x14ac:dyDescent="0.4">
      <c r="A231" s="54"/>
      <c r="B231" s="80" t="s">
        <v>567</v>
      </c>
      <c r="C231" s="70" t="s">
        <v>64</v>
      </c>
      <c r="D231" s="111">
        <v>69</v>
      </c>
      <c r="E231" s="111">
        <v>9939</v>
      </c>
      <c r="F231" s="111">
        <v>3781232</v>
      </c>
      <c r="G231" s="111">
        <v>17480235</v>
      </c>
      <c r="H231" s="111">
        <v>27244089</v>
      </c>
      <c r="I231" s="111">
        <v>27544472</v>
      </c>
      <c r="J231" s="111">
        <v>7953524</v>
      </c>
      <c r="L231" s="53"/>
      <c r="M231" s="53"/>
    </row>
    <row r="232" spans="1:13" ht="15" customHeight="1" x14ac:dyDescent="0.4">
      <c r="A232" s="39"/>
      <c r="B232" s="76"/>
      <c r="C232" s="40" t="s">
        <v>2259</v>
      </c>
      <c r="D232" s="7">
        <v>10</v>
      </c>
      <c r="E232" s="7">
        <v>39</v>
      </c>
      <c r="F232" s="7">
        <v>10791</v>
      </c>
      <c r="G232" s="7">
        <v>17248</v>
      </c>
      <c r="H232" s="7">
        <v>50604</v>
      </c>
      <c r="I232" s="7" t="s">
        <v>46</v>
      </c>
      <c r="J232" s="7">
        <v>30325</v>
      </c>
      <c r="K232" s="128"/>
    </row>
    <row r="233" spans="1:13" ht="15" customHeight="1" x14ac:dyDescent="0.4">
      <c r="A233" s="39"/>
      <c r="B233" s="76"/>
      <c r="C233" s="40" t="s">
        <v>540</v>
      </c>
      <c r="D233" s="7">
        <v>10</v>
      </c>
      <c r="E233" s="7">
        <v>153</v>
      </c>
      <c r="F233" s="7">
        <v>39365</v>
      </c>
      <c r="G233" s="7">
        <v>103794</v>
      </c>
      <c r="H233" s="7">
        <v>172762</v>
      </c>
      <c r="I233" s="7">
        <v>172672</v>
      </c>
      <c r="J233" s="7">
        <v>62698</v>
      </c>
      <c r="K233" s="128"/>
    </row>
    <row r="234" spans="1:13" ht="15" customHeight="1" x14ac:dyDescent="0.4">
      <c r="A234" s="39"/>
      <c r="B234" s="76"/>
      <c r="C234" s="40" t="s">
        <v>541</v>
      </c>
      <c r="D234" s="7">
        <v>8</v>
      </c>
      <c r="E234" s="7">
        <v>201</v>
      </c>
      <c r="F234" s="7">
        <v>43886</v>
      </c>
      <c r="G234" s="7">
        <v>32471</v>
      </c>
      <c r="H234" s="7">
        <v>102972</v>
      </c>
      <c r="I234" s="7">
        <v>102813</v>
      </c>
      <c r="J234" s="7">
        <v>64090</v>
      </c>
      <c r="K234" s="128"/>
    </row>
    <row r="235" spans="1:13" ht="15" customHeight="1" x14ac:dyDescent="0.4">
      <c r="A235" s="39"/>
      <c r="B235" s="76"/>
      <c r="C235" s="40" t="s">
        <v>542</v>
      </c>
      <c r="D235" s="7">
        <v>11</v>
      </c>
      <c r="E235" s="7">
        <v>391</v>
      </c>
      <c r="F235" s="7">
        <v>94096</v>
      </c>
      <c r="G235" s="7">
        <v>76360</v>
      </c>
      <c r="H235" s="7">
        <v>288451</v>
      </c>
      <c r="I235" s="7">
        <v>293252</v>
      </c>
      <c r="J235" s="7">
        <v>188702</v>
      </c>
      <c r="K235" s="128"/>
    </row>
    <row r="236" spans="1:13" ht="15" customHeight="1" x14ac:dyDescent="0.4">
      <c r="A236" s="39"/>
      <c r="B236" s="71"/>
      <c r="C236" s="68" t="s">
        <v>543</v>
      </c>
      <c r="D236" s="108">
        <v>11</v>
      </c>
      <c r="E236" s="108">
        <v>780</v>
      </c>
      <c r="F236" s="108">
        <v>231642</v>
      </c>
      <c r="G236" s="108">
        <v>533102</v>
      </c>
      <c r="H236" s="108">
        <v>1114200</v>
      </c>
      <c r="I236" s="108">
        <v>1124162</v>
      </c>
      <c r="J236" s="108">
        <v>565982</v>
      </c>
      <c r="K236" s="128"/>
    </row>
    <row r="237" spans="1:13" ht="15" customHeight="1" x14ac:dyDescent="0.4">
      <c r="A237" s="39"/>
      <c r="B237" s="76"/>
      <c r="C237" s="40" t="s">
        <v>544</v>
      </c>
      <c r="D237" s="7">
        <v>8</v>
      </c>
      <c r="E237" s="7">
        <v>1144</v>
      </c>
      <c r="F237" s="7">
        <v>492969</v>
      </c>
      <c r="G237" s="7">
        <v>4119731</v>
      </c>
      <c r="H237" s="7">
        <v>5790943</v>
      </c>
      <c r="I237" s="7">
        <v>5868368</v>
      </c>
      <c r="J237" s="7">
        <v>1135076</v>
      </c>
      <c r="K237" s="128"/>
    </row>
    <row r="238" spans="1:13" ht="15" customHeight="1" x14ac:dyDescent="0.4">
      <c r="A238" s="39"/>
      <c r="B238" s="76"/>
      <c r="C238" s="40" t="s">
        <v>545</v>
      </c>
      <c r="D238" s="7">
        <v>1</v>
      </c>
      <c r="E238" s="7">
        <v>241</v>
      </c>
      <c r="F238" s="7" t="s">
        <v>2100</v>
      </c>
      <c r="G238" s="7" t="s">
        <v>2100</v>
      </c>
      <c r="H238" s="7" t="s">
        <v>2100</v>
      </c>
      <c r="I238" s="7" t="s">
        <v>2100</v>
      </c>
      <c r="J238" s="7" t="s">
        <v>2100</v>
      </c>
      <c r="K238" s="128"/>
    </row>
    <row r="239" spans="1:13" ht="15" customHeight="1" x14ac:dyDescent="0.4">
      <c r="A239" s="39"/>
      <c r="B239" s="76"/>
      <c r="C239" s="40" t="s">
        <v>546</v>
      </c>
      <c r="D239" s="7">
        <v>6</v>
      </c>
      <c r="E239" s="7">
        <v>2309</v>
      </c>
      <c r="F239" s="7">
        <v>1222706</v>
      </c>
      <c r="G239" s="7">
        <v>3689346</v>
      </c>
      <c r="H239" s="7">
        <v>6181892</v>
      </c>
      <c r="I239" s="7">
        <v>6234173</v>
      </c>
      <c r="J239" s="7">
        <v>2221972</v>
      </c>
      <c r="K239" s="128"/>
    </row>
    <row r="240" spans="1:13" ht="15" customHeight="1" x14ac:dyDescent="0.4">
      <c r="A240" s="39"/>
      <c r="B240" s="76"/>
      <c r="C240" s="40" t="s">
        <v>547</v>
      </c>
      <c r="D240" s="7">
        <v>2</v>
      </c>
      <c r="E240" s="7">
        <v>1449</v>
      </c>
      <c r="F240" s="7" t="s">
        <v>2100</v>
      </c>
      <c r="G240" s="7" t="s">
        <v>2100</v>
      </c>
      <c r="H240" s="7" t="s">
        <v>2100</v>
      </c>
      <c r="I240" s="7" t="s">
        <v>2100</v>
      </c>
      <c r="J240" s="7" t="s">
        <v>2100</v>
      </c>
      <c r="K240" s="128"/>
    </row>
    <row r="241" spans="1:13" ht="15" customHeight="1" x14ac:dyDescent="0.4">
      <c r="A241" s="39"/>
      <c r="B241" s="79"/>
      <c r="C241" s="43" t="s">
        <v>548</v>
      </c>
      <c r="D241" s="10">
        <v>2</v>
      </c>
      <c r="E241" s="10">
        <v>3232</v>
      </c>
      <c r="F241" s="10" t="s">
        <v>2100</v>
      </c>
      <c r="G241" s="10" t="s">
        <v>2100</v>
      </c>
      <c r="H241" s="10" t="s">
        <v>2100</v>
      </c>
      <c r="I241" s="10" t="s">
        <v>2100</v>
      </c>
      <c r="J241" s="10" t="s">
        <v>2100</v>
      </c>
      <c r="K241" s="128"/>
    </row>
    <row r="242" spans="1:13" s="83" customFormat="1" ht="15" customHeight="1" x14ac:dyDescent="0.4">
      <c r="A242" s="54"/>
      <c r="B242" s="80" t="s">
        <v>568</v>
      </c>
      <c r="C242" s="70" t="s">
        <v>65</v>
      </c>
      <c r="D242" s="111">
        <v>63</v>
      </c>
      <c r="E242" s="111">
        <v>2875</v>
      </c>
      <c r="F242" s="111">
        <v>1094798</v>
      </c>
      <c r="G242" s="111">
        <v>3237409</v>
      </c>
      <c r="H242" s="111">
        <v>5749516</v>
      </c>
      <c r="I242" s="111">
        <v>5631330</v>
      </c>
      <c r="J242" s="111">
        <v>2234796</v>
      </c>
      <c r="L242" s="53"/>
      <c r="M242" s="53"/>
    </row>
    <row r="243" spans="1:13" ht="15" customHeight="1" x14ac:dyDescent="0.4">
      <c r="A243" s="39"/>
      <c r="B243" s="76"/>
      <c r="C243" s="40" t="s">
        <v>2259</v>
      </c>
      <c r="D243" s="7">
        <v>17</v>
      </c>
      <c r="E243" s="7">
        <v>76</v>
      </c>
      <c r="F243" s="7">
        <v>20568</v>
      </c>
      <c r="G243" s="7">
        <v>30736</v>
      </c>
      <c r="H243" s="7">
        <v>69928</v>
      </c>
      <c r="I243" s="7" t="s">
        <v>46</v>
      </c>
      <c r="J243" s="7">
        <v>35626</v>
      </c>
      <c r="K243" s="128"/>
    </row>
    <row r="244" spans="1:13" ht="15" customHeight="1" x14ac:dyDescent="0.4">
      <c r="A244" s="39"/>
      <c r="B244" s="76"/>
      <c r="C244" s="40" t="s">
        <v>540</v>
      </c>
      <c r="D244" s="7">
        <v>12</v>
      </c>
      <c r="E244" s="7">
        <v>161</v>
      </c>
      <c r="F244" s="7">
        <v>40622</v>
      </c>
      <c r="G244" s="7">
        <v>63243</v>
      </c>
      <c r="H244" s="7">
        <v>174117</v>
      </c>
      <c r="I244" s="7">
        <v>165056</v>
      </c>
      <c r="J244" s="7">
        <v>100796</v>
      </c>
      <c r="K244" s="128"/>
    </row>
    <row r="245" spans="1:13" ht="15" customHeight="1" x14ac:dyDescent="0.4">
      <c r="A245" s="39"/>
      <c r="B245" s="76"/>
      <c r="C245" s="40" t="s">
        <v>541</v>
      </c>
      <c r="D245" s="7">
        <v>8</v>
      </c>
      <c r="E245" s="7">
        <v>191</v>
      </c>
      <c r="F245" s="7">
        <v>46869</v>
      </c>
      <c r="G245" s="7">
        <v>63977</v>
      </c>
      <c r="H245" s="7">
        <v>161472</v>
      </c>
      <c r="I245" s="7">
        <v>103451</v>
      </c>
      <c r="J245" s="7">
        <v>88631</v>
      </c>
      <c r="K245" s="128"/>
    </row>
    <row r="246" spans="1:13" ht="15" customHeight="1" x14ac:dyDescent="0.4">
      <c r="A246" s="39"/>
      <c r="B246" s="76"/>
      <c r="C246" s="40" t="s">
        <v>542</v>
      </c>
      <c r="D246" s="7">
        <v>10</v>
      </c>
      <c r="E246" s="7">
        <v>422</v>
      </c>
      <c r="F246" s="7">
        <v>135497</v>
      </c>
      <c r="G246" s="7">
        <v>195720</v>
      </c>
      <c r="H246" s="7">
        <v>612494</v>
      </c>
      <c r="I246" s="7">
        <v>613429</v>
      </c>
      <c r="J246" s="7">
        <v>375816</v>
      </c>
      <c r="K246" s="128"/>
    </row>
    <row r="247" spans="1:13" ht="15" customHeight="1" x14ac:dyDescent="0.4">
      <c r="A247" s="39"/>
      <c r="B247" s="71"/>
      <c r="C247" s="68" t="s">
        <v>543</v>
      </c>
      <c r="D247" s="108">
        <v>9</v>
      </c>
      <c r="E247" s="108">
        <v>607</v>
      </c>
      <c r="F247" s="108">
        <v>212564</v>
      </c>
      <c r="G247" s="108">
        <v>827367</v>
      </c>
      <c r="H247" s="108">
        <v>1305860</v>
      </c>
      <c r="I247" s="108">
        <v>1296293</v>
      </c>
      <c r="J247" s="108">
        <v>410967</v>
      </c>
      <c r="K247" s="128"/>
    </row>
    <row r="248" spans="1:13" ht="15" customHeight="1" x14ac:dyDescent="0.4">
      <c r="A248" s="39"/>
      <c r="B248" s="76"/>
      <c r="C248" s="40" t="s">
        <v>544</v>
      </c>
      <c r="D248" s="7">
        <v>6</v>
      </c>
      <c r="E248" s="7">
        <v>930</v>
      </c>
      <c r="F248" s="7" t="s">
        <v>2100</v>
      </c>
      <c r="G248" s="7" t="s">
        <v>2100</v>
      </c>
      <c r="H248" s="7" t="s">
        <v>2100</v>
      </c>
      <c r="I248" s="7" t="s">
        <v>2100</v>
      </c>
      <c r="J248" s="7" t="s">
        <v>2100</v>
      </c>
      <c r="K248" s="128"/>
    </row>
    <row r="249" spans="1:13" ht="15" customHeight="1" x14ac:dyDescent="0.4">
      <c r="A249" s="39"/>
      <c r="B249" s="76"/>
      <c r="C249" s="40" t="s">
        <v>545</v>
      </c>
      <c r="D249" s="7" t="s">
        <v>46</v>
      </c>
      <c r="E249" s="7" t="s">
        <v>46</v>
      </c>
      <c r="F249" s="7" t="s">
        <v>46</v>
      </c>
      <c r="G249" s="7" t="s">
        <v>46</v>
      </c>
      <c r="H249" s="7" t="s">
        <v>46</v>
      </c>
      <c r="I249" s="7" t="s">
        <v>46</v>
      </c>
      <c r="J249" s="7" t="s">
        <v>46</v>
      </c>
      <c r="K249" s="128"/>
    </row>
    <row r="250" spans="1:13" ht="15" customHeight="1" x14ac:dyDescent="0.4">
      <c r="A250" s="39"/>
      <c r="B250" s="76"/>
      <c r="C250" s="40" t="s">
        <v>546</v>
      </c>
      <c r="D250" s="7">
        <v>1</v>
      </c>
      <c r="E250" s="7">
        <v>488</v>
      </c>
      <c r="F250" s="7" t="s">
        <v>2100</v>
      </c>
      <c r="G250" s="7" t="s">
        <v>2100</v>
      </c>
      <c r="H250" s="7" t="s">
        <v>2100</v>
      </c>
      <c r="I250" s="7" t="s">
        <v>2100</v>
      </c>
      <c r="J250" s="7" t="s">
        <v>2100</v>
      </c>
      <c r="K250" s="128"/>
    </row>
    <row r="251" spans="1:13" ht="15" customHeight="1" x14ac:dyDescent="0.4">
      <c r="A251" s="39"/>
      <c r="B251" s="76"/>
      <c r="C251" s="40" t="s">
        <v>547</v>
      </c>
      <c r="D251" s="7" t="s">
        <v>46</v>
      </c>
      <c r="E251" s="7" t="s">
        <v>46</v>
      </c>
      <c r="F251" s="7" t="s">
        <v>46</v>
      </c>
      <c r="G251" s="7" t="s">
        <v>46</v>
      </c>
      <c r="H251" s="7" t="s">
        <v>46</v>
      </c>
      <c r="I251" s="7" t="s">
        <v>46</v>
      </c>
      <c r="J251" s="7" t="s">
        <v>46</v>
      </c>
      <c r="K251" s="128"/>
    </row>
    <row r="252" spans="1:13" ht="15" customHeight="1" x14ac:dyDescent="0.4">
      <c r="A252" s="39"/>
      <c r="B252" s="76"/>
      <c r="C252" s="40" t="s">
        <v>548</v>
      </c>
      <c r="D252" s="7" t="s">
        <v>46</v>
      </c>
      <c r="E252" s="7" t="s">
        <v>46</v>
      </c>
      <c r="F252" s="7" t="s">
        <v>46</v>
      </c>
      <c r="G252" s="7" t="s">
        <v>46</v>
      </c>
      <c r="H252" s="7" t="s">
        <v>46</v>
      </c>
      <c r="I252" s="7" t="s">
        <v>46</v>
      </c>
      <c r="J252" s="7" t="s">
        <v>46</v>
      </c>
      <c r="K252" s="128"/>
    </row>
    <row r="253" spans="1:13" s="83" customFormat="1" ht="15" customHeight="1" x14ac:dyDescent="0.4">
      <c r="A253" s="54"/>
      <c r="B253" s="80" t="s">
        <v>569</v>
      </c>
      <c r="C253" s="70" t="s">
        <v>66</v>
      </c>
      <c r="D253" s="111">
        <v>20</v>
      </c>
      <c r="E253" s="111">
        <v>1274</v>
      </c>
      <c r="F253" s="111">
        <v>481778</v>
      </c>
      <c r="G253" s="111">
        <v>1428920</v>
      </c>
      <c r="H253" s="111">
        <v>2382489</v>
      </c>
      <c r="I253" s="111">
        <v>2418498</v>
      </c>
      <c r="J253" s="111">
        <v>881315</v>
      </c>
      <c r="L253" s="53"/>
      <c r="M253" s="53"/>
    </row>
    <row r="254" spans="1:13" ht="15" customHeight="1" x14ac:dyDescent="0.4">
      <c r="A254" s="39"/>
      <c r="B254" s="76"/>
      <c r="C254" s="40" t="s">
        <v>2259</v>
      </c>
      <c r="D254" s="7">
        <v>2</v>
      </c>
      <c r="E254" s="7">
        <v>11</v>
      </c>
      <c r="F254" s="7" t="s">
        <v>2100</v>
      </c>
      <c r="G254" s="7" t="s">
        <v>2100</v>
      </c>
      <c r="H254" s="7" t="s">
        <v>2100</v>
      </c>
      <c r="I254" s="7" t="s">
        <v>46</v>
      </c>
      <c r="J254" s="7" t="s">
        <v>2100</v>
      </c>
      <c r="K254" s="128"/>
    </row>
    <row r="255" spans="1:13" ht="15" customHeight="1" x14ac:dyDescent="0.4">
      <c r="A255" s="39"/>
      <c r="B255" s="76"/>
      <c r="C255" s="40" t="s">
        <v>540</v>
      </c>
      <c r="D255" s="7">
        <v>3</v>
      </c>
      <c r="E255" s="7">
        <v>37</v>
      </c>
      <c r="F255" s="7" t="s">
        <v>2100</v>
      </c>
      <c r="G255" s="7" t="s">
        <v>2100</v>
      </c>
      <c r="H255" s="7" t="s">
        <v>2100</v>
      </c>
      <c r="I255" s="7" t="s">
        <v>2100</v>
      </c>
      <c r="J255" s="7" t="s">
        <v>2100</v>
      </c>
      <c r="K255" s="128"/>
    </row>
    <row r="256" spans="1:13" ht="15" customHeight="1" x14ac:dyDescent="0.4">
      <c r="A256" s="39"/>
      <c r="B256" s="76"/>
      <c r="C256" s="40" t="s">
        <v>541</v>
      </c>
      <c r="D256" s="7">
        <v>4</v>
      </c>
      <c r="E256" s="7">
        <v>106</v>
      </c>
      <c r="F256" s="7">
        <v>35906</v>
      </c>
      <c r="G256" s="7">
        <v>163376</v>
      </c>
      <c r="H256" s="7">
        <v>194690</v>
      </c>
      <c r="I256" s="7">
        <v>192391</v>
      </c>
      <c r="J256" s="7">
        <v>28468</v>
      </c>
      <c r="K256" s="128"/>
    </row>
    <row r="257" spans="1:13" ht="15" customHeight="1" x14ac:dyDescent="0.4">
      <c r="A257" s="39"/>
      <c r="B257" s="76"/>
      <c r="C257" s="40" t="s">
        <v>542</v>
      </c>
      <c r="D257" s="7">
        <v>1</v>
      </c>
      <c r="E257" s="7">
        <v>35</v>
      </c>
      <c r="F257" s="7" t="s">
        <v>2100</v>
      </c>
      <c r="G257" s="7" t="s">
        <v>2100</v>
      </c>
      <c r="H257" s="7" t="s">
        <v>2100</v>
      </c>
      <c r="I257" s="7" t="s">
        <v>2100</v>
      </c>
      <c r="J257" s="7" t="s">
        <v>2100</v>
      </c>
      <c r="K257" s="128"/>
    </row>
    <row r="258" spans="1:13" s="231" customFormat="1" ht="15" customHeight="1" x14ac:dyDescent="0.4">
      <c r="A258" s="39"/>
      <c r="B258" s="71"/>
      <c r="C258" s="68" t="s">
        <v>543</v>
      </c>
      <c r="D258" s="108">
        <v>6</v>
      </c>
      <c r="E258" s="108">
        <v>408</v>
      </c>
      <c r="F258" s="108">
        <v>118294</v>
      </c>
      <c r="G258" s="108">
        <v>109502</v>
      </c>
      <c r="H258" s="108">
        <v>316885</v>
      </c>
      <c r="I258" s="108">
        <v>314889</v>
      </c>
      <c r="J258" s="108">
        <v>179587</v>
      </c>
      <c r="K258" s="128"/>
      <c r="L258" s="131"/>
      <c r="M258" s="131"/>
    </row>
    <row r="259" spans="1:13" s="231" customFormat="1" ht="15" customHeight="1" x14ac:dyDescent="0.4">
      <c r="A259" s="39"/>
      <c r="B259" s="76"/>
      <c r="C259" s="40" t="s">
        <v>544</v>
      </c>
      <c r="D259" s="7">
        <v>3</v>
      </c>
      <c r="E259" s="7">
        <v>390</v>
      </c>
      <c r="F259" s="7" t="s">
        <v>2100</v>
      </c>
      <c r="G259" s="7" t="s">
        <v>2100</v>
      </c>
      <c r="H259" s="7" t="s">
        <v>2100</v>
      </c>
      <c r="I259" s="7" t="s">
        <v>2100</v>
      </c>
      <c r="J259" s="7" t="s">
        <v>2100</v>
      </c>
      <c r="K259" s="128"/>
      <c r="L259" s="131"/>
      <c r="M259" s="131"/>
    </row>
    <row r="260" spans="1:13" s="231" customFormat="1" ht="15" customHeight="1" x14ac:dyDescent="0.4">
      <c r="A260" s="39"/>
      <c r="B260" s="76"/>
      <c r="C260" s="40" t="s">
        <v>545</v>
      </c>
      <c r="D260" s="7">
        <v>1</v>
      </c>
      <c r="E260" s="7">
        <v>287</v>
      </c>
      <c r="F260" s="7" t="s">
        <v>2100</v>
      </c>
      <c r="G260" s="7" t="s">
        <v>2100</v>
      </c>
      <c r="H260" s="7" t="s">
        <v>2100</v>
      </c>
      <c r="I260" s="7" t="s">
        <v>2100</v>
      </c>
      <c r="J260" s="7" t="s">
        <v>2100</v>
      </c>
      <c r="K260" s="128"/>
      <c r="L260" s="131"/>
      <c r="M260" s="131"/>
    </row>
    <row r="261" spans="1:13" s="231" customFormat="1" ht="15" customHeight="1" x14ac:dyDescent="0.4">
      <c r="A261" s="39"/>
      <c r="B261" s="76"/>
      <c r="C261" s="40" t="s">
        <v>546</v>
      </c>
      <c r="D261" s="7" t="s">
        <v>46</v>
      </c>
      <c r="E261" s="7" t="s">
        <v>46</v>
      </c>
      <c r="F261" s="7" t="s">
        <v>46</v>
      </c>
      <c r="G261" s="7" t="s">
        <v>46</v>
      </c>
      <c r="H261" s="7" t="s">
        <v>46</v>
      </c>
      <c r="I261" s="7" t="s">
        <v>46</v>
      </c>
      <c r="J261" s="7" t="s">
        <v>46</v>
      </c>
      <c r="K261" s="128"/>
      <c r="L261" s="131"/>
      <c r="M261" s="131"/>
    </row>
    <row r="262" spans="1:13" s="231" customFormat="1" ht="15" customHeight="1" x14ac:dyDescent="0.4">
      <c r="A262" s="39"/>
      <c r="B262" s="76"/>
      <c r="C262" s="40" t="s">
        <v>547</v>
      </c>
      <c r="D262" s="7" t="s">
        <v>46</v>
      </c>
      <c r="E262" s="7" t="s">
        <v>46</v>
      </c>
      <c r="F262" s="7" t="s">
        <v>46</v>
      </c>
      <c r="G262" s="7" t="s">
        <v>46</v>
      </c>
      <c r="H262" s="7" t="s">
        <v>46</v>
      </c>
      <c r="I262" s="7" t="s">
        <v>46</v>
      </c>
      <c r="J262" s="7" t="s">
        <v>46</v>
      </c>
      <c r="K262" s="128"/>
      <c r="L262" s="131"/>
      <c r="M262" s="131"/>
    </row>
    <row r="263" spans="1:13" s="231" customFormat="1" ht="15" customHeight="1" x14ac:dyDescent="0.4">
      <c r="A263" s="39"/>
      <c r="B263" s="79"/>
      <c r="C263" s="43" t="s">
        <v>548</v>
      </c>
      <c r="D263" s="10" t="s">
        <v>46</v>
      </c>
      <c r="E263" s="10" t="s">
        <v>46</v>
      </c>
      <c r="F263" s="10" t="s">
        <v>46</v>
      </c>
      <c r="G263" s="10" t="s">
        <v>46</v>
      </c>
      <c r="H263" s="10" t="s">
        <v>46</v>
      </c>
      <c r="I263" s="10" t="s">
        <v>46</v>
      </c>
      <c r="J263" s="10" t="s">
        <v>46</v>
      </c>
      <c r="K263" s="128"/>
      <c r="L263" s="131"/>
      <c r="M263" s="131"/>
    </row>
    <row r="264" spans="1:13" s="232" customFormat="1" ht="15" customHeight="1" x14ac:dyDescent="0.4">
      <c r="A264" s="54"/>
      <c r="B264" s="80" t="s">
        <v>570</v>
      </c>
      <c r="C264" s="70" t="s">
        <v>67</v>
      </c>
      <c r="D264" s="111">
        <v>57</v>
      </c>
      <c r="E264" s="111">
        <v>7728</v>
      </c>
      <c r="F264" s="111">
        <v>4274909</v>
      </c>
      <c r="G264" s="111">
        <v>50964983</v>
      </c>
      <c r="H264" s="111">
        <v>62133952</v>
      </c>
      <c r="I264" s="111">
        <v>61723992</v>
      </c>
      <c r="J264" s="111">
        <v>8975060</v>
      </c>
      <c r="K264" s="83"/>
      <c r="L264" s="132"/>
      <c r="M264" s="132"/>
    </row>
    <row r="265" spans="1:13" s="231" customFormat="1" ht="15" customHeight="1" x14ac:dyDescent="0.4">
      <c r="A265" s="39"/>
      <c r="B265" s="76"/>
      <c r="C265" s="40" t="s">
        <v>2259</v>
      </c>
      <c r="D265" s="7">
        <v>16</v>
      </c>
      <c r="E265" s="7">
        <v>82</v>
      </c>
      <c r="F265" s="7">
        <v>25291</v>
      </c>
      <c r="G265" s="7">
        <v>35978</v>
      </c>
      <c r="H265" s="7">
        <v>110924</v>
      </c>
      <c r="I265" s="7" t="s">
        <v>46</v>
      </c>
      <c r="J265" s="7">
        <v>68133</v>
      </c>
      <c r="K265" s="128"/>
      <c r="L265" s="131"/>
      <c r="M265" s="131"/>
    </row>
    <row r="266" spans="1:13" s="231" customFormat="1" ht="15" customHeight="1" x14ac:dyDescent="0.4">
      <c r="A266" s="39"/>
      <c r="B266" s="76"/>
      <c r="C266" s="40" t="s">
        <v>540</v>
      </c>
      <c r="D266" s="7">
        <v>6</v>
      </c>
      <c r="E266" s="7">
        <v>78</v>
      </c>
      <c r="F266" s="7" t="s">
        <v>2100</v>
      </c>
      <c r="G266" s="7" t="s">
        <v>2100</v>
      </c>
      <c r="H266" s="7" t="s">
        <v>2100</v>
      </c>
      <c r="I266" s="7" t="s">
        <v>2100</v>
      </c>
      <c r="J266" s="7" t="s">
        <v>2100</v>
      </c>
      <c r="K266" s="128"/>
      <c r="L266" s="131"/>
      <c r="M266" s="131"/>
    </row>
    <row r="267" spans="1:13" s="231" customFormat="1" ht="15" customHeight="1" x14ac:dyDescent="0.4">
      <c r="A267" s="39"/>
      <c r="B267" s="76"/>
      <c r="C267" s="40" t="s">
        <v>541</v>
      </c>
      <c r="D267" s="7">
        <v>4</v>
      </c>
      <c r="E267" s="7">
        <v>101</v>
      </c>
      <c r="F267" s="7" t="s">
        <v>2100</v>
      </c>
      <c r="G267" s="7" t="s">
        <v>2100</v>
      </c>
      <c r="H267" s="7" t="s">
        <v>2100</v>
      </c>
      <c r="I267" s="7" t="s">
        <v>2100</v>
      </c>
      <c r="J267" s="7" t="s">
        <v>2100</v>
      </c>
      <c r="K267" s="128"/>
      <c r="L267" s="131"/>
      <c r="M267" s="131"/>
    </row>
    <row r="268" spans="1:13" s="231" customFormat="1" ht="15" customHeight="1" x14ac:dyDescent="0.4">
      <c r="A268" s="39"/>
      <c r="B268" s="76"/>
      <c r="C268" s="40" t="s">
        <v>542</v>
      </c>
      <c r="D268" s="7">
        <v>10</v>
      </c>
      <c r="E268" s="7">
        <v>368</v>
      </c>
      <c r="F268" s="7">
        <v>132232</v>
      </c>
      <c r="G268" s="7">
        <v>809445</v>
      </c>
      <c r="H268" s="7">
        <v>1030375</v>
      </c>
      <c r="I268" s="7">
        <v>1032371</v>
      </c>
      <c r="J268" s="7">
        <v>187209</v>
      </c>
      <c r="K268" s="128"/>
      <c r="L268" s="131"/>
      <c r="M268" s="131"/>
    </row>
    <row r="269" spans="1:13" s="231" customFormat="1" ht="15" customHeight="1" x14ac:dyDescent="0.4">
      <c r="A269" s="39"/>
      <c r="B269" s="71"/>
      <c r="C269" s="68" t="s">
        <v>543</v>
      </c>
      <c r="D269" s="108">
        <v>7</v>
      </c>
      <c r="E269" s="108">
        <v>496</v>
      </c>
      <c r="F269" s="108">
        <v>197112</v>
      </c>
      <c r="G269" s="108">
        <v>880137</v>
      </c>
      <c r="H269" s="108">
        <v>1318477</v>
      </c>
      <c r="I269" s="108">
        <v>1317728</v>
      </c>
      <c r="J269" s="108">
        <v>366785</v>
      </c>
      <c r="K269" s="128"/>
      <c r="L269" s="131"/>
      <c r="M269" s="131"/>
    </row>
    <row r="270" spans="1:13" s="231" customFormat="1" ht="15" customHeight="1" x14ac:dyDescent="0.4">
      <c r="A270" s="39"/>
      <c r="B270" s="76"/>
      <c r="C270" s="40" t="s">
        <v>544</v>
      </c>
      <c r="D270" s="7">
        <v>5</v>
      </c>
      <c r="E270" s="7">
        <v>601</v>
      </c>
      <c r="F270" s="7">
        <v>225329</v>
      </c>
      <c r="G270" s="7">
        <v>2136456</v>
      </c>
      <c r="H270" s="7">
        <v>2747617</v>
      </c>
      <c r="I270" s="7">
        <v>2511439</v>
      </c>
      <c r="J270" s="7">
        <v>548101</v>
      </c>
      <c r="K270" s="128"/>
      <c r="L270" s="131"/>
      <c r="M270" s="131"/>
    </row>
    <row r="271" spans="1:13" s="231" customFormat="1" ht="15" customHeight="1" x14ac:dyDescent="0.4">
      <c r="A271" s="39"/>
      <c r="B271" s="76"/>
      <c r="C271" s="40" t="s">
        <v>545</v>
      </c>
      <c r="D271" s="7">
        <v>4</v>
      </c>
      <c r="E271" s="7">
        <v>1002</v>
      </c>
      <c r="F271" s="7" t="s">
        <v>2100</v>
      </c>
      <c r="G271" s="7" t="s">
        <v>2100</v>
      </c>
      <c r="H271" s="7" t="s">
        <v>2100</v>
      </c>
      <c r="I271" s="7" t="s">
        <v>2100</v>
      </c>
      <c r="J271" s="7" t="s">
        <v>2100</v>
      </c>
      <c r="K271" s="128"/>
      <c r="L271" s="131"/>
      <c r="M271" s="131"/>
    </row>
    <row r="272" spans="1:13" s="231" customFormat="1" ht="15" customHeight="1" x14ac:dyDescent="0.4">
      <c r="A272" s="39"/>
      <c r="B272" s="76"/>
      <c r="C272" s="40" t="s">
        <v>546</v>
      </c>
      <c r="D272" s="7">
        <v>4</v>
      </c>
      <c r="E272" s="7">
        <v>1717</v>
      </c>
      <c r="F272" s="7">
        <v>835945</v>
      </c>
      <c r="G272" s="7">
        <v>3797656</v>
      </c>
      <c r="H272" s="7">
        <v>5132485</v>
      </c>
      <c r="I272" s="7">
        <v>5123840</v>
      </c>
      <c r="J272" s="7">
        <v>1098660</v>
      </c>
      <c r="K272" s="128"/>
      <c r="L272" s="131"/>
      <c r="M272" s="131"/>
    </row>
    <row r="273" spans="1:13" s="231" customFormat="1" ht="15" customHeight="1" x14ac:dyDescent="0.4">
      <c r="A273" s="39"/>
      <c r="B273" s="76"/>
      <c r="C273" s="40" t="s">
        <v>547</v>
      </c>
      <c r="D273" s="7" t="s">
        <v>46</v>
      </c>
      <c r="E273" s="7" t="s">
        <v>46</v>
      </c>
      <c r="F273" s="7" t="s">
        <v>46</v>
      </c>
      <c r="G273" s="7" t="s">
        <v>46</v>
      </c>
      <c r="H273" s="7" t="s">
        <v>46</v>
      </c>
      <c r="I273" s="7" t="s">
        <v>46</v>
      </c>
      <c r="J273" s="7" t="s">
        <v>46</v>
      </c>
      <c r="K273" s="128"/>
      <c r="L273" s="131"/>
      <c r="M273" s="131"/>
    </row>
    <row r="274" spans="1:13" s="231" customFormat="1" ht="15" customHeight="1" x14ac:dyDescent="0.4">
      <c r="A274" s="39"/>
      <c r="B274" s="76"/>
      <c r="C274" s="40" t="s">
        <v>548</v>
      </c>
      <c r="D274" s="7">
        <v>1</v>
      </c>
      <c r="E274" s="7">
        <v>3283</v>
      </c>
      <c r="F274" s="7" t="s">
        <v>2100</v>
      </c>
      <c r="G274" s="7" t="s">
        <v>2100</v>
      </c>
      <c r="H274" s="7" t="s">
        <v>2100</v>
      </c>
      <c r="I274" s="7" t="s">
        <v>2100</v>
      </c>
      <c r="J274" s="7" t="s">
        <v>2100</v>
      </c>
      <c r="K274" s="128"/>
      <c r="L274" s="131"/>
      <c r="M274" s="131"/>
    </row>
    <row r="275" spans="1:13" s="232" customFormat="1" ht="15" customHeight="1" x14ac:dyDescent="0.4">
      <c r="A275" s="54"/>
      <c r="B275" s="80" t="s">
        <v>571</v>
      </c>
      <c r="C275" s="70" t="s">
        <v>68</v>
      </c>
      <c r="D275" s="111">
        <v>91</v>
      </c>
      <c r="E275" s="111">
        <v>2424</v>
      </c>
      <c r="F275" s="111">
        <v>954644</v>
      </c>
      <c r="G275" s="111">
        <v>3190101</v>
      </c>
      <c r="H275" s="111">
        <v>5759107</v>
      </c>
      <c r="I275" s="111">
        <v>5483199</v>
      </c>
      <c r="J275" s="111">
        <v>2546265</v>
      </c>
      <c r="K275" s="83"/>
      <c r="L275" s="132"/>
      <c r="M275" s="132"/>
    </row>
    <row r="276" spans="1:13" s="231" customFormat="1" ht="15" customHeight="1" x14ac:dyDescent="0.4">
      <c r="A276" s="39"/>
      <c r="B276" s="76"/>
      <c r="C276" s="40" t="s">
        <v>2259</v>
      </c>
      <c r="D276" s="7">
        <v>57</v>
      </c>
      <c r="E276" s="7">
        <v>235</v>
      </c>
      <c r="F276" s="7">
        <v>64437</v>
      </c>
      <c r="G276" s="7">
        <v>212344</v>
      </c>
      <c r="H276" s="7">
        <v>412833</v>
      </c>
      <c r="I276" s="7" t="s">
        <v>46</v>
      </c>
      <c r="J276" s="7">
        <v>182466</v>
      </c>
      <c r="K276" s="128"/>
      <c r="L276" s="131"/>
      <c r="M276" s="131"/>
    </row>
    <row r="277" spans="1:13" s="231" customFormat="1" ht="15" customHeight="1" x14ac:dyDescent="0.4">
      <c r="A277" s="39"/>
      <c r="B277" s="76"/>
      <c r="C277" s="40" t="s">
        <v>540</v>
      </c>
      <c r="D277" s="7">
        <v>17</v>
      </c>
      <c r="E277" s="7">
        <v>235</v>
      </c>
      <c r="F277" s="7">
        <v>71550</v>
      </c>
      <c r="G277" s="7">
        <v>76180</v>
      </c>
      <c r="H277" s="7">
        <v>205383</v>
      </c>
      <c r="I277" s="7">
        <v>181313</v>
      </c>
      <c r="J277" s="7">
        <v>117690</v>
      </c>
      <c r="K277" s="128"/>
      <c r="L277" s="131"/>
      <c r="M277" s="131"/>
    </row>
    <row r="278" spans="1:13" s="231" customFormat="1" ht="15" customHeight="1" x14ac:dyDescent="0.4">
      <c r="A278" s="39"/>
      <c r="B278" s="76"/>
      <c r="C278" s="40" t="s">
        <v>541</v>
      </c>
      <c r="D278" s="7">
        <v>7</v>
      </c>
      <c r="E278" s="7">
        <v>171</v>
      </c>
      <c r="F278" s="7">
        <v>39982</v>
      </c>
      <c r="G278" s="7">
        <v>72993</v>
      </c>
      <c r="H278" s="7">
        <v>356154</v>
      </c>
      <c r="I278" s="7">
        <v>356154</v>
      </c>
      <c r="J278" s="7">
        <v>257419</v>
      </c>
      <c r="K278" s="128"/>
      <c r="L278" s="131"/>
      <c r="M278" s="131"/>
    </row>
    <row r="279" spans="1:13" s="231" customFormat="1" ht="15" customHeight="1" x14ac:dyDescent="0.4">
      <c r="A279" s="39"/>
      <c r="B279" s="76"/>
      <c r="C279" s="40" t="s">
        <v>542</v>
      </c>
      <c r="D279" s="7">
        <v>2</v>
      </c>
      <c r="E279" s="7">
        <v>72</v>
      </c>
      <c r="F279" s="7" t="s">
        <v>2100</v>
      </c>
      <c r="G279" s="7" t="s">
        <v>2100</v>
      </c>
      <c r="H279" s="7" t="s">
        <v>2100</v>
      </c>
      <c r="I279" s="7" t="s">
        <v>2100</v>
      </c>
      <c r="J279" s="7" t="s">
        <v>2100</v>
      </c>
      <c r="K279" s="128"/>
      <c r="L279" s="131"/>
      <c r="M279" s="131"/>
    </row>
    <row r="280" spans="1:13" s="231" customFormat="1" ht="15" customHeight="1" x14ac:dyDescent="0.4">
      <c r="A280" s="39"/>
      <c r="B280" s="71"/>
      <c r="C280" s="68" t="s">
        <v>543</v>
      </c>
      <c r="D280" s="108">
        <v>4</v>
      </c>
      <c r="E280" s="108">
        <v>330</v>
      </c>
      <c r="F280" s="108">
        <v>108515</v>
      </c>
      <c r="G280" s="108">
        <v>243055</v>
      </c>
      <c r="H280" s="108">
        <v>607693</v>
      </c>
      <c r="I280" s="108">
        <v>614493</v>
      </c>
      <c r="J280" s="108">
        <v>335116</v>
      </c>
      <c r="K280" s="128"/>
      <c r="L280" s="131"/>
      <c r="M280" s="131"/>
    </row>
    <row r="281" spans="1:13" s="231" customFormat="1" ht="15" customHeight="1" x14ac:dyDescent="0.4">
      <c r="A281" s="39"/>
      <c r="B281" s="76"/>
      <c r="C281" s="40" t="s">
        <v>544</v>
      </c>
      <c r="D281" s="7">
        <v>1</v>
      </c>
      <c r="E281" s="7">
        <v>131</v>
      </c>
      <c r="F281" s="7" t="s">
        <v>2100</v>
      </c>
      <c r="G281" s="7" t="s">
        <v>2100</v>
      </c>
      <c r="H281" s="7" t="s">
        <v>2100</v>
      </c>
      <c r="I281" s="7" t="s">
        <v>2100</v>
      </c>
      <c r="J281" s="7" t="s">
        <v>2100</v>
      </c>
      <c r="K281" s="128"/>
      <c r="L281" s="131"/>
      <c r="M281" s="131"/>
    </row>
    <row r="282" spans="1:13" s="231" customFormat="1" ht="15" customHeight="1" x14ac:dyDescent="0.4">
      <c r="A282" s="39"/>
      <c r="B282" s="76"/>
      <c r="C282" s="40" t="s">
        <v>545</v>
      </c>
      <c r="D282" s="7">
        <v>1</v>
      </c>
      <c r="E282" s="7">
        <v>236</v>
      </c>
      <c r="F282" s="7" t="s">
        <v>2100</v>
      </c>
      <c r="G282" s="7" t="s">
        <v>2100</v>
      </c>
      <c r="H282" s="7" t="s">
        <v>2100</v>
      </c>
      <c r="I282" s="7" t="s">
        <v>2100</v>
      </c>
      <c r="J282" s="7" t="s">
        <v>2100</v>
      </c>
      <c r="K282" s="128"/>
      <c r="L282" s="131"/>
      <c r="M282" s="131"/>
    </row>
    <row r="283" spans="1:13" s="231" customFormat="1" ht="15" customHeight="1" x14ac:dyDescent="0.4">
      <c r="A283" s="39"/>
      <c r="B283" s="76"/>
      <c r="C283" s="40" t="s">
        <v>546</v>
      </c>
      <c r="D283" s="7">
        <v>1</v>
      </c>
      <c r="E283" s="7">
        <v>349</v>
      </c>
      <c r="F283" s="7" t="s">
        <v>2100</v>
      </c>
      <c r="G283" s="7" t="s">
        <v>2100</v>
      </c>
      <c r="H283" s="7" t="s">
        <v>2100</v>
      </c>
      <c r="I283" s="7" t="s">
        <v>2100</v>
      </c>
      <c r="J283" s="7" t="s">
        <v>2100</v>
      </c>
      <c r="K283" s="128"/>
      <c r="L283" s="131"/>
      <c r="M283" s="131"/>
    </row>
    <row r="284" spans="1:13" s="231" customFormat="1" ht="15" customHeight="1" x14ac:dyDescent="0.4">
      <c r="A284" s="39"/>
      <c r="B284" s="76"/>
      <c r="C284" s="40" t="s">
        <v>547</v>
      </c>
      <c r="D284" s="7">
        <v>1</v>
      </c>
      <c r="E284" s="7">
        <v>665</v>
      </c>
      <c r="F284" s="7" t="s">
        <v>2100</v>
      </c>
      <c r="G284" s="7" t="s">
        <v>2100</v>
      </c>
      <c r="H284" s="7" t="s">
        <v>2100</v>
      </c>
      <c r="I284" s="7" t="s">
        <v>2100</v>
      </c>
      <c r="J284" s="7" t="s">
        <v>2100</v>
      </c>
      <c r="K284" s="128"/>
      <c r="L284" s="131"/>
      <c r="M284" s="131"/>
    </row>
    <row r="285" spans="1:13" s="231" customFormat="1" ht="15" customHeight="1" thickBot="1" x14ac:dyDescent="0.45">
      <c r="A285" s="39"/>
      <c r="B285" s="81"/>
      <c r="C285" s="72" t="s">
        <v>548</v>
      </c>
      <c r="D285" s="13" t="s">
        <v>46</v>
      </c>
      <c r="E285" s="13" t="s">
        <v>46</v>
      </c>
      <c r="F285" s="13" t="s">
        <v>46</v>
      </c>
      <c r="G285" s="13" t="s">
        <v>46</v>
      </c>
      <c r="H285" s="13" t="s">
        <v>46</v>
      </c>
      <c r="I285" s="13" t="s">
        <v>46</v>
      </c>
      <c r="J285" s="13" t="s">
        <v>46</v>
      </c>
      <c r="K285" s="128"/>
      <c r="L285" s="131"/>
      <c r="M285" s="131"/>
    </row>
  </sheetData>
  <mergeCells count="3">
    <mergeCell ref="B11:C11"/>
    <mergeCell ref="D9:D10"/>
    <mergeCell ref="B9:C10"/>
  </mergeCells>
  <phoneticPr fontId="2"/>
  <pageMargins left="0.78740157480314965" right="0.78740157480314965" top="0.78740157480314965" bottom="0.78740157480314965" header="0.39370078740157483" footer="0.59055118110236227"/>
  <pageSetup paperSize="9" scale="85" firstPageNumber="5"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V75"/>
  <sheetViews>
    <sheetView showGridLines="0" zoomScaleNormal="100" workbookViewId="0"/>
  </sheetViews>
  <sheetFormatPr defaultColWidth="8.125" defaultRowHeight="15" customHeight="1" x14ac:dyDescent="0.4"/>
  <cols>
    <col min="1" max="1" width="2.625" style="27" customWidth="1"/>
    <col min="2" max="2" width="2.5" style="27" customWidth="1"/>
    <col min="3" max="3" width="12.25" style="27" customWidth="1"/>
    <col min="4" max="4" width="6" style="27" customWidth="1"/>
    <col min="5" max="19" width="6.875" style="27" customWidth="1"/>
    <col min="20" max="16384" width="8.125" style="27"/>
  </cols>
  <sheetData>
    <row r="1" spans="1:22" s="127" customFormat="1" ht="15" customHeight="1" x14ac:dyDescent="0.4">
      <c r="B1" s="127" t="s">
        <v>572</v>
      </c>
    </row>
    <row r="2" spans="1:22" ht="6" customHeight="1" x14ac:dyDescent="0.4"/>
    <row r="3" spans="1:22" ht="6" customHeight="1" x14ac:dyDescent="0.4"/>
    <row r="4" spans="1:22" ht="6" customHeight="1" x14ac:dyDescent="0.4"/>
    <row r="5" spans="1:22" s="53" customFormat="1" ht="15" customHeight="1" thickBot="1" x14ac:dyDescent="0.45">
      <c r="B5" s="53" t="s">
        <v>573</v>
      </c>
    </row>
    <row r="6" spans="1:22" ht="18" customHeight="1" x14ac:dyDescent="0.4">
      <c r="A6" s="128"/>
      <c r="B6" s="362" t="s">
        <v>19</v>
      </c>
      <c r="C6" s="363"/>
      <c r="D6" s="374" t="s">
        <v>20</v>
      </c>
      <c r="E6" s="273" t="s">
        <v>21</v>
      </c>
      <c r="F6" s="274"/>
      <c r="G6" s="275"/>
      <c r="H6" s="296" t="s">
        <v>70</v>
      </c>
      <c r="I6" s="297"/>
      <c r="J6" s="297"/>
      <c r="K6" s="297"/>
      <c r="L6" s="297"/>
      <c r="M6" s="297"/>
      <c r="N6" s="297"/>
      <c r="O6" s="298"/>
      <c r="P6" s="299" t="s">
        <v>23</v>
      </c>
      <c r="Q6" s="300"/>
      <c r="R6" s="299" t="s">
        <v>24</v>
      </c>
      <c r="S6" s="366"/>
      <c r="T6" s="128"/>
    </row>
    <row r="7" spans="1:22" ht="18" customHeight="1" x14ac:dyDescent="0.4">
      <c r="A7" s="128"/>
      <c r="B7" s="372"/>
      <c r="C7" s="373"/>
      <c r="D7" s="375"/>
      <c r="E7" s="276"/>
      <c r="F7" s="277"/>
      <c r="G7" s="278"/>
      <c r="H7" s="284" t="s">
        <v>28</v>
      </c>
      <c r="I7" s="285"/>
      <c r="J7" s="286" t="s">
        <v>29</v>
      </c>
      <c r="K7" s="287"/>
      <c r="L7" s="287"/>
      <c r="M7" s="288"/>
      <c r="N7" s="289" t="s">
        <v>2030</v>
      </c>
      <c r="O7" s="290"/>
      <c r="P7" s="301"/>
      <c r="Q7" s="302"/>
      <c r="R7" s="301"/>
      <c r="S7" s="367"/>
      <c r="T7" s="128"/>
    </row>
    <row r="8" spans="1:22" ht="21.6" customHeight="1" x14ac:dyDescent="0.4">
      <c r="A8" s="128"/>
      <c r="B8" s="372"/>
      <c r="C8" s="373"/>
      <c r="D8" s="375"/>
      <c r="E8" s="279"/>
      <c r="F8" s="280"/>
      <c r="G8" s="281"/>
      <c r="H8" s="279"/>
      <c r="I8" s="281"/>
      <c r="J8" s="255" t="s">
        <v>35</v>
      </c>
      <c r="K8" s="256"/>
      <c r="L8" s="257" t="s">
        <v>2027</v>
      </c>
      <c r="M8" s="369"/>
      <c r="N8" s="291"/>
      <c r="O8" s="292"/>
      <c r="P8" s="303"/>
      <c r="Q8" s="304"/>
      <c r="R8" s="303"/>
      <c r="S8" s="368"/>
      <c r="T8" s="128"/>
    </row>
    <row r="9" spans="1:22" ht="15" customHeight="1" x14ac:dyDescent="0.4">
      <c r="A9" s="128"/>
      <c r="B9" s="372"/>
      <c r="C9" s="373"/>
      <c r="D9" s="375"/>
      <c r="E9" s="94" t="s">
        <v>36</v>
      </c>
      <c r="F9" s="94" t="s">
        <v>37</v>
      </c>
      <c r="G9" s="94" t="s">
        <v>38</v>
      </c>
      <c r="H9" s="95" t="s">
        <v>37</v>
      </c>
      <c r="I9" s="95" t="s">
        <v>38</v>
      </c>
      <c r="J9" s="95" t="s">
        <v>37</v>
      </c>
      <c r="K9" s="95" t="s">
        <v>38</v>
      </c>
      <c r="L9" s="95" t="s">
        <v>37</v>
      </c>
      <c r="M9" s="95" t="s">
        <v>38</v>
      </c>
      <c r="N9" s="95" t="s">
        <v>37</v>
      </c>
      <c r="O9" s="95" t="s">
        <v>38</v>
      </c>
      <c r="P9" s="95" t="s">
        <v>37</v>
      </c>
      <c r="Q9" s="95" t="s">
        <v>38</v>
      </c>
      <c r="R9" s="95" t="s">
        <v>37</v>
      </c>
      <c r="S9" s="99" t="s">
        <v>38</v>
      </c>
      <c r="T9" s="128"/>
    </row>
    <row r="10" spans="1:22" s="38" customFormat="1" ht="15" customHeight="1" thickBot="1" x14ac:dyDescent="0.45">
      <c r="A10" s="74"/>
      <c r="B10" s="364"/>
      <c r="C10" s="365"/>
      <c r="D10" s="376"/>
      <c r="E10" s="118" t="s">
        <v>39</v>
      </c>
      <c r="F10" s="118" t="s">
        <v>40</v>
      </c>
      <c r="G10" s="118" t="s">
        <v>40</v>
      </c>
      <c r="H10" s="119" t="s">
        <v>39</v>
      </c>
      <c r="I10" s="119" t="s">
        <v>39</v>
      </c>
      <c r="J10" s="119" t="s">
        <v>39</v>
      </c>
      <c r="K10" s="119" t="s">
        <v>39</v>
      </c>
      <c r="L10" s="119" t="s">
        <v>39</v>
      </c>
      <c r="M10" s="119" t="s">
        <v>39</v>
      </c>
      <c r="N10" s="119" t="s">
        <v>39</v>
      </c>
      <c r="O10" s="119" t="s">
        <v>39</v>
      </c>
      <c r="P10" s="119" t="s">
        <v>39</v>
      </c>
      <c r="Q10" s="119" t="s">
        <v>39</v>
      </c>
      <c r="R10" s="119" t="s">
        <v>39</v>
      </c>
      <c r="S10" s="130" t="s">
        <v>39</v>
      </c>
      <c r="T10" s="74"/>
    </row>
    <row r="11" spans="1:22" s="53" customFormat="1" ht="15" customHeight="1" x14ac:dyDescent="0.4">
      <c r="A11" s="83"/>
      <c r="B11" s="370" t="s">
        <v>16</v>
      </c>
      <c r="C11" s="371"/>
      <c r="D11" s="106">
        <v>601</v>
      </c>
      <c r="E11" s="106">
        <v>69148</v>
      </c>
      <c r="F11" s="106">
        <v>45452</v>
      </c>
      <c r="G11" s="106">
        <v>23696</v>
      </c>
      <c r="H11" s="106">
        <v>875</v>
      </c>
      <c r="I11" s="106">
        <v>185</v>
      </c>
      <c r="J11" s="106">
        <v>35237</v>
      </c>
      <c r="K11" s="106">
        <v>15419</v>
      </c>
      <c r="L11" s="106">
        <v>4908</v>
      </c>
      <c r="M11" s="106">
        <v>6486</v>
      </c>
      <c r="N11" s="106">
        <v>4875</v>
      </c>
      <c r="O11" s="106">
        <v>1734</v>
      </c>
      <c r="P11" s="106">
        <v>238</v>
      </c>
      <c r="Q11" s="106">
        <v>130</v>
      </c>
      <c r="R11" s="106">
        <v>443</v>
      </c>
      <c r="S11" s="106">
        <v>128</v>
      </c>
      <c r="T11" s="83"/>
      <c r="V11" s="44"/>
    </row>
    <row r="12" spans="1:22" ht="15" customHeight="1" x14ac:dyDescent="0.4">
      <c r="A12" s="128"/>
      <c r="B12" s="4" t="s">
        <v>43</v>
      </c>
      <c r="C12" s="31" t="s">
        <v>44</v>
      </c>
      <c r="D12" s="7">
        <v>142</v>
      </c>
      <c r="E12" s="7">
        <v>14735</v>
      </c>
      <c r="F12" s="7">
        <v>6290</v>
      </c>
      <c r="G12" s="7">
        <v>8445</v>
      </c>
      <c r="H12" s="7">
        <v>244</v>
      </c>
      <c r="I12" s="7">
        <v>59</v>
      </c>
      <c r="J12" s="7">
        <v>4484</v>
      </c>
      <c r="K12" s="7">
        <v>4901</v>
      </c>
      <c r="L12" s="7">
        <v>1360</v>
      </c>
      <c r="M12" s="7">
        <v>3280</v>
      </c>
      <c r="N12" s="7">
        <v>240</v>
      </c>
      <c r="O12" s="7">
        <v>209</v>
      </c>
      <c r="P12" s="7">
        <v>90</v>
      </c>
      <c r="Q12" s="7">
        <v>73</v>
      </c>
      <c r="R12" s="7">
        <v>38</v>
      </c>
      <c r="S12" s="7">
        <v>4</v>
      </c>
      <c r="T12" s="128"/>
    </row>
    <row r="13" spans="1:22" ht="15" customHeight="1" x14ac:dyDescent="0.4">
      <c r="A13" s="128"/>
      <c r="B13" s="4">
        <v>10</v>
      </c>
      <c r="C13" s="31" t="s">
        <v>45</v>
      </c>
      <c r="D13" s="7">
        <v>8</v>
      </c>
      <c r="E13" s="7">
        <v>428</v>
      </c>
      <c r="F13" s="7">
        <v>318</v>
      </c>
      <c r="G13" s="7">
        <v>110</v>
      </c>
      <c r="H13" s="7">
        <v>17</v>
      </c>
      <c r="I13" s="7">
        <v>5</v>
      </c>
      <c r="J13" s="7">
        <v>213</v>
      </c>
      <c r="K13" s="7">
        <v>67</v>
      </c>
      <c r="L13" s="7">
        <v>67</v>
      </c>
      <c r="M13" s="7">
        <v>37</v>
      </c>
      <c r="N13" s="7">
        <v>22</v>
      </c>
      <c r="O13" s="7">
        <v>1</v>
      </c>
      <c r="P13" s="7" t="s">
        <v>46</v>
      </c>
      <c r="Q13" s="7" t="s">
        <v>46</v>
      </c>
      <c r="R13" s="7">
        <v>1</v>
      </c>
      <c r="S13" s="7" t="s">
        <v>46</v>
      </c>
      <c r="T13" s="128"/>
    </row>
    <row r="14" spans="1:22" ht="15" customHeight="1" x14ac:dyDescent="0.4">
      <c r="A14" s="128"/>
      <c r="B14" s="4">
        <v>11</v>
      </c>
      <c r="C14" s="31" t="s">
        <v>47</v>
      </c>
      <c r="D14" s="7">
        <v>42</v>
      </c>
      <c r="E14" s="7">
        <v>2276</v>
      </c>
      <c r="F14" s="7">
        <v>339</v>
      </c>
      <c r="G14" s="7">
        <v>1937</v>
      </c>
      <c r="H14" s="7">
        <v>33</v>
      </c>
      <c r="I14" s="7">
        <v>10</v>
      </c>
      <c r="J14" s="7">
        <v>272</v>
      </c>
      <c r="K14" s="7">
        <v>1567</v>
      </c>
      <c r="L14" s="7">
        <v>32</v>
      </c>
      <c r="M14" s="7">
        <v>360</v>
      </c>
      <c r="N14" s="7">
        <v>4</v>
      </c>
      <c r="O14" s="7" t="s">
        <v>46</v>
      </c>
      <c r="P14" s="7" t="s">
        <v>46</v>
      </c>
      <c r="Q14" s="7">
        <v>12</v>
      </c>
      <c r="R14" s="7">
        <v>2</v>
      </c>
      <c r="S14" s="7" t="s">
        <v>46</v>
      </c>
      <c r="T14" s="128"/>
    </row>
    <row r="15" spans="1:22" ht="15" customHeight="1" x14ac:dyDescent="0.4">
      <c r="A15" s="128"/>
      <c r="B15" s="4">
        <v>12</v>
      </c>
      <c r="C15" s="31" t="s">
        <v>48</v>
      </c>
      <c r="D15" s="7">
        <v>18</v>
      </c>
      <c r="E15" s="7">
        <v>963</v>
      </c>
      <c r="F15" s="7">
        <v>794</v>
      </c>
      <c r="G15" s="7">
        <v>169</v>
      </c>
      <c r="H15" s="7">
        <v>37</v>
      </c>
      <c r="I15" s="7">
        <v>4</v>
      </c>
      <c r="J15" s="7">
        <v>652</v>
      </c>
      <c r="K15" s="7">
        <v>142</v>
      </c>
      <c r="L15" s="7">
        <v>90</v>
      </c>
      <c r="M15" s="7">
        <v>21</v>
      </c>
      <c r="N15" s="7">
        <v>17</v>
      </c>
      <c r="O15" s="7">
        <v>2</v>
      </c>
      <c r="P15" s="7" t="s">
        <v>46</v>
      </c>
      <c r="Q15" s="7">
        <v>2</v>
      </c>
      <c r="R15" s="7">
        <v>2</v>
      </c>
      <c r="S15" s="7" t="s">
        <v>46</v>
      </c>
      <c r="T15" s="128"/>
    </row>
    <row r="16" spans="1:22" ht="15" customHeight="1" x14ac:dyDescent="0.4">
      <c r="A16" s="128"/>
      <c r="B16" s="144">
        <v>13</v>
      </c>
      <c r="C16" s="32" t="s">
        <v>49</v>
      </c>
      <c r="D16" s="10">
        <v>3</v>
      </c>
      <c r="E16" s="10">
        <v>232</v>
      </c>
      <c r="F16" s="10">
        <v>159</v>
      </c>
      <c r="G16" s="10">
        <v>73</v>
      </c>
      <c r="H16" s="10">
        <v>4</v>
      </c>
      <c r="I16" s="10">
        <v>3</v>
      </c>
      <c r="J16" s="10">
        <v>131</v>
      </c>
      <c r="K16" s="10">
        <v>47</v>
      </c>
      <c r="L16" s="10">
        <v>23</v>
      </c>
      <c r="M16" s="10">
        <v>22</v>
      </c>
      <c r="N16" s="10">
        <v>1</v>
      </c>
      <c r="O16" s="10">
        <v>1</v>
      </c>
      <c r="P16" s="10" t="s">
        <v>46</v>
      </c>
      <c r="Q16" s="10" t="s">
        <v>46</v>
      </c>
      <c r="R16" s="10" t="s">
        <v>46</v>
      </c>
      <c r="S16" s="10" t="s">
        <v>46</v>
      </c>
      <c r="T16" s="128"/>
    </row>
    <row r="17" spans="1:20" ht="15" customHeight="1" x14ac:dyDescent="0.4">
      <c r="A17" s="128"/>
      <c r="B17" s="4">
        <v>14</v>
      </c>
      <c r="C17" s="31" t="s">
        <v>50</v>
      </c>
      <c r="D17" s="7">
        <v>9</v>
      </c>
      <c r="E17" s="7">
        <v>668</v>
      </c>
      <c r="F17" s="7">
        <v>513</v>
      </c>
      <c r="G17" s="7">
        <v>155</v>
      </c>
      <c r="H17" s="7">
        <v>10</v>
      </c>
      <c r="I17" s="7">
        <v>2</v>
      </c>
      <c r="J17" s="7">
        <v>431</v>
      </c>
      <c r="K17" s="7">
        <v>105</v>
      </c>
      <c r="L17" s="7">
        <v>50</v>
      </c>
      <c r="M17" s="7">
        <v>44</v>
      </c>
      <c r="N17" s="7">
        <v>23</v>
      </c>
      <c r="O17" s="7">
        <v>5</v>
      </c>
      <c r="P17" s="7" t="s">
        <v>46</v>
      </c>
      <c r="Q17" s="7" t="s">
        <v>46</v>
      </c>
      <c r="R17" s="7">
        <v>1</v>
      </c>
      <c r="S17" s="7">
        <v>1</v>
      </c>
      <c r="T17" s="128"/>
    </row>
    <row r="18" spans="1:20" ht="15" customHeight="1" x14ac:dyDescent="0.4">
      <c r="A18" s="128"/>
      <c r="B18" s="4">
        <v>15</v>
      </c>
      <c r="C18" s="31" t="s">
        <v>51</v>
      </c>
      <c r="D18" s="7">
        <v>16</v>
      </c>
      <c r="E18" s="7">
        <v>1034</v>
      </c>
      <c r="F18" s="7">
        <v>664</v>
      </c>
      <c r="G18" s="7">
        <v>370</v>
      </c>
      <c r="H18" s="7">
        <v>29</v>
      </c>
      <c r="I18" s="7">
        <v>11</v>
      </c>
      <c r="J18" s="7">
        <v>593</v>
      </c>
      <c r="K18" s="7">
        <v>312</v>
      </c>
      <c r="L18" s="7">
        <v>36</v>
      </c>
      <c r="M18" s="7">
        <v>49</v>
      </c>
      <c r="N18" s="7">
        <v>10</v>
      </c>
      <c r="O18" s="7">
        <v>1</v>
      </c>
      <c r="P18" s="7">
        <v>1</v>
      </c>
      <c r="Q18" s="7">
        <v>2</v>
      </c>
      <c r="R18" s="7">
        <v>4</v>
      </c>
      <c r="S18" s="7">
        <v>3</v>
      </c>
      <c r="T18" s="128"/>
    </row>
    <row r="19" spans="1:20" ht="15" customHeight="1" x14ac:dyDescent="0.4">
      <c r="A19" s="128"/>
      <c r="B19" s="4">
        <v>16</v>
      </c>
      <c r="C19" s="31" t="s">
        <v>52</v>
      </c>
      <c r="D19" s="7">
        <v>9</v>
      </c>
      <c r="E19" s="7">
        <v>1390</v>
      </c>
      <c r="F19" s="7">
        <v>980</v>
      </c>
      <c r="G19" s="7">
        <v>410</v>
      </c>
      <c r="H19" s="7">
        <v>18</v>
      </c>
      <c r="I19" s="7" t="s">
        <v>46</v>
      </c>
      <c r="J19" s="7">
        <v>653</v>
      </c>
      <c r="K19" s="7">
        <v>257</v>
      </c>
      <c r="L19" s="7">
        <v>119</v>
      </c>
      <c r="M19" s="7">
        <v>82</v>
      </c>
      <c r="N19" s="7">
        <v>190</v>
      </c>
      <c r="O19" s="7">
        <v>71</v>
      </c>
      <c r="P19" s="7">
        <v>1</v>
      </c>
      <c r="Q19" s="7" t="s">
        <v>46</v>
      </c>
      <c r="R19" s="7" t="s">
        <v>46</v>
      </c>
      <c r="S19" s="7" t="s">
        <v>46</v>
      </c>
      <c r="T19" s="128"/>
    </row>
    <row r="20" spans="1:20" ht="15" customHeight="1" x14ac:dyDescent="0.4">
      <c r="A20" s="128"/>
      <c r="B20" s="4">
        <v>17</v>
      </c>
      <c r="C20" s="31" t="s">
        <v>53</v>
      </c>
      <c r="D20" s="7">
        <v>1</v>
      </c>
      <c r="E20" s="7">
        <v>45</v>
      </c>
      <c r="F20" s="7">
        <v>39</v>
      </c>
      <c r="G20" s="7">
        <v>6</v>
      </c>
      <c r="H20" s="7" t="s">
        <v>46</v>
      </c>
      <c r="I20" s="7" t="s">
        <v>46</v>
      </c>
      <c r="J20" s="7">
        <v>30</v>
      </c>
      <c r="K20" s="7">
        <v>1</v>
      </c>
      <c r="L20" s="7">
        <v>9</v>
      </c>
      <c r="M20" s="7">
        <v>5</v>
      </c>
      <c r="N20" s="7" t="s">
        <v>46</v>
      </c>
      <c r="O20" s="7" t="s">
        <v>46</v>
      </c>
      <c r="P20" s="7" t="s">
        <v>46</v>
      </c>
      <c r="Q20" s="7" t="s">
        <v>46</v>
      </c>
      <c r="R20" s="7" t="s">
        <v>46</v>
      </c>
      <c r="S20" s="7" t="s">
        <v>46</v>
      </c>
      <c r="T20" s="128"/>
    </row>
    <row r="21" spans="1:20" ht="15" customHeight="1" x14ac:dyDescent="0.4">
      <c r="A21" s="128"/>
      <c r="B21" s="144">
        <v>18</v>
      </c>
      <c r="C21" s="32" t="s">
        <v>54</v>
      </c>
      <c r="D21" s="10">
        <v>35</v>
      </c>
      <c r="E21" s="10">
        <v>3070</v>
      </c>
      <c r="F21" s="10">
        <v>2100</v>
      </c>
      <c r="G21" s="10">
        <v>970</v>
      </c>
      <c r="H21" s="10">
        <v>52</v>
      </c>
      <c r="I21" s="10">
        <v>6</v>
      </c>
      <c r="J21" s="10">
        <v>1467</v>
      </c>
      <c r="K21" s="10">
        <v>687</v>
      </c>
      <c r="L21" s="10">
        <v>120</v>
      </c>
      <c r="M21" s="10">
        <v>171</v>
      </c>
      <c r="N21" s="10">
        <v>476</v>
      </c>
      <c r="O21" s="10">
        <v>110</v>
      </c>
      <c r="P21" s="10" t="s">
        <v>46</v>
      </c>
      <c r="Q21" s="10" t="s">
        <v>46</v>
      </c>
      <c r="R21" s="10">
        <v>15</v>
      </c>
      <c r="S21" s="10">
        <v>4</v>
      </c>
      <c r="T21" s="128"/>
    </row>
    <row r="22" spans="1:20" ht="15" customHeight="1" x14ac:dyDescent="0.4">
      <c r="A22" s="128"/>
      <c r="B22" s="4">
        <v>19</v>
      </c>
      <c r="C22" s="31" t="s">
        <v>55</v>
      </c>
      <c r="D22" s="7">
        <v>4</v>
      </c>
      <c r="E22" s="7">
        <v>377</v>
      </c>
      <c r="F22" s="7">
        <v>261</v>
      </c>
      <c r="G22" s="7">
        <v>116</v>
      </c>
      <c r="H22" s="7">
        <v>1</v>
      </c>
      <c r="I22" s="7" t="s">
        <v>46</v>
      </c>
      <c r="J22" s="7">
        <v>242</v>
      </c>
      <c r="K22" s="7">
        <v>96</v>
      </c>
      <c r="L22" s="7">
        <v>18</v>
      </c>
      <c r="M22" s="7">
        <v>20</v>
      </c>
      <c r="N22" s="7" t="s">
        <v>46</v>
      </c>
      <c r="O22" s="7" t="s">
        <v>46</v>
      </c>
      <c r="P22" s="7" t="s">
        <v>46</v>
      </c>
      <c r="Q22" s="7" t="s">
        <v>46</v>
      </c>
      <c r="R22" s="7" t="s">
        <v>46</v>
      </c>
      <c r="S22" s="7" t="s">
        <v>46</v>
      </c>
      <c r="T22" s="128"/>
    </row>
    <row r="23" spans="1:20" ht="15" customHeight="1" x14ac:dyDescent="0.4">
      <c r="A23" s="128"/>
      <c r="B23" s="4">
        <v>20</v>
      </c>
      <c r="C23" s="31" t="s">
        <v>56</v>
      </c>
      <c r="D23" s="7">
        <v>4</v>
      </c>
      <c r="E23" s="7">
        <v>295</v>
      </c>
      <c r="F23" s="7">
        <v>151</v>
      </c>
      <c r="G23" s="7">
        <v>144</v>
      </c>
      <c r="H23" s="7">
        <v>3</v>
      </c>
      <c r="I23" s="7" t="s">
        <v>46</v>
      </c>
      <c r="J23" s="7">
        <v>128</v>
      </c>
      <c r="K23" s="7">
        <v>99</v>
      </c>
      <c r="L23" s="7">
        <v>22</v>
      </c>
      <c r="M23" s="7">
        <v>54</v>
      </c>
      <c r="N23" s="7">
        <v>7</v>
      </c>
      <c r="O23" s="7" t="s">
        <v>46</v>
      </c>
      <c r="P23" s="7" t="s">
        <v>46</v>
      </c>
      <c r="Q23" s="7" t="s">
        <v>46</v>
      </c>
      <c r="R23" s="7">
        <v>9</v>
      </c>
      <c r="S23" s="7">
        <v>9</v>
      </c>
      <c r="T23" s="128"/>
    </row>
    <row r="24" spans="1:20" ht="15" customHeight="1" x14ac:dyDescent="0.4">
      <c r="A24" s="128"/>
      <c r="B24" s="4">
        <v>21</v>
      </c>
      <c r="C24" s="31" t="s">
        <v>57</v>
      </c>
      <c r="D24" s="7">
        <v>22</v>
      </c>
      <c r="E24" s="7">
        <v>1392</v>
      </c>
      <c r="F24" s="7">
        <v>1193</v>
      </c>
      <c r="G24" s="7">
        <v>199</v>
      </c>
      <c r="H24" s="7">
        <v>29</v>
      </c>
      <c r="I24" s="7">
        <v>5</v>
      </c>
      <c r="J24" s="7">
        <v>1005</v>
      </c>
      <c r="K24" s="7">
        <v>155</v>
      </c>
      <c r="L24" s="7">
        <v>93</v>
      </c>
      <c r="M24" s="7">
        <v>31</v>
      </c>
      <c r="N24" s="7">
        <v>90</v>
      </c>
      <c r="O24" s="7">
        <v>8</v>
      </c>
      <c r="P24" s="7" t="s">
        <v>46</v>
      </c>
      <c r="Q24" s="7" t="s">
        <v>46</v>
      </c>
      <c r="R24" s="7">
        <v>24</v>
      </c>
      <c r="S24" s="7" t="s">
        <v>46</v>
      </c>
      <c r="T24" s="128"/>
    </row>
    <row r="25" spans="1:20" ht="15" customHeight="1" x14ac:dyDescent="0.4">
      <c r="A25" s="128"/>
      <c r="B25" s="4">
        <v>22</v>
      </c>
      <c r="C25" s="31" t="s">
        <v>58</v>
      </c>
      <c r="D25" s="7">
        <v>17</v>
      </c>
      <c r="E25" s="7">
        <v>1754</v>
      </c>
      <c r="F25" s="7">
        <v>1577</v>
      </c>
      <c r="G25" s="7">
        <v>177</v>
      </c>
      <c r="H25" s="7">
        <v>37</v>
      </c>
      <c r="I25" s="7">
        <v>7</v>
      </c>
      <c r="J25" s="7">
        <v>1266</v>
      </c>
      <c r="K25" s="7">
        <v>158</v>
      </c>
      <c r="L25" s="7">
        <v>133</v>
      </c>
      <c r="M25" s="7">
        <v>17</v>
      </c>
      <c r="N25" s="7">
        <v>141</v>
      </c>
      <c r="O25" s="7">
        <v>1</v>
      </c>
      <c r="P25" s="7">
        <v>3</v>
      </c>
      <c r="Q25" s="7" t="s">
        <v>46</v>
      </c>
      <c r="R25" s="7" t="s">
        <v>46</v>
      </c>
      <c r="S25" s="7">
        <v>6</v>
      </c>
      <c r="T25" s="128"/>
    </row>
    <row r="26" spans="1:20" ht="15" customHeight="1" x14ac:dyDescent="0.4">
      <c r="A26" s="128"/>
      <c r="B26" s="144">
        <v>23</v>
      </c>
      <c r="C26" s="32" t="s">
        <v>59</v>
      </c>
      <c r="D26" s="10">
        <v>11</v>
      </c>
      <c r="E26" s="10">
        <v>762</v>
      </c>
      <c r="F26" s="10">
        <v>536</v>
      </c>
      <c r="G26" s="10">
        <v>226</v>
      </c>
      <c r="H26" s="10">
        <v>17</v>
      </c>
      <c r="I26" s="10">
        <v>8</v>
      </c>
      <c r="J26" s="10">
        <v>486</v>
      </c>
      <c r="K26" s="10">
        <v>159</v>
      </c>
      <c r="L26" s="10">
        <v>34</v>
      </c>
      <c r="M26" s="10">
        <v>58</v>
      </c>
      <c r="N26" s="10">
        <v>2</v>
      </c>
      <c r="O26" s="10">
        <v>1</v>
      </c>
      <c r="P26" s="10">
        <v>1</v>
      </c>
      <c r="Q26" s="10" t="s">
        <v>46</v>
      </c>
      <c r="R26" s="10">
        <v>3</v>
      </c>
      <c r="S26" s="10" t="s">
        <v>46</v>
      </c>
      <c r="T26" s="128"/>
    </row>
    <row r="27" spans="1:20" ht="15" customHeight="1" x14ac:dyDescent="0.4">
      <c r="A27" s="128"/>
      <c r="B27" s="4">
        <v>24</v>
      </c>
      <c r="C27" s="31" t="s">
        <v>60</v>
      </c>
      <c r="D27" s="7">
        <v>46</v>
      </c>
      <c r="E27" s="7">
        <v>3976</v>
      </c>
      <c r="F27" s="7">
        <v>3200</v>
      </c>
      <c r="G27" s="7">
        <v>776</v>
      </c>
      <c r="H27" s="7">
        <v>73</v>
      </c>
      <c r="I27" s="7">
        <v>11</v>
      </c>
      <c r="J27" s="7">
        <v>2664</v>
      </c>
      <c r="K27" s="7">
        <v>586</v>
      </c>
      <c r="L27" s="7">
        <v>345</v>
      </c>
      <c r="M27" s="7">
        <v>137</v>
      </c>
      <c r="N27" s="7">
        <v>126</v>
      </c>
      <c r="O27" s="7">
        <v>45</v>
      </c>
      <c r="P27" s="7" t="s">
        <v>46</v>
      </c>
      <c r="Q27" s="7" t="s">
        <v>46</v>
      </c>
      <c r="R27" s="7">
        <v>8</v>
      </c>
      <c r="S27" s="7">
        <v>3</v>
      </c>
      <c r="T27" s="128"/>
    </row>
    <row r="28" spans="1:20" ht="15" customHeight="1" x14ac:dyDescent="0.4">
      <c r="A28" s="128"/>
      <c r="B28" s="4">
        <v>25</v>
      </c>
      <c r="C28" s="31" t="s">
        <v>61</v>
      </c>
      <c r="D28" s="7">
        <v>16</v>
      </c>
      <c r="E28" s="7">
        <v>3148</v>
      </c>
      <c r="F28" s="7">
        <v>2131</v>
      </c>
      <c r="G28" s="7">
        <v>1017</v>
      </c>
      <c r="H28" s="7">
        <v>12</v>
      </c>
      <c r="I28" s="7" t="s">
        <v>46</v>
      </c>
      <c r="J28" s="7">
        <v>1705</v>
      </c>
      <c r="K28" s="7">
        <v>516</v>
      </c>
      <c r="L28" s="7">
        <v>398</v>
      </c>
      <c r="M28" s="7">
        <v>480</v>
      </c>
      <c r="N28" s="7">
        <v>29</v>
      </c>
      <c r="O28" s="7">
        <v>22</v>
      </c>
      <c r="P28" s="7" t="s">
        <v>46</v>
      </c>
      <c r="Q28" s="7" t="s">
        <v>46</v>
      </c>
      <c r="R28" s="7">
        <v>13</v>
      </c>
      <c r="S28" s="7">
        <v>1</v>
      </c>
      <c r="T28" s="128"/>
    </row>
    <row r="29" spans="1:20" ht="15" customHeight="1" x14ac:dyDescent="0.4">
      <c r="A29" s="128"/>
      <c r="B29" s="4">
        <v>26</v>
      </c>
      <c r="C29" s="31" t="s">
        <v>62</v>
      </c>
      <c r="D29" s="7">
        <v>63</v>
      </c>
      <c r="E29" s="7">
        <v>7336</v>
      </c>
      <c r="F29" s="7">
        <v>5247</v>
      </c>
      <c r="G29" s="7">
        <v>2089</v>
      </c>
      <c r="H29" s="7">
        <v>99</v>
      </c>
      <c r="I29" s="7">
        <v>28</v>
      </c>
      <c r="J29" s="7">
        <v>4032</v>
      </c>
      <c r="K29" s="7">
        <v>1290</v>
      </c>
      <c r="L29" s="7">
        <v>373</v>
      </c>
      <c r="M29" s="7">
        <v>292</v>
      </c>
      <c r="N29" s="7">
        <v>759</v>
      </c>
      <c r="O29" s="7">
        <v>488</v>
      </c>
      <c r="P29" s="7">
        <v>1</v>
      </c>
      <c r="Q29" s="7">
        <v>2</v>
      </c>
      <c r="R29" s="7">
        <v>16</v>
      </c>
      <c r="S29" s="7">
        <v>9</v>
      </c>
      <c r="T29" s="128"/>
    </row>
    <row r="30" spans="1:20" ht="15" customHeight="1" x14ac:dyDescent="0.4">
      <c r="A30" s="128"/>
      <c r="B30" s="4">
        <v>27</v>
      </c>
      <c r="C30" s="31" t="s">
        <v>63</v>
      </c>
      <c r="D30" s="7">
        <v>16</v>
      </c>
      <c r="E30" s="7">
        <v>2904</v>
      </c>
      <c r="F30" s="7">
        <v>1739</v>
      </c>
      <c r="G30" s="7">
        <v>1165</v>
      </c>
      <c r="H30" s="7">
        <v>31</v>
      </c>
      <c r="I30" s="7">
        <v>3</v>
      </c>
      <c r="J30" s="7">
        <v>1271</v>
      </c>
      <c r="K30" s="7">
        <v>449</v>
      </c>
      <c r="L30" s="7">
        <v>246</v>
      </c>
      <c r="M30" s="7">
        <v>446</v>
      </c>
      <c r="N30" s="7">
        <v>192</v>
      </c>
      <c r="O30" s="7">
        <v>267</v>
      </c>
      <c r="P30" s="7">
        <v>2</v>
      </c>
      <c r="Q30" s="7" t="s">
        <v>46</v>
      </c>
      <c r="R30" s="7">
        <v>1</v>
      </c>
      <c r="S30" s="7" t="s">
        <v>46</v>
      </c>
      <c r="T30" s="128"/>
    </row>
    <row r="31" spans="1:20" ht="15" customHeight="1" x14ac:dyDescent="0.4">
      <c r="A31" s="128"/>
      <c r="B31" s="144">
        <v>28</v>
      </c>
      <c r="C31" s="32" t="s">
        <v>64</v>
      </c>
      <c r="D31" s="10">
        <v>41</v>
      </c>
      <c r="E31" s="10">
        <v>9546</v>
      </c>
      <c r="F31" s="10">
        <v>7092</v>
      </c>
      <c r="G31" s="10">
        <v>2454</v>
      </c>
      <c r="H31" s="10">
        <v>50</v>
      </c>
      <c r="I31" s="10">
        <v>9</v>
      </c>
      <c r="J31" s="10">
        <v>5342</v>
      </c>
      <c r="K31" s="10">
        <v>1868</v>
      </c>
      <c r="L31" s="10">
        <v>290</v>
      </c>
      <c r="M31" s="10">
        <v>278</v>
      </c>
      <c r="N31" s="10">
        <v>1582</v>
      </c>
      <c r="O31" s="10">
        <v>351</v>
      </c>
      <c r="P31" s="10" t="s">
        <v>46</v>
      </c>
      <c r="Q31" s="10" t="s">
        <v>46</v>
      </c>
      <c r="R31" s="10">
        <v>172</v>
      </c>
      <c r="S31" s="10">
        <v>52</v>
      </c>
      <c r="T31" s="128"/>
    </row>
    <row r="32" spans="1:20" ht="15" customHeight="1" x14ac:dyDescent="0.4">
      <c r="A32" s="128"/>
      <c r="B32" s="4">
        <v>29</v>
      </c>
      <c r="C32" s="31" t="s">
        <v>65</v>
      </c>
      <c r="D32" s="7">
        <v>26</v>
      </c>
      <c r="E32" s="7">
        <v>2447</v>
      </c>
      <c r="F32" s="7">
        <v>1447</v>
      </c>
      <c r="G32" s="7">
        <v>1000</v>
      </c>
      <c r="H32" s="7">
        <v>29</v>
      </c>
      <c r="I32" s="7">
        <v>4</v>
      </c>
      <c r="J32" s="7">
        <v>1442</v>
      </c>
      <c r="K32" s="7">
        <v>848</v>
      </c>
      <c r="L32" s="7">
        <v>36</v>
      </c>
      <c r="M32" s="7">
        <v>151</v>
      </c>
      <c r="N32" s="7">
        <v>54</v>
      </c>
      <c r="O32" s="7">
        <v>33</v>
      </c>
      <c r="P32" s="7" t="s">
        <v>46</v>
      </c>
      <c r="Q32" s="7" t="s">
        <v>46</v>
      </c>
      <c r="R32" s="7">
        <v>114</v>
      </c>
      <c r="S32" s="7">
        <v>36</v>
      </c>
      <c r="T32" s="128"/>
    </row>
    <row r="33" spans="1:20" ht="15" customHeight="1" x14ac:dyDescent="0.4">
      <c r="A33" s="128"/>
      <c r="B33" s="4">
        <v>30</v>
      </c>
      <c r="C33" s="31" t="s">
        <v>66</v>
      </c>
      <c r="D33" s="7">
        <v>11</v>
      </c>
      <c r="E33" s="7">
        <v>1120</v>
      </c>
      <c r="F33" s="7">
        <v>763</v>
      </c>
      <c r="G33" s="7">
        <v>357</v>
      </c>
      <c r="H33" s="7">
        <v>16</v>
      </c>
      <c r="I33" s="7">
        <v>3</v>
      </c>
      <c r="J33" s="7">
        <v>663</v>
      </c>
      <c r="K33" s="7">
        <v>193</v>
      </c>
      <c r="L33" s="7">
        <v>71</v>
      </c>
      <c r="M33" s="7">
        <v>110</v>
      </c>
      <c r="N33" s="7">
        <v>14</v>
      </c>
      <c r="O33" s="7">
        <v>51</v>
      </c>
      <c r="P33" s="7" t="s">
        <v>46</v>
      </c>
      <c r="Q33" s="7" t="s">
        <v>46</v>
      </c>
      <c r="R33" s="7">
        <v>1</v>
      </c>
      <c r="S33" s="7" t="s">
        <v>46</v>
      </c>
      <c r="T33" s="128"/>
    </row>
    <row r="34" spans="1:20" ht="15" customHeight="1" x14ac:dyDescent="0.4">
      <c r="A34" s="128"/>
      <c r="B34" s="4">
        <v>31</v>
      </c>
      <c r="C34" s="31" t="s">
        <v>67</v>
      </c>
      <c r="D34" s="7">
        <v>31</v>
      </c>
      <c r="E34" s="7">
        <v>7467</v>
      </c>
      <c r="F34" s="7">
        <v>6721</v>
      </c>
      <c r="G34" s="7">
        <v>746</v>
      </c>
      <c r="H34" s="7">
        <v>25</v>
      </c>
      <c r="I34" s="7">
        <v>5</v>
      </c>
      <c r="J34" s="7">
        <v>5057</v>
      </c>
      <c r="K34" s="7">
        <v>526</v>
      </c>
      <c r="L34" s="7">
        <v>760</v>
      </c>
      <c r="M34" s="7">
        <v>153</v>
      </c>
      <c r="N34" s="7">
        <v>883</v>
      </c>
      <c r="O34" s="7">
        <v>62</v>
      </c>
      <c r="P34" s="7">
        <v>139</v>
      </c>
      <c r="Q34" s="7">
        <v>39</v>
      </c>
      <c r="R34" s="7">
        <v>4</v>
      </c>
      <c r="S34" s="7" t="s">
        <v>46</v>
      </c>
      <c r="T34" s="128"/>
    </row>
    <row r="35" spans="1:20" ht="15" customHeight="1" thickBot="1" x14ac:dyDescent="0.45">
      <c r="A35" s="128"/>
      <c r="B35" s="145">
        <v>32</v>
      </c>
      <c r="C35" s="82" t="s">
        <v>68</v>
      </c>
      <c r="D35" s="13">
        <v>10</v>
      </c>
      <c r="E35" s="13">
        <v>1783</v>
      </c>
      <c r="F35" s="13">
        <v>1198</v>
      </c>
      <c r="G35" s="13">
        <v>585</v>
      </c>
      <c r="H35" s="13">
        <v>9</v>
      </c>
      <c r="I35" s="13">
        <v>2</v>
      </c>
      <c r="J35" s="13">
        <v>1008</v>
      </c>
      <c r="K35" s="13">
        <v>390</v>
      </c>
      <c r="L35" s="13">
        <v>183</v>
      </c>
      <c r="M35" s="13">
        <v>188</v>
      </c>
      <c r="N35" s="13">
        <v>13</v>
      </c>
      <c r="O35" s="13">
        <v>5</v>
      </c>
      <c r="P35" s="13" t="s">
        <v>46</v>
      </c>
      <c r="Q35" s="13" t="s">
        <v>46</v>
      </c>
      <c r="R35" s="13">
        <v>15</v>
      </c>
      <c r="S35" s="13" t="s">
        <v>46</v>
      </c>
      <c r="T35" s="128"/>
    </row>
    <row r="36" spans="1:20" ht="15" customHeight="1" x14ac:dyDescent="0.4">
      <c r="T36" s="128"/>
    </row>
    <row r="37" spans="1:20" ht="15" customHeight="1" x14ac:dyDescent="0.4">
      <c r="T37" s="128"/>
    </row>
    <row r="38" spans="1:20" ht="15" customHeight="1" x14ac:dyDescent="0.4">
      <c r="T38" s="128"/>
    </row>
    <row r="39" spans="1:20" ht="15" customHeight="1" x14ac:dyDescent="0.4">
      <c r="T39" s="128"/>
    </row>
    <row r="40" spans="1:20" ht="15" customHeight="1" x14ac:dyDescent="0.4">
      <c r="T40" s="128"/>
    </row>
    <row r="41" spans="1:20" ht="15" customHeight="1" x14ac:dyDescent="0.4">
      <c r="T41" s="128"/>
    </row>
    <row r="42" spans="1:20" ht="15" customHeight="1" x14ac:dyDescent="0.4">
      <c r="T42" s="128"/>
    </row>
    <row r="43" spans="1:20" ht="15" customHeight="1" x14ac:dyDescent="0.4">
      <c r="T43" s="128"/>
    </row>
    <row r="44" spans="1:20" ht="15" customHeight="1" x14ac:dyDescent="0.4">
      <c r="T44" s="128"/>
    </row>
    <row r="45" spans="1:20" ht="15" customHeight="1" x14ac:dyDescent="0.4">
      <c r="T45" s="128"/>
    </row>
    <row r="46" spans="1:20" ht="15" customHeight="1" x14ac:dyDescent="0.4">
      <c r="T46" s="128"/>
    </row>
    <row r="47" spans="1:20" ht="15" customHeight="1" x14ac:dyDescent="0.4">
      <c r="T47" s="128"/>
    </row>
    <row r="48" spans="1:20" ht="15" customHeight="1" x14ac:dyDescent="0.4">
      <c r="T48" s="128"/>
    </row>
    <row r="49" spans="20:20" ht="15" customHeight="1" x14ac:dyDescent="0.4">
      <c r="T49" s="128"/>
    </row>
    <row r="50" spans="20:20" ht="15" customHeight="1" x14ac:dyDescent="0.4">
      <c r="T50" s="128"/>
    </row>
    <row r="51" spans="20:20" ht="15" customHeight="1" x14ac:dyDescent="0.4">
      <c r="T51" s="128"/>
    </row>
    <row r="52" spans="20:20" ht="15" customHeight="1" x14ac:dyDescent="0.4">
      <c r="T52" s="128"/>
    </row>
    <row r="53" spans="20:20" ht="15" customHeight="1" x14ac:dyDescent="0.4">
      <c r="T53" s="128"/>
    </row>
    <row r="54" spans="20:20" ht="15" customHeight="1" x14ac:dyDescent="0.4">
      <c r="T54" s="128"/>
    </row>
    <row r="55" spans="20:20" ht="15" customHeight="1" x14ac:dyDescent="0.4">
      <c r="T55" s="128"/>
    </row>
    <row r="56" spans="20:20" ht="15" customHeight="1" x14ac:dyDescent="0.4">
      <c r="T56" s="128"/>
    </row>
    <row r="57" spans="20:20" ht="15" customHeight="1" x14ac:dyDescent="0.4">
      <c r="T57" s="128"/>
    </row>
    <row r="58" spans="20:20" ht="15" customHeight="1" x14ac:dyDescent="0.4">
      <c r="T58" s="128"/>
    </row>
    <row r="59" spans="20:20" ht="15" customHeight="1" x14ac:dyDescent="0.4">
      <c r="T59" s="128"/>
    </row>
    <row r="60" spans="20:20" ht="15" customHeight="1" x14ac:dyDescent="0.4">
      <c r="T60" s="128"/>
    </row>
    <row r="61" spans="20:20" ht="15" customHeight="1" x14ac:dyDescent="0.4">
      <c r="T61" s="128"/>
    </row>
    <row r="62" spans="20:20" ht="15" customHeight="1" x14ac:dyDescent="0.4">
      <c r="T62" s="128"/>
    </row>
    <row r="63" spans="20:20" ht="15" customHeight="1" x14ac:dyDescent="0.4">
      <c r="T63" s="128"/>
    </row>
    <row r="64" spans="20:20" ht="15" customHeight="1" x14ac:dyDescent="0.4">
      <c r="T64" s="128"/>
    </row>
    <row r="65" spans="20:20" ht="15" customHeight="1" x14ac:dyDescent="0.4">
      <c r="T65" s="128"/>
    </row>
    <row r="66" spans="20:20" ht="15" customHeight="1" x14ac:dyDescent="0.4">
      <c r="T66" s="128"/>
    </row>
    <row r="67" spans="20:20" ht="15" customHeight="1" x14ac:dyDescent="0.4">
      <c r="T67" s="128"/>
    </row>
    <row r="68" spans="20:20" ht="15" customHeight="1" x14ac:dyDescent="0.4">
      <c r="T68" s="128"/>
    </row>
    <row r="69" spans="20:20" ht="15" customHeight="1" x14ac:dyDescent="0.4">
      <c r="T69" s="128"/>
    </row>
    <row r="70" spans="20:20" ht="15" customHeight="1" x14ac:dyDescent="0.4">
      <c r="T70" s="128"/>
    </row>
    <row r="71" spans="20:20" ht="15" customHeight="1" x14ac:dyDescent="0.4">
      <c r="T71" s="128"/>
    </row>
    <row r="72" spans="20:20" ht="15" customHeight="1" x14ac:dyDescent="0.4">
      <c r="T72" s="128"/>
    </row>
    <row r="73" spans="20:20" ht="15" customHeight="1" x14ac:dyDescent="0.4">
      <c r="T73" s="128"/>
    </row>
    <row r="74" spans="20:20" ht="15" customHeight="1" x14ac:dyDescent="0.4">
      <c r="T74" s="128"/>
    </row>
    <row r="75" spans="20:20" ht="15" customHeight="1" x14ac:dyDescent="0.4">
      <c r="T75" s="128"/>
    </row>
  </sheetData>
  <mergeCells count="12">
    <mergeCell ref="B11:C11"/>
    <mergeCell ref="B6:C10"/>
    <mergeCell ref="D6:D10"/>
    <mergeCell ref="E6:G8"/>
    <mergeCell ref="H6:O6"/>
    <mergeCell ref="P6:Q8"/>
    <mergeCell ref="R6:S8"/>
    <mergeCell ref="H7:I8"/>
    <mergeCell ref="J7:M7"/>
    <mergeCell ref="N7:O8"/>
    <mergeCell ref="J8:K8"/>
    <mergeCell ref="L8:M8"/>
  </mergeCells>
  <phoneticPr fontId="2"/>
  <pageMargins left="0.78740157480314965" right="0.78740157480314965" top="0.78740157480314965" bottom="0.78740157480314965" header="0.39370078740157483" footer="0.59055118110236227"/>
  <pageSetup paperSize="9" scale="93" firstPageNumber="5" orientation="landscape" r:id="rId1"/>
  <ignoredErrors>
    <ignoredError sqref="B12"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O76"/>
  <sheetViews>
    <sheetView showGridLines="0" zoomScaleNormal="100" workbookViewId="0"/>
  </sheetViews>
  <sheetFormatPr defaultColWidth="8.125" defaultRowHeight="15" customHeight="1" x14ac:dyDescent="0.4"/>
  <cols>
    <col min="1" max="1" width="2.625" style="27" customWidth="1"/>
    <col min="2" max="2" width="2.5" style="27" customWidth="1"/>
    <col min="3" max="3" width="12.25" style="27" customWidth="1"/>
    <col min="4" max="4" width="6" style="27" customWidth="1"/>
    <col min="5" max="14" width="11.375" style="27" customWidth="1"/>
    <col min="15" max="16384" width="8.125" style="27"/>
  </cols>
  <sheetData>
    <row r="1" spans="1:15" s="127" customFormat="1" ht="15" customHeight="1" x14ac:dyDescent="0.4">
      <c r="B1" s="127" t="s">
        <v>572</v>
      </c>
    </row>
    <row r="2" spans="1:15" ht="4.5" customHeight="1" x14ac:dyDescent="0.4"/>
    <row r="3" spans="1:15" ht="4.5" customHeight="1" x14ac:dyDescent="0.4"/>
    <row r="4" spans="1:15" ht="4.5" customHeight="1" x14ac:dyDescent="0.4"/>
    <row r="5" spans="1:15" ht="4.5" customHeight="1" x14ac:dyDescent="0.4"/>
    <row r="6" spans="1:15" s="53" customFormat="1" ht="15" customHeight="1" thickBot="1" x14ac:dyDescent="0.45">
      <c r="B6" s="53" t="s">
        <v>2095</v>
      </c>
    </row>
    <row r="7" spans="1:15" ht="28.9" customHeight="1" x14ac:dyDescent="0.4">
      <c r="A7" s="128"/>
      <c r="B7" s="377" t="s">
        <v>19</v>
      </c>
      <c r="C7" s="378"/>
      <c r="D7" s="381" t="s">
        <v>20</v>
      </c>
      <c r="E7" s="384" t="s">
        <v>2031</v>
      </c>
      <c r="F7" s="385"/>
      <c r="G7" s="385"/>
      <c r="H7" s="386" t="s">
        <v>2091</v>
      </c>
      <c r="I7" s="385"/>
      <c r="J7" s="385"/>
      <c r="K7" s="385"/>
      <c r="L7" s="385"/>
      <c r="M7" s="385"/>
      <c r="N7" s="385"/>
      <c r="O7" s="128"/>
    </row>
    <row r="8" spans="1:15" ht="15" customHeight="1" x14ac:dyDescent="0.4">
      <c r="A8" s="128"/>
      <c r="B8" s="379"/>
      <c r="C8" s="380"/>
      <c r="D8" s="382"/>
      <c r="E8" s="387" t="s">
        <v>574</v>
      </c>
      <c r="F8" s="389"/>
      <c r="G8" s="389"/>
      <c r="H8" s="390" t="s">
        <v>574</v>
      </c>
      <c r="I8" s="389"/>
      <c r="J8" s="389"/>
      <c r="K8" s="389"/>
      <c r="L8" s="389"/>
      <c r="M8" s="389"/>
      <c r="N8" s="389"/>
      <c r="O8" s="128"/>
    </row>
    <row r="9" spans="1:15" ht="105" x14ac:dyDescent="0.4">
      <c r="A9" s="128"/>
      <c r="B9" s="379"/>
      <c r="C9" s="380"/>
      <c r="D9" s="382"/>
      <c r="E9" s="388"/>
      <c r="F9" s="219" t="s">
        <v>575</v>
      </c>
      <c r="G9" s="219" t="s">
        <v>2254</v>
      </c>
      <c r="H9" s="391"/>
      <c r="I9" s="203" t="s">
        <v>576</v>
      </c>
      <c r="J9" s="203" t="s">
        <v>577</v>
      </c>
      <c r="K9" s="203" t="s">
        <v>578</v>
      </c>
      <c r="L9" s="203" t="s">
        <v>2032</v>
      </c>
      <c r="M9" s="203" t="s">
        <v>579</v>
      </c>
      <c r="N9" s="201" t="s">
        <v>580</v>
      </c>
      <c r="O9" s="128"/>
    </row>
    <row r="10" spans="1:15" s="38" customFormat="1" ht="15" customHeight="1" thickBot="1" x14ac:dyDescent="0.45">
      <c r="A10" s="74"/>
      <c r="B10" s="323"/>
      <c r="C10" s="324"/>
      <c r="D10" s="383"/>
      <c r="E10" s="84" t="s">
        <v>80</v>
      </c>
      <c r="F10" s="84" t="s">
        <v>80</v>
      </c>
      <c r="G10" s="84" t="s">
        <v>80</v>
      </c>
      <c r="H10" s="67" t="s">
        <v>80</v>
      </c>
      <c r="I10" s="84" t="s">
        <v>80</v>
      </c>
      <c r="J10" s="84" t="s">
        <v>80</v>
      </c>
      <c r="K10" s="84" t="s">
        <v>80</v>
      </c>
      <c r="L10" s="84" t="s">
        <v>80</v>
      </c>
      <c r="M10" s="84" t="s">
        <v>80</v>
      </c>
      <c r="N10" s="85" t="s">
        <v>80</v>
      </c>
      <c r="O10" s="74"/>
    </row>
    <row r="11" spans="1:15" s="53" customFormat="1" ht="15" customHeight="1" x14ac:dyDescent="0.4">
      <c r="A11" s="83"/>
      <c r="B11" s="370" t="s">
        <v>16</v>
      </c>
      <c r="C11" s="371"/>
      <c r="D11" s="106">
        <v>601</v>
      </c>
      <c r="E11" s="106">
        <v>27257085</v>
      </c>
      <c r="F11" s="106">
        <v>24279830</v>
      </c>
      <c r="G11" s="106">
        <v>2977255</v>
      </c>
      <c r="H11" s="106">
        <v>161374997</v>
      </c>
      <c r="I11" s="106">
        <v>140304318</v>
      </c>
      <c r="J11" s="106">
        <v>2374453</v>
      </c>
      <c r="K11" s="106">
        <v>4316740</v>
      </c>
      <c r="L11" s="106">
        <v>11494202</v>
      </c>
      <c r="M11" s="106">
        <v>1621747</v>
      </c>
      <c r="N11" s="106">
        <v>1263537</v>
      </c>
      <c r="O11" s="83"/>
    </row>
    <row r="12" spans="1:15" ht="15" customHeight="1" x14ac:dyDescent="0.4">
      <c r="A12" s="128"/>
      <c r="B12" s="4" t="s">
        <v>43</v>
      </c>
      <c r="C12" s="31" t="s">
        <v>44</v>
      </c>
      <c r="D12" s="7">
        <v>142</v>
      </c>
      <c r="E12" s="7">
        <v>4188126</v>
      </c>
      <c r="F12" s="7">
        <v>3955700</v>
      </c>
      <c r="G12" s="7">
        <v>232426</v>
      </c>
      <c r="H12" s="7">
        <v>20773119</v>
      </c>
      <c r="I12" s="7">
        <v>19186599</v>
      </c>
      <c r="J12" s="7">
        <v>349182</v>
      </c>
      <c r="K12" s="7">
        <v>553713</v>
      </c>
      <c r="L12" s="7">
        <v>212593</v>
      </c>
      <c r="M12" s="7">
        <v>134254</v>
      </c>
      <c r="N12" s="7">
        <v>336778</v>
      </c>
      <c r="O12" s="128"/>
    </row>
    <row r="13" spans="1:15" ht="15" customHeight="1" x14ac:dyDescent="0.4">
      <c r="A13" s="128"/>
      <c r="B13" s="4">
        <v>10</v>
      </c>
      <c r="C13" s="33" t="s">
        <v>45</v>
      </c>
      <c r="D13" s="7">
        <v>8</v>
      </c>
      <c r="E13" s="7">
        <v>144420</v>
      </c>
      <c r="F13" s="7">
        <v>132182</v>
      </c>
      <c r="G13" s="7">
        <v>12238</v>
      </c>
      <c r="H13" s="7">
        <v>1281577</v>
      </c>
      <c r="I13" s="7">
        <v>1235331</v>
      </c>
      <c r="J13" s="7">
        <v>17167</v>
      </c>
      <c r="K13" s="7">
        <v>23356</v>
      </c>
      <c r="L13" s="7">
        <v>339</v>
      </c>
      <c r="M13" s="7">
        <v>1280</v>
      </c>
      <c r="N13" s="7">
        <v>4104</v>
      </c>
      <c r="O13" s="128"/>
    </row>
    <row r="14" spans="1:15" ht="15" customHeight="1" x14ac:dyDescent="0.4">
      <c r="A14" s="128"/>
      <c r="B14" s="4">
        <v>11</v>
      </c>
      <c r="C14" s="31" t="s">
        <v>47</v>
      </c>
      <c r="D14" s="7">
        <v>42</v>
      </c>
      <c r="E14" s="7">
        <v>535054</v>
      </c>
      <c r="F14" s="7">
        <v>521387</v>
      </c>
      <c r="G14" s="7">
        <v>13667</v>
      </c>
      <c r="H14" s="7">
        <v>585143</v>
      </c>
      <c r="I14" s="7">
        <v>374894</v>
      </c>
      <c r="J14" s="7">
        <v>8146</v>
      </c>
      <c r="K14" s="7">
        <v>15220</v>
      </c>
      <c r="L14" s="7">
        <v>179249</v>
      </c>
      <c r="M14" s="7">
        <v>7205</v>
      </c>
      <c r="N14" s="7">
        <v>429</v>
      </c>
      <c r="O14" s="128"/>
    </row>
    <row r="15" spans="1:15" ht="15" customHeight="1" x14ac:dyDescent="0.4">
      <c r="A15" s="128"/>
      <c r="B15" s="4">
        <v>12</v>
      </c>
      <c r="C15" s="31" t="s">
        <v>48</v>
      </c>
      <c r="D15" s="7">
        <v>18</v>
      </c>
      <c r="E15" s="7">
        <v>347094</v>
      </c>
      <c r="F15" s="7">
        <v>335430</v>
      </c>
      <c r="G15" s="7">
        <v>11664</v>
      </c>
      <c r="H15" s="7">
        <v>3116634</v>
      </c>
      <c r="I15" s="7">
        <v>2927237</v>
      </c>
      <c r="J15" s="7">
        <v>25243</v>
      </c>
      <c r="K15" s="7">
        <v>93120</v>
      </c>
      <c r="L15" s="7">
        <v>13618</v>
      </c>
      <c r="M15" s="7">
        <v>50654</v>
      </c>
      <c r="N15" s="7">
        <v>6762</v>
      </c>
      <c r="O15" s="128"/>
    </row>
    <row r="16" spans="1:15" ht="15" customHeight="1" x14ac:dyDescent="0.4">
      <c r="A16" s="128"/>
      <c r="B16" s="144">
        <v>13</v>
      </c>
      <c r="C16" s="32" t="s">
        <v>49</v>
      </c>
      <c r="D16" s="10">
        <v>3</v>
      </c>
      <c r="E16" s="10" t="s">
        <v>72</v>
      </c>
      <c r="F16" s="10" t="s">
        <v>72</v>
      </c>
      <c r="G16" s="10" t="s">
        <v>72</v>
      </c>
      <c r="H16" s="10" t="s">
        <v>72</v>
      </c>
      <c r="I16" s="10" t="s">
        <v>72</v>
      </c>
      <c r="J16" s="10" t="s">
        <v>72</v>
      </c>
      <c r="K16" s="10" t="s">
        <v>72</v>
      </c>
      <c r="L16" s="10" t="s">
        <v>72</v>
      </c>
      <c r="M16" s="10" t="s">
        <v>72</v>
      </c>
      <c r="N16" s="10" t="s">
        <v>46</v>
      </c>
      <c r="O16" s="128"/>
    </row>
    <row r="17" spans="1:15" ht="15" customHeight="1" x14ac:dyDescent="0.4">
      <c r="A17" s="128"/>
      <c r="B17" s="4">
        <v>14</v>
      </c>
      <c r="C17" s="33" t="s">
        <v>50</v>
      </c>
      <c r="D17" s="7">
        <v>9</v>
      </c>
      <c r="E17" s="7">
        <v>252289</v>
      </c>
      <c r="F17" s="7">
        <v>238304</v>
      </c>
      <c r="G17" s="7">
        <v>13985</v>
      </c>
      <c r="H17" s="7">
        <v>1535845</v>
      </c>
      <c r="I17" s="7">
        <v>1204163</v>
      </c>
      <c r="J17" s="7">
        <v>87225</v>
      </c>
      <c r="K17" s="7">
        <v>135116</v>
      </c>
      <c r="L17" s="7">
        <v>36051</v>
      </c>
      <c r="M17" s="7">
        <v>1199</v>
      </c>
      <c r="N17" s="7">
        <v>72091</v>
      </c>
      <c r="O17" s="128"/>
    </row>
    <row r="18" spans="1:15" ht="15" customHeight="1" x14ac:dyDescent="0.4">
      <c r="A18" s="128"/>
      <c r="B18" s="4">
        <v>15</v>
      </c>
      <c r="C18" s="31" t="s">
        <v>51</v>
      </c>
      <c r="D18" s="7">
        <v>16</v>
      </c>
      <c r="E18" s="7">
        <v>404526</v>
      </c>
      <c r="F18" s="7">
        <v>394192</v>
      </c>
      <c r="G18" s="7">
        <v>10334</v>
      </c>
      <c r="H18" s="7">
        <v>1034621</v>
      </c>
      <c r="I18" s="7">
        <v>806785</v>
      </c>
      <c r="J18" s="7">
        <v>9380</v>
      </c>
      <c r="K18" s="7">
        <v>67387</v>
      </c>
      <c r="L18" s="7">
        <v>132071</v>
      </c>
      <c r="M18" s="7">
        <v>18010</v>
      </c>
      <c r="N18" s="7">
        <v>988</v>
      </c>
      <c r="O18" s="128"/>
    </row>
    <row r="19" spans="1:15" ht="15" customHeight="1" x14ac:dyDescent="0.4">
      <c r="A19" s="128"/>
      <c r="B19" s="4">
        <v>16</v>
      </c>
      <c r="C19" s="31" t="s">
        <v>52</v>
      </c>
      <c r="D19" s="7">
        <v>9</v>
      </c>
      <c r="E19" s="7">
        <v>668445</v>
      </c>
      <c r="F19" s="7">
        <v>641034</v>
      </c>
      <c r="G19" s="7">
        <v>27411</v>
      </c>
      <c r="H19" s="7">
        <v>2570062</v>
      </c>
      <c r="I19" s="7">
        <v>2073410</v>
      </c>
      <c r="J19" s="7">
        <v>162325</v>
      </c>
      <c r="K19" s="7">
        <v>76801</v>
      </c>
      <c r="L19" s="7" t="s">
        <v>46</v>
      </c>
      <c r="M19" s="7">
        <v>236232</v>
      </c>
      <c r="N19" s="7">
        <v>21294</v>
      </c>
      <c r="O19" s="128"/>
    </row>
    <row r="20" spans="1:15" ht="15" customHeight="1" x14ac:dyDescent="0.4">
      <c r="A20" s="128"/>
      <c r="B20" s="4">
        <v>17</v>
      </c>
      <c r="C20" s="31" t="s">
        <v>53</v>
      </c>
      <c r="D20" s="7">
        <v>1</v>
      </c>
      <c r="E20" s="7" t="s">
        <v>72</v>
      </c>
      <c r="F20" s="7" t="s">
        <v>72</v>
      </c>
      <c r="G20" s="7" t="s">
        <v>72</v>
      </c>
      <c r="H20" s="7" t="s">
        <v>72</v>
      </c>
      <c r="I20" s="7" t="s">
        <v>72</v>
      </c>
      <c r="J20" s="7" t="s">
        <v>72</v>
      </c>
      <c r="K20" s="7" t="s">
        <v>72</v>
      </c>
      <c r="L20" s="7" t="s">
        <v>46</v>
      </c>
      <c r="M20" s="7" t="s">
        <v>46</v>
      </c>
      <c r="N20" s="7" t="s">
        <v>46</v>
      </c>
      <c r="O20" s="128"/>
    </row>
    <row r="21" spans="1:15" ht="15" customHeight="1" x14ac:dyDescent="0.4">
      <c r="A21" s="128"/>
      <c r="B21" s="144">
        <v>18</v>
      </c>
      <c r="C21" s="98" t="s">
        <v>54</v>
      </c>
      <c r="D21" s="10">
        <v>35</v>
      </c>
      <c r="E21" s="10">
        <v>1063439</v>
      </c>
      <c r="F21" s="10">
        <v>916324</v>
      </c>
      <c r="G21" s="10">
        <v>147115</v>
      </c>
      <c r="H21" s="10">
        <v>4272091</v>
      </c>
      <c r="I21" s="10">
        <v>3286963</v>
      </c>
      <c r="J21" s="10">
        <v>62580</v>
      </c>
      <c r="K21" s="10">
        <v>161885</v>
      </c>
      <c r="L21" s="10">
        <v>545424</v>
      </c>
      <c r="M21" s="10">
        <v>82255</v>
      </c>
      <c r="N21" s="10">
        <v>132984</v>
      </c>
      <c r="O21" s="128"/>
    </row>
    <row r="22" spans="1:15" ht="15" customHeight="1" x14ac:dyDescent="0.4">
      <c r="A22" s="128"/>
      <c r="B22" s="4">
        <v>19</v>
      </c>
      <c r="C22" s="31" t="s">
        <v>55</v>
      </c>
      <c r="D22" s="7">
        <v>4</v>
      </c>
      <c r="E22" s="7">
        <v>106261</v>
      </c>
      <c r="F22" s="7">
        <v>105317</v>
      </c>
      <c r="G22" s="7">
        <v>944</v>
      </c>
      <c r="H22" s="7">
        <v>207364</v>
      </c>
      <c r="I22" s="7">
        <v>163088</v>
      </c>
      <c r="J22" s="7">
        <v>4370</v>
      </c>
      <c r="K22" s="7">
        <v>13318</v>
      </c>
      <c r="L22" s="7">
        <v>24078</v>
      </c>
      <c r="M22" s="7">
        <v>2510</v>
      </c>
      <c r="N22" s="7" t="s">
        <v>46</v>
      </c>
      <c r="O22" s="128"/>
    </row>
    <row r="23" spans="1:15" ht="15" customHeight="1" x14ac:dyDescent="0.4">
      <c r="A23" s="128"/>
      <c r="B23" s="4">
        <v>20</v>
      </c>
      <c r="C23" s="31" t="s">
        <v>56</v>
      </c>
      <c r="D23" s="7">
        <v>4</v>
      </c>
      <c r="E23" s="7">
        <v>96058</v>
      </c>
      <c r="F23" s="7">
        <v>86466</v>
      </c>
      <c r="G23" s="7">
        <v>9592</v>
      </c>
      <c r="H23" s="7">
        <v>361161</v>
      </c>
      <c r="I23" s="7">
        <v>313431</v>
      </c>
      <c r="J23" s="7">
        <v>485</v>
      </c>
      <c r="K23" s="7">
        <v>5692</v>
      </c>
      <c r="L23" s="7">
        <v>41483</v>
      </c>
      <c r="M23" s="7">
        <v>70</v>
      </c>
      <c r="N23" s="7" t="s">
        <v>46</v>
      </c>
      <c r="O23" s="128"/>
    </row>
    <row r="24" spans="1:15" ht="15" customHeight="1" x14ac:dyDescent="0.4">
      <c r="A24" s="128"/>
      <c r="B24" s="4">
        <v>21</v>
      </c>
      <c r="C24" s="31" t="s">
        <v>57</v>
      </c>
      <c r="D24" s="7">
        <v>22</v>
      </c>
      <c r="E24" s="7">
        <v>584289</v>
      </c>
      <c r="F24" s="7">
        <v>533616</v>
      </c>
      <c r="G24" s="7">
        <v>50673</v>
      </c>
      <c r="H24" s="7">
        <v>2936651</v>
      </c>
      <c r="I24" s="7">
        <v>1890073</v>
      </c>
      <c r="J24" s="7">
        <v>170441</v>
      </c>
      <c r="K24" s="7">
        <v>346812</v>
      </c>
      <c r="L24" s="7">
        <v>40695</v>
      </c>
      <c r="M24" s="7">
        <v>254296</v>
      </c>
      <c r="N24" s="7">
        <v>234334</v>
      </c>
      <c r="O24" s="128"/>
    </row>
    <row r="25" spans="1:15" ht="15" customHeight="1" x14ac:dyDescent="0.4">
      <c r="A25" s="128"/>
      <c r="B25" s="4">
        <v>22</v>
      </c>
      <c r="C25" s="31" t="s">
        <v>58</v>
      </c>
      <c r="D25" s="7">
        <v>17</v>
      </c>
      <c r="E25" s="7">
        <v>881234</v>
      </c>
      <c r="F25" s="7">
        <v>768638</v>
      </c>
      <c r="G25" s="7">
        <v>112596</v>
      </c>
      <c r="H25" s="7">
        <v>6860733</v>
      </c>
      <c r="I25" s="7">
        <v>5204665</v>
      </c>
      <c r="J25" s="7">
        <v>905064</v>
      </c>
      <c r="K25" s="7">
        <v>225693</v>
      </c>
      <c r="L25" s="7">
        <v>111647</v>
      </c>
      <c r="M25" s="7">
        <v>359520</v>
      </c>
      <c r="N25" s="7">
        <v>54144</v>
      </c>
      <c r="O25" s="128"/>
    </row>
    <row r="26" spans="1:15" ht="15" customHeight="1" x14ac:dyDescent="0.4">
      <c r="A26" s="128"/>
      <c r="B26" s="144">
        <v>23</v>
      </c>
      <c r="C26" s="32" t="s">
        <v>59</v>
      </c>
      <c r="D26" s="10">
        <v>11</v>
      </c>
      <c r="E26" s="10">
        <v>302730</v>
      </c>
      <c r="F26" s="10">
        <v>298523</v>
      </c>
      <c r="G26" s="10">
        <v>4207</v>
      </c>
      <c r="H26" s="10">
        <v>1410773</v>
      </c>
      <c r="I26" s="10">
        <v>1195308</v>
      </c>
      <c r="J26" s="10">
        <v>17626</v>
      </c>
      <c r="K26" s="10">
        <v>36519</v>
      </c>
      <c r="L26" s="10">
        <v>135416</v>
      </c>
      <c r="M26" s="10">
        <v>16833</v>
      </c>
      <c r="N26" s="10">
        <v>9071</v>
      </c>
      <c r="O26" s="128"/>
    </row>
    <row r="27" spans="1:15" ht="15" customHeight="1" x14ac:dyDescent="0.4">
      <c r="A27" s="128"/>
      <c r="B27" s="4">
        <v>24</v>
      </c>
      <c r="C27" s="31" t="s">
        <v>60</v>
      </c>
      <c r="D27" s="7">
        <v>46</v>
      </c>
      <c r="E27" s="7">
        <v>1773984</v>
      </c>
      <c r="F27" s="7">
        <v>1693252</v>
      </c>
      <c r="G27" s="7">
        <v>80732</v>
      </c>
      <c r="H27" s="7">
        <v>5614379</v>
      </c>
      <c r="I27" s="7">
        <v>3880100</v>
      </c>
      <c r="J27" s="7">
        <v>94058</v>
      </c>
      <c r="K27" s="7">
        <v>267946</v>
      </c>
      <c r="L27" s="7">
        <v>1165762</v>
      </c>
      <c r="M27" s="7">
        <v>76973</v>
      </c>
      <c r="N27" s="7">
        <v>129540</v>
      </c>
      <c r="O27" s="128"/>
    </row>
    <row r="28" spans="1:15" ht="15" customHeight="1" x14ac:dyDescent="0.4">
      <c r="A28" s="128"/>
      <c r="B28" s="4">
        <v>25</v>
      </c>
      <c r="C28" s="31" t="s">
        <v>61</v>
      </c>
      <c r="D28" s="7">
        <v>16</v>
      </c>
      <c r="E28" s="7">
        <v>1309896</v>
      </c>
      <c r="F28" s="7">
        <v>1292669</v>
      </c>
      <c r="G28" s="7">
        <v>17227</v>
      </c>
      <c r="H28" s="7">
        <v>6406956</v>
      </c>
      <c r="I28" s="7">
        <v>5840712</v>
      </c>
      <c r="J28" s="7">
        <v>12307</v>
      </c>
      <c r="K28" s="7">
        <v>151371</v>
      </c>
      <c r="L28" s="7">
        <v>313275</v>
      </c>
      <c r="M28" s="7">
        <v>54411</v>
      </c>
      <c r="N28" s="7">
        <v>34880</v>
      </c>
      <c r="O28" s="128"/>
    </row>
    <row r="29" spans="1:15" ht="15" customHeight="1" x14ac:dyDescent="0.4">
      <c r="A29" s="128"/>
      <c r="B29" s="4">
        <v>26</v>
      </c>
      <c r="C29" s="31" t="s">
        <v>62</v>
      </c>
      <c r="D29" s="7">
        <v>63</v>
      </c>
      <c r="E29" s="7">
        <v>3159893</v>
      </c>
      <c r="F29" s="7">
        <v>2619510</v>
      </c>
      <c r="G29" s="7">
        <v>540383</v>
      </c>
      <c r="H29" s="7">
        <v>17893147</v>
      </c>
      <c r="I29" s="7">
        <v>14569262</v>
      </c>
      <c r="J29" s="7">
        <v>42003</v>
      </c>
      <c r="K29" s="7">
        <v>145054</v>
      </c>
      <c r="L29" s="7">
        <v>3064364</v>
      </c>
      <c r="M29" s="7">
        <v>67047</v>
      </c>
      <c r="N29" s="7">
        <v>5417</v>
      </c>
      <c r="O29" s="128"/>
    </row>
    <row r="30" spans="1:15" ht="15" customHeight="1" x14ac:dyDescent="0.4">
      <c r="A30" s="128"/>
      <c r="B30" s="4">
        <v>27</v>
      </c>
      <c r="C30" s="31" t="s">
        <v>63</v>
      </c>
      <c r="D30" s="7">
        <v>16</v>
      </c>
      <c r="E30" s="7">
        <v>1255757</v>
      </c>
      <c r="F30" s="7">
        <v>1128210</v>
      </c>
      <c r="G30" s="7">
        <v>127547</v>
      </c>
      <c r="H30" s="7">
        <v>8926797</v>
      </c>
      <c r="I30" s="7">
        <v>7765931</v>
      </c>
      <c r="J30" s="7">
        <v>13381</v>
      </c>
      <c r="K30" s="7">
        <v>46742</v>
      </c>
      <c r="L30" s="7">
        <v>1070294</v>
      </c>
      <c r="M30" s="7">
        <v>28744</v>
      </c>
      <c r="N30" s="7">
        <v>1705</v>
      </c>
      <c r="O30" s="128"/>
    </row>
    <row r="31" spans="1:15" ht="15" customHeight="1" x14ac:dyDescent="0.4">
      <c r="A31" s="128"/>
      <c r="B31" s="144">
        <v>28</v>
      </c>
      <c r="C31" s="32" t="s">
        <v>64</v>
      </c>
      <c r="D31" s="10">
        <v>41</v>
      </c>
      <c r="E31" s="10">
        <v>3687190</v>
      </c>
      <c r="F31" s="10">
        <v>3132157</v>
      </c>
      <c r="G31" s="10">
        <v>555033</v>
      </c>
      <c r="H31" s="10">
        <v>17326722</v>
      </c>
      <c r="I31" s="10">
        <v>12097080</v>
      </c>
      <c r="J31" s="10">
        <v>182886</v>
      </c>
      <c r="K31" s="10">
        <v>1520467</v>
      </c>
      <c r="L31" s="10">
        <v>3390268</v>
      </c>
      <c r="M31" s="10">
        <v>120000</v>
      </c>
      <c r="N31" s="10">
        <v>16021</v>
      </c>
      <c r="O31" s="128"/>
    </row>
    <row r="32" spans="1:15" ht="15" customHeight="1" x14ac:dyDescent="0.4">
      <c r="A32" s="128"/>
      <c r="B32" s="4">
        <v>29</v>
      </c>
      <c r="C32" s="31" t="s">
        <v>65</v>
      </c>
      <c r="D32" s="7">
        <v>26</v>
      </c>
      <c r="E32" s="7">
        <v>986739</v>
      </c>
      <c r="F32" s="7">
        <v>908563</v>
      </c>
      <c r="G32" s="7">
        <v>78176</v>
      </c>
      <c r="H32" s="7">
        <v>3079453</v>
      </c>
      <c r="I32" s="7">
        <v>2822885</v>
      </c>
      <c r="J32" s="7">
        <v>11922</v>
      </c>
      <c r="K32" s="7">
        <v>79909</v>
      </c>
      <c r="L32" s="7">
        <v>145679</v>
      </c>
      <c r="M32" s="7">
        <v>10802</v>
      </c>
      <c r="N32" s="7">
        <v>8256</v>
      </c>
      <c r="O32" s="128"/>
    </row>
    <row r="33" spans="1:15" ht="15" customHeight="1" x14ac:dyDescent="0.4">
      <c r="A33" s="128"/>
      <c r="B33" s="4">
        <v>30</v>
      </c>
      <c r="C33" s="31" t="s">
        <v>66</v>
      </c>
      <c r="D33" s="7">
        <v>11</v>
      </c>
      <c r="E33" s="7">
        <v>431890</v>
      </c>
      <c r="F33" s="7">
        <v>401829</v>
      </c>
      <c r="G33" s="7">
        <v>30061</v>
      </c>
      <c r="H33" s="7">
        <v>1236541</v>
      </c>
      <c r="I33" s="7">
        <v>985848</v>
      </c>
      <c r="J33" s="7">
        <v>2548</v>
      </c>
      <c r="K33" s="7">
        <v>23963</v>
      </c>
      <c r="L33" s="7">
        <v>187379</v>
      </c>
      <c r="M33" s="7">
        <v>35012</v>
      </c>
      <c r="N33" s="7">
        <v>1791</v>
      </c>
      <c r="O33" s="128"/>
    </row>
    <row r="34" spans="1:15" ht="15" customHeight="1" x14ac:dyDescent="0.4">
      <c r="A34" s="128"/>
      <c r="B34" s="4">
        <v>31</v>
      </c>
      <c r="C34" s="31" t="s">
        <v>67</v>
      </c>
      <c r="D34" s="7">
        <v>31</v>
      </c>
      <c r="E34" s="7">
        <v>4193534</v>
      </c>
      <c r="F34" s="7">
        <v>3379860</v>
      </c>
      <c r="G34" s="7">
        <v>813674</v>
      </c>
      <c r="H34" s="7">
        <v>50829601</v>
      </c>
      <c r="I34" s="7">
        <v>49892136</v>
      </c>
      <c r="J34" s="7">
        <v>178247</v>
      </c>
      <c r="K34" s="7">
        <v>230021</v>
      </c>
      <c r="L34" s="7">
        <v>285649</v>
      </c>
      <c r="M34" s="7">
        <v>50600</v>
      </c>
      <c r="N34" s="7">
        <v>192948</v>
      </c>
      <c r="O34" s="128"/>
    </row>
    <row r="35" spans="1:15" ht="15" customHeight="1" thickBot="1" x14ac:dyDescent="0.45">
      <c r="A35" s="128"/>
      <c r="B35" s="145">
        <v>32</v>
      </c>
      <c r="C35" s="82" t="s">
        <v>68</v>
      </c>
      <c r="D35" s="13">
        <v>10</v>
      </c>
      <c r="E35" s="13">
        <v>778675</v>
      </c>
      <c r="F35" s="13">
        <v>695994</v>
      </c>
      <c r="G35" s="13">
        <v>82681</v>
      </c>
      <c r="H35" s="13">
        <v>2828584</v>
      </c>
      <c r="I35" s="13">
        <v>2337022</v>
      </c>
      <c r="J35" s="13">
        <v>12516</v>
      </c>
      <c r="K35" s="13">
        <v>89804</v>
      </c>
      <c r="L35" s="13">
        <v>384563</v>
      </c>
      <c r="M35" s="13">
        <v>4679</v>
      </c>
      <c r="N35" s="13" t="s">
        <v>46</v>
      </c>
      <c r="O35" s="128"/>
    </row>
    <row r="36" spans="1:15" ht="15" customHeight="1" x14ac:dyDescent="0.4">
      <c r="A36" s="128"/>
      <c r="O36" s="128"/>
    </row>
    <row r="37" spans="1:15" ht="15" customHeight="1" x14ac:dyDescent="0.4">
      <c r="A37" s="128"/>
      <c r="O37" s="128"/>
    </row>
    <row r="38" spans="1:15" ht="15" customHeight="1" x14ac:dyDescent="0.4">
      <c r="A38" s="128"/>
      <c r="O38" s="128"/>
    </row>
    <row r="39" spans="1:15" ht="15" customHeight="1" x14ac:dyDescent="0.4">
      <c r="A39" s="128"/>
      <c r="O39" s="128"/>
    </row>
    <row r="40" spans="1:15" ht="15" customHeight="1" x14ac:dyDescent="0.4">
      <c r="A40" s="128"/>
      <c r="O40" s="128"/>
    </row>
    <row r="41" spans="1:15" ht="15" customHeight="1" x14ac:dyDescent="0.4">
      <c r="A41" s="128"/>
      <c r="O41" s="128"/>
    </row>
    <row r="42" spans="1:15" ht="15" customHeight="1" x14ac:dyDescent="0.4">
      <c r="A42" s="128"/>
      <c r="O42" s="128"/>
    </row>
    <row r="43" spans="1:15" ht="15" customHeight="1" x14ac:dyDescent="0.4">
      <c r="A43" s="128"/>
      <c r="O43" s="128"/>
    </row>
    <row r="44" spans="1:15" ht="15" customHeight="1" x14ac:dyDescent="0.4">
      <c r="A44" s="128"/>
      <c r="O44" s="128"/>
    </row>
    <row r="45" spans="1:15" ht="15" customHeight="1" x14ac:dyDescent="0.4">
      <c r="A45" s="128"/>
      <c r="O45" s="128"/>
    </row>
    <row r="46" spans="1:15" ht="15" customHeight="1" x14ac:dyDescent="0.4">
      <c r="A46" s="128"/>
      <c r="O46" s="128"/>
    </row>
    <row r="47" spans="1:15" ht="15" customHeight="1" x14ac:dyDescent="0.4">
      <c r="A47" s="128"/>
      <c r="O47" s="128"/>
    </row>
    <row r="48" spans="1:15" ht="15" customHeight="1" x14ac:dyDescent="0.4">
      <c r="A48" s="128"/>
      <c r="O48" s="128"/>
    </row>
    <row r="49" spans="1:15" ht="15" customHeight="1" x14ac:dyDescent="0.4">
      <c r="A49" s="128"/>
      <c r="O49" s="128"/>
    </row>
    <row r="50" spans="1:15" ht="15" customHeight="1" x14ac:dyDescent="0.4">
      <c r="A50" s="128"/>
      <c r="O50" s="128"/>
    </row>
    <row r="51" spans="1:15" ht="15" customHeight="1" x14ac:dyDescent="0.4">
      <c r="A51" s="128"/>
      <c r="O51" s="128"/>
    </row>
    <row r="52" spans="1:15" ht="15" customHeight="1" x14ac:dyDescent="0.4">
      <c r="A52" s="128"/>
      <c r="O52" s="128"/>
    </row>
    <row r="53" spans="1:15" ht="15" customHeight="1" x14ac:dyDescent="0.4">
      <c r="A53" s="128"/>
      <c r="O53" s="128"/>
    </row>
    <row r="54" spans="1:15" ht="15" customHeight="1" x14ac:dyDescent="0.4">
      <c r="A54" s="128"/>
      <c r="O54" s="128"/>
    </row>
    <row r="55" spans="1:15" ht="15" customHeight="1" x14ac:dyDescent="0.4">
      <c r="A55" s="128"/>
      <c r="O55" s="128"/>
    </row>
    <row r="56" spans="1:15" ht="15" customHeight="1" x14ac:dyDescent="0.4">
      <c r="A56" s="128"/>
      <c r="O56" s="128"/>
    </row>
    <row r="57" spans="1:15" ht="15" customHeight="1" x14ac:dyDescent="0.4">
      <c r="A57" s="128"/>
      <c r="O57" s="128"/>
    </row>
    <row r="58" spans="1:15" ht="15" customHeight="1" x14ac:dyDescent="0.4">
      <c r="A58" s="128"/>
      <c r="O58" s="128"/>
    </row>
    <row r="59" spans="1:15" ht="15" customHeight="1" x14ac:dyDescent="0.4">
      <c r="A59" s="128"/>
      <c r="O59" s="128"/>
    </row>
    <row r="60" spans="1:15" ht="15" customHeight="1" x14ac:dyDescent="0.4">
      <c r="A60" s="128"/>
      <c r="O60" s="128"/>
    </row>
    <row r="61" spans="1:15" ht="15" customHeight="1" x14ac:dyDescent="0.4">
      <c r="A61" s="128"/>
      <c r="O61" s="128"/>
    </row>
    <row r="62" spans="1:15" ht="15" customHeight="1" x14ac:dyDescent="0.4">
      <c r="A62" s="128"/>
      <c r="O62" s="128"/>
    </row>
    <row r="63" spans="1:15" ht="15" customHeight="1" x14ac:dyDescent="0.4">
      <c r="A63" s="128"/>
      <c r="O63" s="128"/>
    </row>
    <row r="64" spans="1:15" ht="15" customHeight="1" x14ac:dyDescent="0.4">
      <c r="A64" s="128"/>
      <c r="O64" s="128"/>
    </row>
    <row r="65" spans="1:15" ht="15" customHeight="1" x14ac:dyDescent="0.4">
      <c r="A65" s="128"/>
      <c r="O65" s="128"/>
    </row>
    <row r="66" spans="1:15" ht="15" customHeight="1" x14ac:dyDescent="0.4">
      <c r="A66" s="128"/>
      <c r="O66" s="128"/>
    </row>
    <row r="67" spans="1:15" ht="15" customHeight="1" x14ac:dyDescent="0.4">
      <c r="A67" s="128"/>
      <c r="O67" s="128"/>
    </row>
    <row r="68" spans="1:15" ht="15" customHeight="1" x14ac:dyDescent="0.4">
      <c r="O68" s="128"/>
    </row>
    <row r="69" spans="1:15" ht="15" customHeight="1" x14ac:dyDescent="0.4">
      <c r="O69" s="128"/>
    </row>
    <row r="70" spans="1:15" ht="15" customHeight="1" x14ac:dyDescent="0.4">
      <c r="O70" s="128"/>
    </row>
    <row r="71" spans="1:15" ht="15" customHeight="1" x14ac:dyDescent="0.4">
      <c r="O71" s="128"/>
    </row>
    <row r="72" spans="1:15" ht="15" customHeight="1" x14ac:dyDescent="0.4">
      <c r="O72" s="128"/>
    </row>
    <row r="73" spans="1:15" ht="15" customHeight="1" x14ac:dyDescent="0.4">
      <c r="O73" s="128"/>
    </row>
    <row r="74" spans="1:15" ht="15" customHeight="1" x14ac:dyDescent="0.4">
      <c r="O74" s="128"/>
    </row>
    <row r="75" spans="1:15" ht="15" customHeight="1" x14ac:dyDescent="0.4">
      <c r="O75" s="128"/>
    </row>
    <row r="76" spans="1:15" ht="15" customHeight="1" x14ac:dyDescent="0.4">
      <c r="O76" s="128"/>
    </row>
  </sheetData>
  <mergeCells count="9">
    <mergeCell ref="B11:C11"/>
    <mergeCell ref="B7:C10"/>
    <mergeCell ref="D7:D10"/>
    <mergeCell ref="E7:G7"/>
    <mergeCell ref="H7:N7"/>
    <mergeCell ref="E8:E9"/>
    <mergeCell ref="F8:G8"/>
    <mergeCell ref="H8:H9"/>
    <mergeCell ref="I8:N8"/>
  </mergeCells>
  <phoneticPr fontId="2"/>
  <pageMargins left="0.78740157480314965" right="0.78740157480314965" top="0.78740157480314965" bottom="0.78740157480314965" header="0.39370078740157483" footer="0.59055118110236227"/>
  <pageSetup paperSize="9" scale="81" firstPageNumber="5" orientation="landscape" r:id="rId1"/>
  <rowBreaks count="1" manualBreakCount="1">
    <brk id="35" min="1" max="14" man="1"/>
  </rowBreaks>
  <ignoredErrors>
    <ignoredError sqref="B12"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T46"/>
  <sheetViews>
    <sheetView showGridLines="0" zoomScaleNormal="100" workbookViewId="0"/>
  </sheetViews>
  <sheetFormatPr defaultColWidth="8.125" defaultRowHeight="15" customHeight="1" x14ac:dyDescent="0.4"/>
  <cols>
    <col min="1" max="1" width="2.625" style="27" customWidth="1"/>
    <col min="2" max="2" width="2.5" style="27" customWidth="1"/>
    <col min="3" max="3" width="12.25" style="27" customWidth="1"/>
    <col min="4" max="4" width="6" style="27" customWidth="1"/>
    <col min="5" max="18" width="11.375" style="27" customWidth="1"/>
    <col min="19" max="16384" width="8.125" style="27"/>
  </cols>
  <sheetData>
    <row r="1" spans="1:20" s="127" customFormat="1" ht="15" customHeight="1" x14ac:dyDescent="0.4">
      <c r="B1" s="127" t="s">
        <v>572</v>
      </c>
      <c r="S1" s="129"/>
      <c r="T1" s="129"/>
    </row>
    <row r="2" spans="1:20" s="127" customFormat="1" ht="4.5" customHeight="1" x14ac:dyDescent="0.4">
      <c r="S2" s="129"/>
      <c r="T2" s="129"/>
    </row>
    <row r="3" spans="1:20" s="127" customFormat="1" ht="4.5" customHeight="1" x14ac:dyDescent="0.4">
      <c r="S3" s="129"/>
      <c r="T3" s="129"/>
    </row>
    <row r="4" spans="1:20" s="127" customFormat="1" ht="4.5" customHeight="1" x14ac:dyDescent="0.4">
      <c r="S4" s="129"/>
      <c r="T4" s="129"/>
    </row>
    <row r="5" spans="1:20" ht="4.5" customHeight="1" x14ac:dyDescent="0.4">
      <c r="S5" s="128"/>
      <c r="T5" s="128"/>
    </row>
    <row r="6" spans="1:20" s="53" customFormat="1" ht="15" customHeight="1" thickBot="1" x14ac:dyDescent="0.45">
      <c r="B6" s="53" t="s">
        <v>581</v>
      </c>
      <c r="S6" s="83"/>
      <c r="T6" s="83"/>
    </row>
    <row r="7" spans="1:20" ht="18" customHeight="1" x14ac:dyDescent="0.4">
      <c r="A7" s="128"/>
      <c r="B7" s="377" t="s">
        <v>19</v>
      </c>
      <c r="C7" s="378"/>
      <c r="D7" s="384" t="s">
        <v>20</v>
      </c>
      <c r="E7" s="384" t="s">
        <v>582</v>
      </c>
      <c r="F7" s="264"/>
      <c r="G7" s="264"/>
      <c r="H7" s="264"/>
      <c r="I7" s="265"/>
      <c r="J7" s="398" t="s">
        <v>583</v>
      </c>
      <c r="K7" s="398" t="s">
        <v>584</v>
      </c>
      <c r="L7" s="358" t="s">
        <v>585</v>
      </c>
      <c r="M7" s="363" t="s">
        <v>586</v>
      </c>
      <c r="N7" s="363"/>
      <c r="O7" s="363"/>
      <c r="P7" s="363"/>
      <c r="Q7" s="363"/>
      <c r="R7" s="392"/>
      <c r="S7" s="128"/>
      <c r="T7" s="128"/>
    </row>
    <row r="8" spans="1:20" ht="15" customHeight="1" x14ac:dyDescent="0.4">
      <c r="A8" s="128"/>
      <c r="B8" s="379"/>
      <c r="C8" s="380"/>
      <c r="D8" s="393"/>
      <c r="E8" s="393" t="s">
        <v>574</v>
      </c>
      <c r="F8" s="395"/>
      <c r="G8" s="396"/>
      <c r="H8" s="396"/>
      <c r="I8" s="268"/>
      <c r="J8" s="399"/>
      <c r="K8" s="399"/>
      <c r="L8" s="306"/>
      <c r="M8" s="373" t="s">
        <v>587</v>
      </c>
      <c r="N8" s="373"/>
      <c r="O8" s="373" t="s">
        <v>588</v>
      </c>
      <c r="P8" s="373"/>
      <c r="Q8" s="373" t="s">
        <v>589</v>
      </c>
      <c r="R8" s="390"/>
      <c r="S8" s="128"/>
      <c r="T8" s="128"/>
    </row>
    <row r="9" spans="1:20" ht="24" x14ac:dyDescent="0.4">
      <c r="A9" s="128"/>
      <c r="B9" s="379"/>
      <c r="C9" s="380"/>
      <c r="D9" s="393"/>
      <c r="E9" s="394"/>
      <c r="F9" s="37" t="s">
        <v>590</v>
      </c>
      <c r="G9" s="37" t="s">
        <v>591</v>
      </c>
      <c r="H9" s="37" t="s">
        <v>592</v>
      </c>
      <c r="I9" s="37" t="s">
        <v>593</v>
      </c>
      <c r="J9" s="399"/>
      <c r="K9" s="399"/>
      <c r="L9" s="306"/>
      <c r="M9" s="37" t="s">
        <v>594</v>
      </c>
      <c r="N9" s="37" t="s">
        <v>595</v>
      </c>
      <c r="O9" s="37" t="s">
        <v>594</v>
      </c>
      <c r="P9" s="37" t="s">
        <v>595</v>
      </c>
      <c r="Q9" s="37" t="s">
        <v>594</v>
      </c>
      <c r="R9" s="139" t="s">
        <v>595</v>
      </c>
      <c r="S9" s="128"/>
      <c r="T9" s="128"/>
    </row>
    <row r="10" spans="1:20" s="38" customFormat="1" ht="15" customHeight="1" thickBot="1" x14ac:dyDescent="0.45">
      <c r="A10" s="74"/>
      <c r="B10" s="323"/>
      <c r="C10" s="324"/>
      <c r="D10" s="397"/>
      <c r="E10" s="84" t="s">
        <v>80</v>
      </c>
      <c r="F10" s="84" t="s">
        <v>80</v>
      </c>
      <c r="G10" s="84" t="s">
        <v>80</v>
      </c>
      <c r="H10" s="84" t="s">
        <v>80</v>
      </c>
      <c r="I10" s="84" t="s">
        <v>80</v>
      </c>
      <c r="J10" s="67" t="s">
        <v>80</v>
      </c>
      <c r="K10" s="67" t="s">
        <v>80</v>
      </c>
      <c r="L10" s="67" t="s">
        <v>80</v>
      </c>
      <c r="M10" s="67" t="s">
        <v>80</v>
      </c>
      <c r="N10" s="67" t="s">
        <v>80</v>
      </c>
      <c r="O10" s="67" t="s">
        <v>80</v>
      </c>
      <c r="P10" s="67" t="s">
        <v>80</v>
      </c>
      <c r="Q10" s="67" t="s">
        <v>80</v>
      </c>
      <c r="R10" s="73" t="s">
        <v>80</v>
      </c>
      <c r="S10" s="74"/>
      <c r="T10" s="74"/>
    </row>
    <row r="11" spans="1:20" s="53" customFormat="1" ht="15" customHeight="1" x14ac:dyDescent="0.4">
      <c r="A11" s="83"/>
      <c r="B11" s="370" t="s">
        <v>16</v>
      </c>
      <c r="C11" s="371"/>
      <c r="D11" s="106">
        <v>601</v>
      </c>
      <c r="E11" s="106">
        <v>242024510</v>
      </c>
      <c r="F11" s="106">
        <v>228296637</v>
      </c>
      <c r="G11" s="106">
        <v>8766871</v>
      </c>
      <c r="H11" s="106">
        <v>80292</v>
      </c>
      <c r="I11" s="106">
        <v>4880710</v>
      </c>
      <c r="J11" s="106">
        <v>239232579</v>
      </c>
      <c r="K11" s="106">
        <v>70582934</v>
      </c>
      <c r="L11" s="106">
        <v>76071423</v>
      </c>
      <c r="M11" s="106">
        <v>5641426</v>
      </c>
      <c r="N11" s="106">
        <v>6391025</v>
      </c>
      <c r="O11" s="106">
        <v>7782341</v>
      </c>
      <c r="P11" s="106">
        <v>9201813</v>
      </c>
      <c r="Q11" s="106">
        <v>9571183</v>
      </c>
      <c r="R11" s="106">
        <v>12985719</v>
      </c>
      <c r="S11" s="83"/>
      <c r="T11" s="44"/>
    </row>
    <row r="12" spans="1:20" ht="15" customHeight="1" x14ac:dyDescent="0.4">
      <c r="A12" s="128"/>
      <c r="B12" s="4" t="s">
        <v>43</v>
      </c>
      <c r="C12" s="31" t="s">
        <v>44</v>
      </c>
      <c r="D12" s="7">
        <v>142</v>
      </c>
      <c r="E12" s="7">
        <v>32703110</v>
      </c>
      <c r="F12" s="7">
        <v>30671855</v>
      </c>
      <c r="G12" s="7">
        <v>1310012</v>
      </c>
      <c r="H12" s="7">
        <v>22653</v>
      </c>
      <c r="I12" s="7">
        <v>698590</v>
      </c>
      <c r="J12" s="7">
        <v>31988679</v>
      </c>
      <c r="K12" s="7">
        <v>10163841</v>
      </c>
      <c r="L12" s="7">
        <v>11118633</v>
      </c>
      <c r="M12" s="7">
        <v>913151</v>
      </c>
      <c r="N12" s="7">
        <v>895552</v>
      </c>
      <c r="O12" s="7">
        <v>161166</v>
      </c>
      <c r="P12" s="7">
        <v>185577</v>
      </c>
      <c r="Q12" s="7">
        <v>867447</v>
      </c>
      <c r="R12" s="7">
        <v>845830</v>
      </c>
      <c r="S12" s="128"/>
      <c r="T12" s="128"/>
    </row>
    <row r="13" spans="1:20" ht="15" customHeight="1" x14ac:dyDescent="0.4">
      <c r="A13" s="128"/>
      <c r="B13" s="4">
        <v>10</v>
      </c>
      <c r="C13" s="31" t="s">
        <v>45</v>
      </c>
      <c r="D13" s="7">
        <v>8</v>
      </c>
      <c r="E13" s="7">
        <v>3622768</v>
      </c>
      <c r="F13" s="7">
        <v>3541879</v>
      </c>
      <c r="G13" s="7">
        <v>24840</v>
      </c>
      <c r="H13" s="7" t="s">
        <v>46</v>
      </c>
      <c r="I13" s="7">
        <v>56049</v>
      </c>
      <c r="J13" s="7">
        <v>3555761</v>
      </c>
      <c r="K13" s="7">
        <v>2032837</v>
      </c>
      <c r="L13" s="7">
        <v>2145331</v>
      </c>
      <c r="M13" s="7">
        <v>171249</v>
      </c>
      <c r="N13" s="7">
        <v>158203</v>
      </c>
      <c r="O13" s="7">
        <v>41204</v>
      </c>
      <c r="P13" s="7">
        <v>43292</v>
      </c>
      <c r="Q13" s="7">
        <v>12552</v>
      </c>
      <c r="R13" s="7">
        <v>14662</v>
      </c>
      <c r="S13" s="128"/>
      <c r="T13" s="128"/>
    </row>
    <row r="14" spans="1:20" ht="15" customHeight="1" x14ac:dyDescent="0.4">
      <c r="A14" s="128"/>
      <c r="B14" s="4">
        <v>11</v>
      </c>
      <c r="C14" s="31" t="s">
        <v>47</v>
      </c>
      <c r="D14" s="7">
        <v>42</v>
      </c>
      <c r="E14" s="7">
        <v>1426258</v>
      </c>
      <c r="F14" s="7">
        <v>779158</v>
      </c>
      <c r="G14" s="7">
        <v>629801</v>
      </c>
      <c r="H14" s="7" t="s">
        <v>46</v>
      </c>
      <c r="I14" s="7">
        <v>17299</v>
      </c>
      <c r="J14" s="7">
        <v>1410238</v>
      </c>
      <c r="K14" s="7">
        <v>756560</v>
      </c>
      <c r="L14" s="7">
        <v>766825</v>
      </c>
      <c r="M14" s="7">
        <v>26837</v>
      </c>
      <c r="N14" s="7">
        <v>26451</v>
      </c>
      <c r="O14" s="7">
        <v>15698</v>
      </c>
      <c r="P14" s="7">
        <v>17363</v>
      </c>
      <c r="Q14" s="7">
        <v>28815</v>
      </c>
      <c r="R14" s="7">
        <v>44767</v>
      </c>
      <c r="S14" s="128"/>
      <c r="T14" s="128"/>
    </row>
    <row r="15" spans="1:20" ht="15" customHeight="1" x14ac:dyDescent="0.4">
      <c r="A15" s="128"/>
      <c r="B15" s="4">
        <v>12</v>
      </c>
      <c r="C15" s="31" t="s">
        <v>48</v>
      </c>
      <c r="D15" s="7">
        <v>18</v>
      </c>
      <c r="E15" s="7">
        <v>4676573</v>
      </c>
      <c r="F15" s="7">
        <v>4609790</v>
      </c>
      <c r="G15" s="7">
        <v>37033</v>
      </c>
      <c r="H15" s="7">
        <v>7</v>
      </c>
      <c r="I15" s="7">
        <v>29743</v>
      </c>
      <c r="J15" s="7">
        <v>4778416</v>
      </c>
      <c r="K15" s="7">
        <v>1485843</v>
      </c>
      <c r="L15" s="7">
        <v>1442791</v>
      </c>
      <c r="M15" s="7">
        <v>110520</v>
      </c>
      <c r="N15" s="7">
        <v>223069</v>
      </c>
      <c r="O15" s="7">
        <v>69199</v>
      </c>
      <c r="P15" s="7">
        <v>88243</v>
      </c>
      <c r="Q15" s="7">
        <v>203006</v>
      </c>
      <c r="R15" s="7">
        <v>280609</v>
      </c>
      <c r="S15" s="128"/>
      <c r="T15" s="128"/>
    </row>
    <row r="16" spans="1:20" ht="15" customHeight="1" x14ac:dyDescent="0.4">
      <c r="A16" s="128"/>
      <c r="B16" s="144">
        <v>13</v>
      </c>
      <c r="C16" s="32" t="s">
        <v>49</v>
      </c>
      <c r="D16" s="10">
        <v>3</v>
      </c>
      <c r="E16" s="10" t="s">
        <v>72</v>
      </c>
      <c r="F16" s="10" t="s">
        <v>72</v>
      </c>
      <c r="G16" s="10" t="s">
        <v>72</v>
      </c>
      <c r="H16" s="10" t="s">
        <v>72</v>
      </c>
      <c r="I16" s="10" t="s">
        <v>72</v>
      </c>
      <c r="J16" s="10" t="s">
        <v>72</v>
      </c>
      <c r="K16" s="10" t="s">
        <v>72</v>
      </c>
      <c r="L16" s="10" t="s">
        <v>72</v>
      </c>
      <c r="M16" s="10" t="s">
        <v>72</v>
      </c>
      <c r="N16" s="10" t="s">
        <v>72</v>
      </c>
      <c r="O16" s="10" t="s">
        <v>72</v>
      </c>
      <c r="P16" s="10" t="s">
        <v>72</v>
      </c>
      <c r="Q16" s="10" t="s">
        <v>72</v>
      </c>
      <c r="R16" s="10" t="s">
        <v>72</v>
      </c>
      <c r="S16" s="128"/>
      <c r="T16" s="128"/>
    </row>
    <row r="17" spans="1:20" ht="15" customHeight="1" x14ac:dyDescent="0.4">
      <c r="A17" s="128"/>
      <c r="B17" s="4">
        <v>14</v>
      </c>
      <c r="C17" s="31" t="s">
        <v>50</v>
      </c>
      <c r="D17" s="7">
        <v>9</v>
      </c>
      <c r="E17" s="7">
        <v>2308959</v>
      </c>
      <c r="F17" s="7">
        <v>2070630</v>
      </c>
      <c r="G17" s="7">
        <v>51514</v>
      </c>
      <c r="H17" s="7">
        <v>3461</v>
      </c>
      <c r="I17" s="7">
        <v>183354</v>
      </c>
      <c r="J17" s="7">
        <v>2096529</v>
      </c>
      <c r="K17" s="7">
        <v>576820</v>
      </c>
      <c r="L17" s="7">
        <v>719666</v>
      </c>
      <c r="M17" s="7">
        <v>32061</v>
      </c>
      <c r="N17" s="7">
        <v>27234</v>
      </c>
      <c r="O17" s="7">
        <v>60395</v>
      </c>
      <c r="P17" s="7">
        <v>39607</v>
      </c>
      <c r="Q17" s="7">
        <v>22672</v>
      </c>
      <c r="R17" s="7">
        <v>22976</v>
      </c>
      <c r="S17" s="128"/>
      <c r="T17" s="128"/>
    </row>
    <row r="18" spans="1:20" ht="15" customHeight="1" x14ac:dyDescent="0.4">
      <c r="A18" s="128"/>
      <c r="B18" s="4">
        <v>15</v>
      </c>
      <c r="C18" s="31" t="s">
        <v>51</v>
      </c>
      <c r="D18" s="7">
        <v>16</v>
      </c>
      <c r="E18" s="7">
        <v>2802315</v>
      </c>
      <c r="F18" s="7">
        <v>2692724</v>
      </c>
      <c r="G18" s="7">
        <v>106512</v>
      </c>
      <c r="H18" s="7" t="s">
        <v>46</v>
      </c>
      <c r="I18" s="7">
        <v>3079</v>
      </c>
      <c r="J18" s="7">
        <v>2792471</v>
      </c>
      <c r="K18" s="7">
        <v>1379646</v>
      </c>
      <c r="L18" s="7">
        <v>1610280</v>
      </c>
      <c r="M18" s="7">
        <v>14464</v>
      </c>
      <c r="N18" s="7">
        <v>12010</v>
      </c>
      <c r="O18" s="7">
        <v>21943</v>
      </c>
      <c r="P18" s="7">
        <v>17632</v>
      </c>
      <c r="Q18" s="7">
        <v>26091</v>
      </c>
      <c r="R18" s="7">
        <v>31470</v>
      </c>
      <c r="S18" s="128"/>
      <c r="T18" s="128"/>
    </row>
    <row r="19" spans="1:20" ht="15" customHeight="1" x14ac:dyDescent="0.4">
      <c r="A19" s="128"/>
      <c r="B19" s="4">
        <v>16</v>
      </c>
      <c r="C19" s="31" t="s">
        <v>52</v>
      </c>
      <c r="D19" s="7">
        <v>9</v>
      </c>
      <c r="E19" s="7">
        <v>5214290</v>
      </c>
      <c r="F19" s="7">
        <v>5191119</v>
      </c>
      <c r="G19" s="7">
        <v>707</v>
      </c>
      <c r="H19" s="7" t="s">
        <v>46</v>
      </c>
      <c r="I19" s="7">
        <v>22464</v>
      </c>
      <c r="J19" s="7">
        <v>5208797</v>
      </c>
      <c r="K19" s="7">
        <v>2124899</v>
      </c>
      <c r="L19" s="7">
        <v>2474133</v>
      </c>
      <c r="M19" s="7">
        <v>455830</v>
      </c>
      <c r="N19" s="7">
        <v>430139</v>
      </c>
      <c r="O19" s="7">
        <v>619300</v>
      </c>
      <c r="P19" s="7">
        <v>661962</v>
      </c>
      <c r="Q19" s="7">
        <v>558261</v>
      </c>
      <c r="R19" s="7">
        <v>543975</v>
      </c>
      <c r="S19" s="128"/>
      <c r="T19" s="128"/>
    </row>
    <row r="20" spans="1:20" ht="15" customHeight="1" x14ac:dyDescent="0.4">
      <c r="A20" s="128"/>
      <c r="B20" s="4">
        <v>17</v>
      </c>
      <c r="C20" s="31" t="s">
        <v>53</v>
      </c>
      <c r="D20" s="7">
        <v>1</v>
      </c>
      <c r="E20" s="7" t="s">
        <v>72</v>
      </c>
      <c r="F20" s="7" t="s">
        <v>72</v>
      </c>
      <c r="G20" s="7" t="s">
        <v>72</v>
      </c>
      <c r="H20" s="7" t="s">
        <v>46</v>
      </c>
      <c r="I20" s="7" t="s">
        <v>46</v>
      </c>
      <c r="J20" s="7" t="s">
        <v>72</v>
      </c>
      <c r="K20" s="7" t="s">
        <v>72</v>
      </c>
      <c r="L20" s="7" t="s">
        <v>72</v>
      </c>
      <c r="M20" s="7" t="s">
        <v>72</v>
      </c>
      <c r="N20" s="7" t="s">
        <v>72</v>
      </c>
      <c r="O20" s="7" t="s">
        <v>72</v>
      </c>
      <c r="P20" s="7" t="s">
        <v>72</v>
      </c>
      <c r="Q20" s="7" t="s">
        <v>72</v>
      </c>
      <c r="R20" s="7" t="s">
        <v>72</v>
      </c>
      <c r="S20" s="128"/>
      <c r="T20" s="128"/>
    </row>
    <row r="21" spans="1:20" ht="15" customHeight="1" x14ac:dyDescent="0.4">
      <c r="A21" s="128"/>
      <c r="B21" s="144">
        <v>18</v>
      </c>
      <c r="C21" s="32" t="s">
        <v>54</v>
      </c>
      <c r="D21" s="10">
        <v>35</v>
      </c>
      <c r="E21" s="10">
        <v>7035549</v>
      </c>
      <c r="F21" s="10">
        <v>6418181</v>
      </c>
      <c r="G21" s="10">
        <v>407353</v>
      </c>
      <c r="H21" s="10" t="s">
        <v>46</v>
      </c>
      <c r="I21" s="10">
        <v>210015</v>
      </c>
      <c r="J21" s="10">
        <v>6831167</v>
      </c>
      <c r="K21" s="10">
        <v>2351329</v>
      </c>
      <c r="L21" s="10">
        <v>2547519</v>
      </c>
      <c r="M21" s="10">
        <v>346520</v>
      </c>
      <c r="N21" s="10">
        <v>348723</v>
      </c>
      <c r="O21" s="10">
        <v>118643</v>
      </c>
      <c r="P21" s="10">
        <v>122073</v>
      </c>
      <c r="Q21" s="10">
        <v>272040</v>
      </c>
      <c r="R21" s="10">
        <v>289054</v>
      </c>
      <c r="S21" s="128"/>
      <c r="T21" s="128"/>
    </row>
    <row r="22" spans="1:20" ht="15" customHeight="1" x14ac:dyDescent="0.4">
      <c r="A22" s="128"/>
      <c r="B22" s="4">
        <v>19</v>
      </c>
      <c r="C22" s="31" t="s">
        <v>55</v>
      </c>
      <c r="D22" s="7">
        <v>4</v>
      </c>
      <c r="E22" s="7">
        <v>415634</v>
      </c>
      <c r="F22" s="7">
        <v>414454</v>
      </c>
      <c r="G22" s="7" t="s">
        <v>46</v>
      </c>
      <c r="H22" s="7" t="s">
        <v>46</v>
      </c>
      <c r="I22" s="7">
        <v>1180</v>
      </c>
      <c r="J22" s="7">
        <v>411427</v>
      </c>
      <c r="K22" s="7">
        <v>171006</v>
      </c>
      <c r="L22" s="7">
        <v>196354</v>
      </c>
      <c r="M22" s="7">
        <v>6604</v>
      </c>
      <c r="N22" s="7">
        <v>4760</v>
      </c>
      <c r="O22" s="7">
        <v>19123</v>
      </c>
      <c r="P22" s="7">
        <v>17940</v>
      </c>
      <c r="Q22" s="7">
        <v>14306</v>
      </c>
      <c r="R22" s="7">
        <v>16135</v>
      </c>
      <c r="S22" s="128"/>
      <c r="T22" s="128"/>
    </row>
    <row r="23" spans="1:20" ht="15" customHeight="1" x14ac:dyDescent="0.4">
      <c r="A23" s="128"/>
      <c r="B23" s="4">
        <v>20</v>
      </c>
      <c r="C23" s="31" t="s">
        <v>56</v>
      </c>
      <c r="D23" s="7">
        <v>4</v>
      </c>
      <c r="E23" s="7">
        <v>546823</v>
      </c>
      <c r="F23" s="7">
        <v>441260</v>
      </c>
      <c r="G23" s="7">
        <v>105563</v>
      </c>
      <c r="H23" s="7" t="s">
        <v>46</v>
      </c>
      <c r="I23" s="7" t="s">
        <v>46</v>
      </c>
      <c r="J23" s="7">
        <v>547112</v>
      </c>
      <c r="K23" s="7">
        <v>168019</v>
      </c>
      <c r="L23" s="7">
        <v>169170</v>
      </c>
      <c r="M23" s="7">
        <v>2044</v>
      </c>
      <c r="N23" s="7">
        <v>2468</v>
      </c>
      <c r="O23" s="7">
        <v>16599</v>
      </c>
      <c r="P23" s="7">
        <v>16464</v>
      </c>
      <c r="Q23" s="7">
        <v>27374</v>
      </c>
      <c r="R23" s="7">
        <v>25347</v>
      </c>
      <c r="S23" s="128"/>
      <c r="T23" s="128"/>
    </row>
    <row r="24" spans="1:20" ht="15" customHeight="1" x14ac:dyDescent="0.4">
      <c r="A24" s="128"/>
      <c r="B24" s="4">
        <v>21</v>
      </c>
      <c r="C24" s="31" t="s">
        <v>57</v>
      </c>
      <c r="D24" s="7">
        <v>22</v>
      </c>
      <c r="E24" s="7">
        <v>5330666</v>
      </c>
      <c r="F24" s="7">
        <v>4206545</v>
      </c>
      <c r="G24" s="7">
        <v>81606</v>
      </c>
      <c r="H24" s="7">
        <v>486</v>
      </c>
      <c r="I24" s="7">
        <v>1042029</v>
      </c>
      <c r="J24" s="7">
        <v>4314631</v>
      </c>
      <c r="K24" s="7">
        <v>1860163</v>
      </c>
      <c r="L24" s="7">
        <v>2254593</v>
      </c>
      <c r="M24" s="7">
        <v>228867</v>
      </c>
      <c r="N24" s="7">
        <v>252956</v>
      </c>
      <c r="O24" s="7">
        <v>52502</v>
      </c>
      <c r="P24" s="7">
        <v>54893</v>
      </c>
      <c r="Q24" s="7">
        <v>112947</v>
      </c>
      <c r="R24" s="7">
        <v>229821</v>
      </c>
      <c r="S24" s="128"/>
      <c r="T24" s="128"/>
    </row>
    <row r="25" spans="1:20" ht="15" customHeight="1" x14ac:dyDescent="0.4">
      <c r="A25" s="128"/>
      <c r="B25" s="4">
        <v>22</v>
      </c>
      <c r="C25" s="31" t="s">
        <v>58</v>
      </c>
      <c r="D25" s="7">
        <v>17</v>
      </c>
      <c r="E25" s="7">
        <v>9276178</v>
      </c>
      <c r="F25" s="7">
        <v>7735631</v>
      </c>
      <c r="G25" s="7">
        <v>186293</v>
      </c>
      <c r="H25" s="7" t="s">
        <v>46</v>
      </c>
      <c r="I25" s="7">
        <v>1354254</v>
      </c>
      <c r="J25" s="7">
        <v>8021787</v>
      </c>
      <c r="K25" s="7">
        <v>2072038</v>
      </c>
      <c r="L25" s="7">
        <v>2245301</v>
      </c>
      <c r="M25" s="7">
        <v>272855</v>
      </c>
      <c r="N25" s="7">
        <v>369431</v>
      </c>
      <c r="O25" s="7">
        <v>431756</v>
      </c>
      <c r="P25" s="7">
        <v>435043</v>
      </c>
      <c r="Q25" s="7">
        <v>1315119</v>
      </c>
      <c r="R25" s="7">
        <v>1405870</v>
      </c>
      <c r="S25" s="128"/>
      <c r="T25" s="128"/>
    </row>
    <row r="26" spans="1:20" ht="15" customHeight="1" x14ac:dyDescent="0.4">
      <c r="A26" s="128"/>
      <c r="B26" s="144">
        <v>23</v>
      </c>
      <c r="C26" s="32" t="s">
        <v>59</v>
      </c>
      <c r="D26" s="10">
        <v>11</v>
      </c>
      <c r="E26" s="10">
        <v>2392880</v>
      </c>
      <c r="F26" s="10">
        <v>1961153</v>
      </c>
      <c r="G26" s="10">
        <v>331832</v>
      </c>
      <c r="H26" s="10" t="s">
        <v>46</v>
      </c>
      <c r="I26" s="10">
        <v>99895</v>
      </c>
      <c r="J26" s="10">
        <v>2311141</v>
      </c>
      <c r="K26" s="10">
        <v>883862</v>
      </c>
      <c r="L26" s="10">
        <v>926840</v>
      </c>
      <c r="M26" s="10">
        <v>55075</v>
      </c>
      <c r="N26" s="10">
        <v>66084</v>
      </c>
      <c r="O26" s="10">
        <v>45956</v>
      </c>
      <c r="P26" s="10">
        <v>53103</v>
      </c>
      <c r="Q26" s="10">
        <v>448806</v>
      </c>
      <c r="R26" s="10">
        <v>530527</v>
      </c>
      <c r="S26" s="128"/>
      <c r="T26" s="128"/>
    </row>
    <row r="27" spans="1:20" ht="15" customHeight="1" x14ac:dyDescent="0.4">
      <c r="A27" s="128"/>
      <c r="B27" s="4">
        <v>24</v>
      </c>
      <c r="C27" s="31" t="s">
        <v>60</v>
      </c>
      <c r="D27" s="7">
        <v>46</v>
      </c>
      <c r="E27" s="7">
        <v>10266174</v>
      </c>
      <c r="F27" s="7">
        <v>8477278</v>
      </c>
      <c r="G27" s="7">
        <v>1335240</v>
      </c>
      <c r="H27" s="7">
        <v>13382</v>
      </c>
      <c r="I27" s="7">
        <v>440274</v>
      </c>
      <c r="J27" s="7">
        <v>9775706</v>
      </c>
      <c r="K27" s="7">
        <v>3938498</v>
      </c>
      <c r="L27" s="7">
        <v>4262799</v>
      </c>
      <c r="M27" s="7">
        <v>171907</v>
      </c>
      <c r="N27" s="7">
        <v>191354</v>
      </c>
      <c r="O27" s="7">
        <v>1126062</v>
      </c>
      <c r="P27" s="7">
        <v>1069803</v>
      </c>
      <c r="Q27" s="7">
        <v>297467</v>
      </c>
      <c r="R27" s="7">
        <v>367696</v>
      </c>
      <c r="S27" s="128"/>
      <c r="T27" s="128"/>
    </row>
    <row r="28" spans="1:20" ht="15" customHeight="1" x14ac:dyDescent="0.4">
      <c r="A28" s="128"/>
      <c r="B28" s="4">
        <v>25</v>
      </c>
      <c r="C28" s="31" t="s">
        <v>61</v>
      </c>
      <c r="D28" s="7">
        <v>16</v>
      </c>
      <c r="E28" s="7">
        <v>14018108</v>
      </c>
      <c r="F28" s="7">
        <v>13425123</v>
      </c>
      <c r="G28" s="7">
        <v>552186</v>
      </c>
      <c r="H28" s="7" t="s">
        <v>46</v>
      </c>
      <c r="I28" s="7">
        <v>40799</v>
      </c>
      <c r="J28" s="7">
        <v>14242221</v>
      </c>
      <c r="K28" s="7">
        <v>7490216</v>
      </c>
      <c r="L28" s="7">
        <v>7694056</v>
      </c>
      <c r="M28" s="7">
        <v>649819</v>
      </c>
      <c r="N28" s="7">
        <v>829955</v>
      </c>
      <c r="O28" s="7">
        <v>400680</v>
      </c>
      <c r="P28" s="7">
        <v>485456</v>
      </c>
      <c r="Q28" s="7">
        <v>1783582</v>
      </c>
      <c r="R28" s="7">
        <v>2376440</v>
      </c>
      <c r="S28" s="128"/>
      <c r="T28" s="128"/>
    </row>
    <row r="29" spans="1:20" ht="15" customHeight="1" x14ac:dyDescent="0.4">
      <c r="A29" s="128"/>
      <c r="B29" s="4">
        <v>26</v>
      </c>
      <c r="C29" s="31" t="s">
        <v>62</v>
      </c>
      <c r="D29" s="7">
        <v>63</v>
      </c>
      <c r="E29" s="7">
        <v>27343176</v>
      </c>
      <c r="F29" s="7">
        <v>26315550</v>
      </c>
      <c r="G29" s="7">
        <v>731189</v>
      </c>
      <c r="H29" s="7">
        <v>3572</v>
      </c>
      <c r="I29" s="7">
        <v>292865</v>
      </c>
      <c r="J29" s="7">
        <v>27867629</v>
      </c>
      <c r="K29" s="7">
        <v>9364516</v>
      </c>
      <c r="L29" s="7">
        <v>9051602</v>
      </c>
      <c r="M29" s="7">
        <v>1260691</v>
      </c>
      <c r="N29" s="7">
        <v>1287846</v>
      </c>
      <c r="O29" s="7">
        <v>1636540</v>
      </c>
      <c r="P29" s="7">
        <v>2430275</v>
      </c>
      <c r="Q29" s="7">
        <v>1133007</v>
      </c>
      <c r="R29" s="7">
        <v>2415797</v>
      </c>
      <c r="S29" s="128"/>
      <c r="T29" s="128"/>
    </row>
    <row r="30" spans="1:20" ht="15" customHeight="1" x14ac:dyDescent="0.4">
      <c r="A30" s="128"/>
      <c r="B30" s="4">
        <v>27</v>
      </c>
      <c r="C30" s="31" t="s">
        <v>63</v>
      </c>
      <c r="D30" s="7">
        <v>16</v>
      </c>
      <c r="E30" s="7">
        <v>11248566</v>
      </c>
      <c r="F30" s="7">
        <v>11150889</v>
      </c>
      <c r="G30" s="7">
        <v>66807</v>
      </c>
      <c r="H30" s="7" t="s">
        <v>46</v>
      </c>
      <c r="I30" s="7">
        <v>30870</v>
      </c>
      <c r="J30" s="7">
        <v>11367038</v>
      </c>
      <c r="K30" s="7">
        <v>2253240</v>
      </c>
      <c r="L30" s="7">
        <v>2240912</v>
      </c>
      <c r="M30" s="7">
        <v>149451</v>
      </c>
      <c r="N30" s="7">
        <v>160347</v>
      </c>
      <c r="O30" s="7">
        <v>428192</v>
      </c>
      <c r="P30" s="7">
        <v>566638</v>
      </c>
      <c r="Q30" s="7">
        <v>731144</v>
      </c>
      <c r="R30" s="7">
        <v>932542</v>
      </c>
      <c r="S30" s="128"/>
      <c r="T30" s="128"/>
    </row>
    <row r="31" spans="1:20" ht="15" customHeight="1" x14ac:dyDescent="0.4">
      <c r="A31" s="128"/>
      <c r="B31" s="144">
        <v>28</v>
      </c>
      <c r="C31" s="32" t="s">
        <v>64</v>
      </c>
      <c r="D31" s="10">
        <v>41</v>
      </c>
      <c r="E31" s="10">
        <v>26917751</v>
      </c>
      <c r="F31" s="10">
        <v>24826015</v>
      </c>
      <c r="G31" s="10">
        <v>2021737</v>
      </c>
      <c r="H31" s="10">
        <v>211</v>
      </c>
      <c r="I31" s="10">
        <v>69788</v>
      </c>
      <c r="J31" s="10">
        <v>27268987</v>
      </c>
      <c r="K31" s="10">
        <v>7796411</v>
      </c>
      <c r="L31" s="10">
        <v>9003088</v>
      </c>
      <c r="M31" s="10">
        <v>307590</v>
      </c>
      <c r="N31" s="10">
        <v>524526</v>
      </c>
      <c r="O31" s="10">
        <v>1211506</v>
      </c>
      <c r="P31" s="10">
        <v>1415805</v>
      </c>
      <c r="Q31" s="10">
        <v>673963</v>
      </c>
      <c r="R31" s="10">
        <v>1355899</v>
      </c>
      <c r="S31" s="128"/>
      <c r="T31" s="128"/>
    </row>
    <row r="32" spans="1:20" ht="15" customHeight="1" x14ac:dyDescent="0.4">
      <c r="A32" s="128"/>
      <c r="B32" s="4">
        <v>29</v>
      </c>
      <c r="C32" s="31" t="s">
        <v>65</v>
      </c>
      <c r="D32" s="7">
        <v>26</v>
      </c>
      <c r="E32" s="7">
        <v>5343999</v>
      </c>
      <c r="F32" s="7">
        <v>5235050</v>
      </c>
      <c r="G32" s="7">
        <v>89960</v>
      </c>
      <c r="H32" s="7">
        <v>22</v>
      </c>
      <c r="I32" s="7">
        <v>18967</v>
      </c>
      <c r="J32" s="7">
        <v>5362823</v>
      </c>
      <c r="K32" s="7">
        <v>2009743</v>
      </c>
      <c r="L32" s="7">
        <v>2142878</v>
      </c>
      <c r="M32" s="7">
        <v>125167</v>
      </c>
      <c r="N32" s="7">
        <v>168215</v>
      </c>
      <c r="O32" s="7">
        <v>118166</v>
      </c>
      <c r="P32" s="7">
        <v>112931</v>
      </c>
      <c r="Q32" s="7">
        <v>242520</v>
      </c>
      <c r="R32" s="7">
        <v>307241</v>
      </c>
      <c r="S32" s="128"/>
      <c r="T32" s="128"/>
    </row>
    <row r="33" spans="1:20" ht="15" customHeight="1" x14ac:dyDescent="0.4">
      <c r="A33" s="128"/>
      <c r="B33" s="4">
        <v>30</v>
      </c>
      <c r="C33" s="31" t="s">
        <v>66</v>
      </c>
      <c r="D33" s="7">
        <v>11</v>
      </c>
      <c r="E33" s="7">
        <v>2130393</v>
      </c>
      <c r="F33" s="7">
        <v>1866065</v>
      </c>
      <c r="G33" s="7">
        <v>262386</v>
      </c>
      <c r="H33" s="7">
        <v>85</v>
      </c>
      <c r="I33" s="7">
        <v>1857</v>
      </c>
      <c r="J33" s="7">
        <v>2172276</v>
      </c>
      <c r="K33" s="7">
        <v>826916</v>
      </c>
      <c r="L33" s="7">
        <v>830633</v>
      </c>
      <c r="M33" s="7">
        <v>14768</v>
      </c>
      <c r="N33" s="7">
        <v>13450</v>
      </c>
      <c r="O33" s="7">
        <v>463669</v>
      </c>
      <c r="P33" s="7">
        <v>508812</v>
      </c>
      <c r="Q33" s="7">
        <v>155335</v>
      </c>
      <c r="R33" s="7">
        <v>235005</v>
      </c>
      <c r="S33" s="128"/>
      <c r="T33" s="128"/>
    </row>
    <row r="34" spans="1:20" ht="15" customHeight="1" x14ac:dyDescent="0.4">
      <c r="A34" s="128"/>
      <c r="B34" s="4">
        <v>31</v>
      </c>
      <c r="C34" s="31" t="s">
        <v>67</v>
      </c>
      <c r="D34" s="7">
        <v>31</v>
      </c>
      <c r="E34" s="7">
        <v>61759461</v>
      </c>
      <c r="F34" s="7">
        <v>61217413</v>
      </c>
      <c r="G34" s="7">
        <v>247125</v>
      </c>
      <c r="H34" s="7">
        <v>32405</v>
      </c>
      <c r="I34" s="7">
        <v>262518</v>
      </c>
      <c r="J34" s="7">
        <v>61510306</v>
      </c>
      <c r="K34" s="7">
        <v>8757674</v>
      </c>
      <c r="L34" s="7">
        <v>10092303</v>
      </c>
      <c r="M34" s="7">
        <v>140976</v>
      </c>
      <c r="N34" s="7">
        <v>161019</v>
      </c>
      <c r="O34" s="7">
        <v>229020</v>
      </c>
      <c r="P34" s="7">
        <v>254745</v>
      </c>
      <c r="Q34" s="7">
        <v>190740</v>
      </c>
      <c r="R34" s="7">
        <v>251119</v>
      </c>
      <c r="S34" s="128"/>
      <c r="T34" s="128"/>
    </row>
    <row r="35" spans="1:20" ht="15" customHeight="1" thickBot="1" x14ac:dyDescent="0.45">
      <c r="A35" s="128"/>
      <c r="B35" s="145">
        <v>32</v>
      </c>
      <c r="C35" s="82" t="s">
        <v>68</v>
      </c>
      <c r="D35" s="13">
        <v>10</v>
      </c>
      <c r="E35" s="13">
        <v>4784737</v>
      </c>
      <c r="F35" s="13">
        <v>4621710</v>
      </c>
      <c r="G35" s="13">
        <v>162578</v>
      </c>
      <c r="H35" s="13" t="s">
        <v>46</v>
      </c>
      <c r="I35" s="13">
        <v>449</v>
      </c>
      <c r="J35" s="13">
        <v>4945732</v>
      </c>
      <c r="K35" s="13">
        <v>1988690</v>
      </c>
      <c r="L35" s="13">
        <v>1976892</v>
      </c>
      <c r="M35" s="13">
        <v>179487</v>
      </c>
      <c r="N35" s="13">
        <v>235744</v>
      </c>
      <c r="O35" s="13">
        <v>463177</v>
      </c>
      <c r="P35" s="13">
        <v>568364</v>
      </c>
      <c r="Q35" s="13">
        <v>432256</v>
      </c>
      <c r="R35" s="13">
        <v>439322</v>
      </c>
      <c r="S35" s="128"/>
      <c r="T35" s="128"/>
    </row>
    <row r="36" spans="1:20" ht="15" customHeight="1" x14ac:dyDescent="0.4">
      <c r="A36" s="128"/>
      <c r="S36" s="128"/>
      <c r="T36" s="128"/>
    </row>
    <row r="37" spans="1:20" ht="15" customHeight="1" x14ac:dyDescent="0.4">
      <c r="A37" s="128"/>
      <c r="S37" s="128"/>
      <c r="T37" s="128"/>
    </row>
    <row r="38" spans="1:20" ht="15" customHeight="1" x14ac:dyDescent="0.4">
      <c r="A38" s="128"/>
      <c r="S38" s="128"/>
      <c r="T38" s="128"/>
    </row>
    <row r="39" spans="1:20" ht="15" customHeight="1" x14ac:dyDescent="0.4">
      <c r="A39" s="128"/>
      <c r="S39" s="128"/>
      <c r="T39" s="128"/>
    </row>
    <row r="40" spans="1:20" ht="15" customHeight="1" x14ac:dyDescent="0.4">
      <c r="A40" s="128"/>
      <c r="S40" s="128"/>
      <c r="T40" s="128"/>
    </row>
    <row r="41" spans="1:20" ht="15" customHeight="1" x14ac:dyDescent="0.4">
      <c r="A41" s="128"/>
      <c r="S41" s="128"/>
      <c r="T41" s="128"/>
    </row>
    <row r="42" spans="1:20" ht="15" customHeight="1" x14ac:dyDescent="0.4">
      <c r="S42" s="128"/>
      <c r="T42" s="128"/>
    </row>
    <row r="43" spans="1:20" ht="15" customHeight="1" x14ac:dyDescent="0.4">
      <c r="S43" s="128"/>
      <c r="T43" s="128"/>
    </row>
    <row r="44" spans="1:20" ht="15" customHeight="1" x14ac:dyDescent="0.4">
      <c r="S44" s="128"/>
      <c r="T44" s="128"/>
    </row>
    <row r="45" spans="1:20" ht="15" customHeight="1" x14ac:dyDescent="0.4">
      <c r="S45" s="128"/>
      <c r="T45" s="128"/>
    </row>
    <row r="46" spans="1:20" ht="15" customHeight="1" x14ac:dyDescent="0.4">
      <c r="S46" s="128"/>
      <c r="T46" s="128"/>
    </row>
  </sheetData>
  <mergeCells count="13">
    <mergeCell ref="B11:C11"/>
    <mergeCell ref="M7:R7"/>
    <mergeCell ref="E8:E9"/>
    <mergeCell ref="F8:I8"/>
    <mergeCell ref="M8:N8"/>
    <mergeCell ref="O8:P8"/>
    <mergeCell ref="Q8:R8"/>
    <mergeCell ref="B7:C10"/>
    <mergeCell ref="D7:D10"/>
    <mergeCell ref="E7:I7"/>
    <mergeCell ref="J7:J9"/>
    <mergeCell ref="K7:K9"/>
    <mergeCell ref="L7:L9"/>
  </mergeCells>
  <phoneticPr fontId="2"/>
  <pageMargins left="0.78740157480314965" right="0.78740157480314965" top="0.78740157480314965" bottom="0.78740157480314965" header="0.39370078740157483" footer="0.59055118110236227"/>
  <pageSetup paperSize="9" scale="65" firstPageNumber="5" orientation="landscape" r:id="rId1"/>
  <ignoredErrors>
    <ignoredError sqref="B12:B35"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S85"/>
  <sheetViews>
    <sheetView showGridLines="0" zoomScaleNormal="100" workbookViewId="0"/>
  </sheetViews>
  <sheetFormatPr defaultColWidth="8.125" defaultRowHeight="15" customHeight="1" x14ac:dyDescent="0.4"/>
  <cols>
    <col min="1" max="1" width="2.625" style="27" customWidth="1"/>
    <col min="2" max="2" width="2.5" style="27" customWidth="1"/>
    <col min="3" max="3" width="12.25" style="27" customWidth="1"/>
    <col min="4" max="4" width="6" style="27" customWidth="1"/>
    <col min="5" max="17" width="11.375" style="27" customWidth="1"/>
    <col min="18" max="16384" width="8.125" style="27"/>
  </cols>
  <sheetData>
    <row r="1" spans="1:19" s="127" customFormat="1" ht="15" customHeight="1" x14ac:dyDescent="0.4">
      <c r="B1" s="127" t="s">
        <v>572</v>
      </c>
    </row>
    <row r="2" spans="1:19" ht="9" customHeight="1" x14ac:dyDescent="0.4"/>
    <row r="3" spans="1:19" ht="9" customHeight="1" x14ac:dyDescent="0.4"/>
    <row r="4" spans="1:19" s="53" customFormat="1" ht="15" customHeight="1" thickBot="1" x14ac:dyDescent="0.45">
      <c r="B4" s="53" t="s">
        <v>596</v>
      </c>
    </row>
    <row r="5" spans="1:19" ht="18" customHeight="1" x14ac:dyDescent="0.4">
      <c r="A5" s="128"/>
      <c r="B5" s="377" t="s">
        <v>19</v>
      </c>
      <c r="C5" s="378"/>
      <c r="D5" s="358" t="s">
        <v>20</v>
      </c>
      <c r="E5" s="392" t="s">
        <v>597</v>
      </c>
      <c r="F5" s="408"/>
      <c r="G5" s="408"/>
      <c r="H5" s="408"/>
      <c r="I5" s="408"/>
      <c r="J5" s="385"/>
      <c r="K5" s="385"/>
      <c r="L5" s="385"/>
      <c r="M5" s="385"/>
      <c r="N5" s="385"/>
      <c r="O5" s="385"/>
      <c r="P5" s="385"/>
      <c r="Q5" s="385"/>
      <c r="R5" s="128"/>
    </row>
    <row r="6" spans="1:19" ht="18" customHeight="1" x14ac:dyDescent="0.4">
      <c r="A6" s="128"/>
      <c r="B6" s="379"/>
      <c r="C6" s="380"/>
      <c r="D6" s="399"/>
      <c r="E6" s="409" t="s">
        <v>598</v>
      </c>
      <c r="F6" s="410"/>
      <c r="G6" s="410"/>
      <c r="H6" s="410"/>
      <c r="I6" s="409" t="s">
        <v>599</v>
      </c>
      <c r="J6" s="411"/>
      <c r="K6" s="394" t="s">
        <v>600</v>
      </c>
      <c r="L6" s="387" t="s">
        <v>601</v>
      </c>
      <c r="M6" s="414"/>
      <c r="N6" s="415" t="s">
        <v>2034</v>
      </c>
      <c r="O6" s="409" t="s">
        <v>602</v>
      </c>
      <c r="P6" s="410"/>
      <c r="Q6" s="387" t="s">
        <v>603</v>
      </c>
      <c r="R6" s="128"/>
    </row>
    <row r="7" spans="1:19" ht="18" customHeight="1" x14ac:dyDescent="0.4">
      <c r="A7" s="128"/>
      <c r="B7" s="379"/>
      <c r="C7" s="380"/>
      <c r="D7" s="399"/>
      <c r="E7" s="373" t="s">
        <v>604</v>
      </c>
      <c r="F7" s="406" t="s">
        <v>605</v>
      </c>
      <c r="G7" s="396"/>
      <c r="H7" s="396"/>
      <c r="I7" s="412"/>
      <c r="J7" s="413"/>
      <c r="K7" s="388"/>
      <c r="L7" s="412"/>
      <c r="M7" s="413"/>
      <c r="N7" s="416"/>
      <c r="O7" s="382"/>
      <c r="P7" s="379"/>
      <c r="Q7" s="417"/>
      <c r="R7" s="128"/>
    </row>
    <row r="8" spans="1:19" s="35" customFormat="1" ht="18" customHeight="1" x14ac:dyDescent="0.4">
      <c r="A8" s="86"/>
      <c r="B8" s="379"/>
      <c r="C8" s="380"/>
      <c r="D8" s="399"/>
      <c r="E8" s="391"/>
      <c r="F8" s="400" t="s">
        <v>606</v>
      </c>
      <c r="G8" s="400" t="s">
        <v>607</v>
      </c>
      <c r="H8" s="403" t="s">
        <v>608</v>
      </c>
      <c r="I8" s="391" t="s">
        <v>609</v>
      </c>
      <c r="J8" s="391" t="s">
        <v>610</v>
      </c>
      <c r="K8" s="388"/>
      <c r="L8" s="394" t="s">
        <v>604</v>
      </c>
      <c r="M8" s="394" t="s">
        <v>2033</v>
      </c>
      <c r="N8" s="416"/>
      <c r="O8" s="394" t="s">
        <v>604</v>
      </c>
      <c r="P8" s="394" t="s">
        <v>611</v>
      </c>
      <c r="Q8" s="417"/>
      <c r="R8" s="86"/>
    </row>
    <row r="9" spans="1:19" s="35" customFormat="1" ht="12" x14ac:dyDescent="0.4">
      <c r="A9" s="86"/>
      <c r="B9" s="379"/>
      <c r="C9" s="380"/>
      <c r="D9" s="399"/>
      <c r="E9" s="36"/>
      <c r="F9" s="401"/>
      <c r="G9" s="401"/>
      <c r="H9" s="404"/>
      <c r="I9" s="399"/>
      <c r="J9" s="399"/>
      <c r="K9" s="388"/>
      <c r="L9" s="388"/>
      <c r="M9" s="388"/>
      <c r="N9" s="416"/>
      <c r="O9" s="388"/>
      <c r="P9" s="388"/>
      <c r="Q9" s="417"/>
      <c r="R9" s="86"/>
      <c r="S9" s="44"/>
    </row>
    <row r="10" spans="1:19" s="38" customFormat="1" ht="15" customHeight="1" thickBot="1" x14ac:dyDescent="0.45">
      <c r="A10" s="74"/>
      <c r="B10" s="323"/>
      <c r="C10" s="324"/>
      <c r="D10" s="407"/>
      <c r="E10" s="67" t="s">
        <v>80</v>
      </c>
      <c r="F10" s="402"/>
      <c r="G10" s="402"/>
      <c r="H10" s="405"/>
      <c r="I10" s="67" t="s">
        <v>80</v>
      </c>
      <c r="J10" s="67" t="s">
        <v>80</v>
      </c>
      <c r="K10" s="67" t="s">
        <v>80</v>
      </c>
      <c r="L10" s="67" t="s">
        <v>80</v>
      </c>
      <c r="M10" s="67" t="s">
        <v>80</v>
      </c>
      <c r="N10" s="67" t="s">
        <v>80</v>
      </c>
      <c r="O10" s="67" t="s">
        <v>80</v>
      </c>
      <c r="P10" s="67" t="s">
        <v>80</v>
      </c>
      <c r="Q10" s="73" t="s">
        <v>80</v>
      </c>
      <c r="R10" s="74"/>
    </row>
    <row r="11" spans="1:19" s="53" customFormat="1" ht="15" customHeight="1" x14ac:dyDescent="0.4">
      <c r="A11" s="83"/>
      <c r="B11" s="370" t="s">
        <v>16</v>
      </c>
      <c r="C11" s="371"/>
      <c r="D11" s="106">
        <v>601</v>
      </c>
      <c r="E11" s="106">
        <v>124123</v>
      </c>
      <c r="F11" s="106">
        <v>3761345</v>
      </c>
      <c r="G11" s="106">
        <v>5451992</v>
      </c>
      <c r="H11" s="106">
        <v>1564545</v>
      </c>
      <c r="I11" s="106">
        <v>5410614</v>
      </c>
      <c r="J11" s="106">
        <v>7619601</v>
      </c>
      <c r="K11" s="106">
        <v>8693018</v>
      </c>
      <c r="L11" s="106">
        <v>83457</v>
      </c>
      <c r="M11" s="106">
        <v>1407525</v>
      </c>
      <c r="N11" s="106">
        <v>7657560</v>
      </c>
      <c r="O11" s="106">
        <v>9832677</v>
      </c>
      <c r="P11" s="106">
        <v>49204299</v>
      </c>
      <c r="Q11" s="106">
        <v>60790439</v>
      </c>
      <c r="R11" s="83"/>
    </row>
    <row r="12" spans="1:19" ht="15" customHeight="1" x14ac:dyDescent="0.4">
      <c r="A12" s="128"/>
      <c r="B12" s="4" t="s">
        <v>43</v>
      </c>
      <c r="C12" s="31" t="s">
        <v>44</v>
      </c>
      <c r="D12" s="7">
        <v>142</v>
      </c>
      <c r="E12" s="7">
        <v>17043</v>
      </c>
      <c r="F12" s="7">
        <v>286672</v>
      </c>
      <c r="G12" s="7">
        <v>440079</v>
      </c>
      <c r="H12" s="7">
        <v>46917</v>
      </c>
      <c r="I12" s="7">
        <v>246193</v>
      </c>
      <c r="J12" s="7">
        <v>231869</v>
      </c>
      <c r="K12" s="7">
        <v>805035</v>
      </c>
      <c r="L12" s="7">
        <v>2319</v>
      </c>
      <c r="M12" s="7">
        <v>121563</v>
      </c>
      <c r="N12" s="7">
        <v>961604</v>
      </c>
      <c r="O12" s="7">
        <v>1273579</v>
      </c>
      <c r="P12" s="7">
        <v>8481872</v>
      </c>
      <c r="Q12" s="7">
        <v>9460676</v>
      </c>
      <c r="R12" s="128"/>
    </row>
    <row r="13" spans="1:19" ht="15" customHeight="1" x14ac:dyDescent="0.4">
      <c r="A13" s="128"/>
      <c r="B13" s="4">
        <v>10</v>
      </c>
      <c r="C13" s="31" t="s">
        <v>45</v>
      </c>
      <c r="D13" s="7">
        <v>8</v>
      </c>
      <c r="E13" s="7">
        <v>330</v>
      </c>
      <c r="F13" s="7">
        <v>27252</v>
      </c>
      <c r="G13" s="7">
        <v>15197</v>
      </c>
      <c r="H13" s="7">
        <v>4365</v>
      </c>
      <c r="I13" s="7">
        <v>23695</v>
      </c>
      <c r="J13" s="7">
        <v>25980</v>
      </c>
      <c r="K13" s="7">
        <v>44859</v>
      </c>
      <c r="L13" s="7" t="s">
        <v>46</v>
      </c>
      <c r="M13" s="7">
        <v>291</v>
      </c>
      <c r="N13" s="7">
        <v>101536</v>
      </c>
      <c r="O13" s="7">
        <v>81584</v>
      </c>
      <c r="P13" s="7">
        <v>1689848</v>
      </c>
      <c r="Q13" s="7">
        <v>1716749</v>
      </c>
      <c r="R13" s="128"/>
    </row>
    <row r="14" spans="1:19" ht="15" customHeight="1" x14ac:dyDescent="0.4">
      <c r="A14" s="128"/>
      <c r="B14" s="4">
        <v>11</v>
      </c>
      <c r="C14" s="31" t="s">
        <v>47</v>
      </c>
      <c r="D14" s="7">
        <v>42</v>
      </c>
      <c r="E14" s="7" t="s">
        <v>46</v>
      </c>
      <c r="F14" s="7">
        <v>1709</v>
      </c>
      <c r="G14" s="7">
        <v>2706</v>
      </c>
      <c r="H14" s="7">
        <v>699</v>
      </c>
      <c r="I14" s="7">
        <v>128</v>
      </c>
      <c r="J14" s="7">
        <v>387</v>
      </c>
      <c r="K14" s="7">
        <v>4855</v>
      </c>
      <c r="L14" s="7" t="s">
        <v>46</v>
      </c>
      <c r="M14" s="7">
        <v>294</v>
      </c>
      <c r="N14" s="7">
        <v>11544</v>
      </c>
      <c r="O14" s="7">
        <v>94445</v>
      </c>
      <c r="P14" s="7">
        <v>131159</v>
      </c>
      <c r="Q14" s="7">
        <v>218880</v>
      </c>
      <c r="R14" s="128"/>
    </row>
    <row r="15" spans="1:19" ht="15" customHeight="1" x14ac:dyDescent="0.4">
      <c r="A15" s="128"/>
      <c r="B15" s="4">
        <v>12</v>
      </c>
      <c r="C15" s="31" t="s">
        <v>48</v>
      </c>
      <c r="D15" s="7">
        <v>18</v>
      </c>
      <c r="E15" s="7">
        <v>3513</v>
      </c>
      <c r="F15" s="7">
        <v>14136</v>
      </c>
      <c r="G15" s="7">
        <v>118844</v>
      </c>
      <c r="H15" s="7">
        <v>7582</v>
      </c>
      <c r="I15" s="7">
        <v>6922</v>
      </c>
      <c r="J15" s="7">
        <v>9123</v>
      </c>
      <c r="K15" s="7">
        <v>141874</v>
      </c>
      <c r="L15" s="7" t="s">
        <v>46</v>
      </c>
      <c r="M15" s="7">
        <v>45847</v>
      </c>
      <c r="N15" s="7">
        <v>88541</v>
      </c>
      <c r="O15" s="7">
        <v>281355</v>
      </c>
      <c r="P15" s="7">
        <v>705686</v>
      </c>
      <c r="Q15" s="7">
        <v>996728</v>
      </c>
      <c r="R15" s="128"/>
    </row>
    <row r="16" spans="1:19" ht="15" customHeight="1" x14ac:dyDescent="0.4">
      <c r="A16" s="128"/>
      <c r="B16" s="144">
        <v>13</v>
      </c>
      <c r="C16" s="32" t="s">
        <v>49</v>
      </c>
      <c r="D16" s="10">
        <v>3</v>
      </c>
      <c r="E16" s="10" t="s">
        <v>46</v>
      </c>
      <c r="F16" s="10">
        <v>714</v>
      </c>
      <c r="G16" s="10" t="s">
        <v>72</v>
      </c>
      <c r="H16" s="10" t="s">
        <v>72</v>
      </c>
      <c r="I16" s="10" t="s">
        <v>72</v>
      </c>
      <c r="J16" s="10" t="s">
        <v>72</v>
      </c>
      <c r="K16" s="10" t="s">
        <v>72</v>
      </c>
      <c r="L16" s="10" t="s">
        <v>72</v>
      </c>
      <c r="M16" s="10" t="s">
        <v>72</v>
      </c>
      <c r="N16" s="10" t="s">
        <v>72</v>
      </c>
      <c r="O16" s="10" t="s">
        <v>72</v>
      </c>
      <c r="P16" s="10" t="s">
        <v>72</v>
      </c>
      <c r="Q16" s="10" t="s">
        <v>72</v>
      </c>
      <c r="R16" s="128"/>
    </row>
    <row r="17" spans="1:18" ht="15" customHeight="1" x14ac:dyDescent="0.4">
      <c r="A17" s="128"/>
      <c r="B17" s="4">
        <v>14</v>
      </c>
      <c r="C17" s="31" t="s">
        <v>50</v>
      </c>
      <c r="D17" s="7">
        <v>9</v>
      </c>
      <c r="E17" s="7" t="s">
        <v>46</v>
      </c>
      <c r="F17" s="7">
        <v>13890</v>
      </c>
      <c r="G17" s="7">
        <v>212406</v>
      </c>
      <c r="H17" s="7">
        <v>3150</v>
      </c>
      <c r="I17" s="7">
        <v>143494</v>
      </c>
      <c r="J17" s="7">
        <v>192217</v>
      </c>
      <c r="K17" s="7">
        <v>180723</v>
      </c>
      <c r="L17" s="7" t="s">
        <v>46</v>
      </c>
      <c r="M17" s="7">
        <v>94515</v>
      </c>
      <c r="N17" s="7">
        <v>117231</v>
      </c>
      <c r="O17" s="7">
        <v>205803</v>
      </c>
      <c r="P17" s="7">
        <v>763479</v>
      </c>
      <c r="Q17" s="7">
        <v>986982</v>
      </c>
      <c r="R17" s="128"/>
    </row>
    <row r="18" spans="1:18" ht="15" customHeight="1" x14ac:dyDescent="0.4">
      <c r="A18" s="128"/>
      <c r="B18" s="4">
        <v>15</v>
      </c>
      <c r="C18" s="31" t="s">
        <v>51</v>
      </c>
      <c r="D18" s="7">
        <v>16</v>
      </c>
      <c r="E18" s="7">
        <v>7584</v>
      </c>
      <c r="F18" s="7">
        <v>6551</v>
      </c>
      <c r="G18" s="7">
        <v>9284</v>
      </c>
      <c r="H18" s="7">
        <v>5119</v>
      </c>
      <c r="I18" s="7">
        <v>13535</v>
      </c>
      <c r="J18" s="7">
        <v>8341</v>
      </c>
      <c r="K18" s="7">
        <v>33732</v>
      </c>
      <c r="L18" s="7" t="s">
        <v>46</v>
      </c>
      <c r="M18" s="7">
        <v>165</v>
      </c>
      <c r="N18" s="7">
        <v>223869</v>
      </c>
      <c r="O18" s="7">
        <v>200100</v>
      </c>
      <c r="P18" s="7">
        <v>1303834</v>
      </c>
      <c r="Q18" s="7">
        <v>1308438</v>
      </c>
      <c r="R18" s="128"/>
    </row>
    <row r="19" spans="1:18" ht="15" customHeight="1" x14ac:dyDescent="0.4">
      <c r="A19" s="128"/>
      <c r="B19" s="4">
        <v>16</v>
      </c>
      <c r="C19" s="31" t="s">
        <v>52</v>
      </c>
      <c r="D19" s="7">
        <v>9</v>
      </c>
      <c r="E19" s="7" t="s">
        <v>46</v>
      </c>
      <c r="F19" s="7">
        <v>92819</v>
      </c>
      <c r="G19" s="7">
        <v>192400</v>
      </c>
      <c r="H19" s="7">
        <v>54127</v>
      </c>
      <c r="I19" s="7">
        <v>689866</v>
      </c>
      <c r="J19" s="7">
        <v>413782</v>
      </c>
      <c r="K19" s="7">
        <v>615430</v>
      </c>
      <c r="L19" s="7" t="s">
        <v>46</v>
      </c>
      <c r="M19" s="7">
        <v>98581</v>
      </c>
      <c r="N19" s="7">
        <v>366205</v>
      </c>
      <c r="O19" s="7">
        <v>231545</v>
      </c>
      <c r="P19" s="7">
        <v>2865818</v>
      </c>
      <c r="Q19" s="7">
        <v>2971923</v>
      </c>
      <c r="R19" s="128"/>
    </row>
    <row r="20" spans="1:18" ht="15" customHeight="1" x14ac:dyDescent="0.4">
      <c r="A20" s="128"/>
      <c r="B20" s="4">
        <v>17</v>
      </c>
      <c r="C20" s="31" t="s">
        <v>53</v>
      </c>
      <c r="D20" s="7">
        <v>1</v>
      </c>
      <c r="E20" s="7" t="s">
        <v>46</v>
      </c>
      <c r="F20" s="7" t="s">
        <v>46</v>
      </c>
      <c r="G20" s="7" t="s">
        <v>72</v>
      </c>
      <c r="H20" s="7" t="s">
        <v>72</v>
      </c>
      <c r="I20" s="7" t="s">
        <v>72</v>
      </c>
      <c r="J20" s="7" t="s">
        <v>72</v>
      </c>
      <c r="K20" s="7" t="s">
        <v>72</v>
      </c>
      <c r="L20" s="7" t="s">
        <v>72</v>
      </c>
      <c r="M20" s="7" t="s">
        <v>72</v>
      </c>
      <c r="N20" s="7" t="s">
        <v>72</v>
      </c>
      <c r="O20" s="7" t="s">
        <v>72</v>
      </c>
      <c r="P20" s="7" t="s">
        <v>72</v>
      </c>
      <c r="Q20" s="7" t="s">
        <v>72</v>
      </c>
      <c r="R20" s="128"/>
    </row>
    <row r="21" spans="1:18" ht="15" customHeight="1" x14ac:dyDescent="0.4">
      <c r="A21" s="128"/>
      <c r="B21" s="144">
        <v>18</v>
      </c>
      <c r="C21" s="32" t="s">
        <v>54</v>
      </c>
      <c r="D21" s="10">
        <v>35</v>
      </c>
      <c r="E21" s="10">
        <v>24</v>
      </c>
      <c r="F21" s="10">
        <v>26133</v>
      </c>
      <c r="G21" s="10">
        <v>136657</v>
      </c>
      <c r="H21" s="10">
        <v>32895</v>
      </c>
      <c r="I21" s="10">
        <v>61696</v>
      </c>
      <c r="J21" s="10">
        <v>51354</v>
      </c>
      <c r="K21" s="10">
        <v>206051</v>
      </c>
      <c r="L21" s="10">
        <v>20683</v>
      </c>
      <c r="M21" s="10">
        <v>8468</v>
      </c>
      <c r="N21" s="10">
        <v>201823</v>
      </c>
      <c r="O21" s="10">
        <v>414053</v>
      </c>
      <c r="P21" s="10">
        <v>1732017</v>
      </c>
      <c r="Q21" s="10">
        <v>2110805</v>
      </c>
      <c r="R21" s="128"/>
    </row>
    <row r="22" spans="1:18" ht="15" customHeight="1" x14ac:dyDescent="0.4">
      <c r="A22" s="128"/>
      <c r="B22" s="4">
        <v>19</v>
      </c>
      <c r="C22" s="31" t="s">
        <v>55</v>
      </c>
      <c r="D22" s="7">
        <v>4</v>
      </c>
      <c r="E22" s="7" t="s">
        <v>46</v>
      </c>
      <c r="F22" s="7">
        <v>31194</v>
      </c>
      <c r="G22" s="7">
        <v>39051</v>
      </c>
      <c r="H22" s="7">
        <v>2155</v>
      </c>
      <c r="I22" s="7">
        <v>373</v>
      </c>
      <c r="J22" s="7">
        <v>22</v>
      </c>
      <c r="K22" s="7">
        <v>72751</v>
      </c>
      <c r="L22" s="7" t="s">
        <v>46</v>
      </c>
      <c r="M22" s="7">
        <v>1401</v>
      </c>
      <c r="N22" s="7">
        <v>22321</v>
      </c>
      <c r="O22" s="7">
        <v>11184</v>
      </c>
      <c r="P22" s="7">
        <v>156233</v>
      </c>
      <c r="Q22" s="7">
        <v>216095</v>
      </c>
      <c r="R22" s="128"/>
    </row>
    <row r="23" spans="1:18" ht="15" customHeight="1" x14ac:dyDescent="0.4">
      <c r="A23" s="128"/>
      <c r="B23" s="4">
        <v>20</v>
      </c>
      <c r="C23" s="31" t="s">
        <v>56</v>
      </c>
      <c r="D23" s="7">
        <v>4</v>
      </c>
      <c r="E23" s="7" t="s">
        <v>46</v>
      </c>
      <c r="F23" s="7">
        <v>160</v>
      </c>
      <c r="G23" s="7">
        <v>562</v>
      </c>
      <c r="H23" s="7">
        <v>510</v>
      </c>
      <c r="I23" s="7" t="s">
        <v>46</v>
      </c>
      <c r="J23" s="7" t="s">
        <v>46</v>
      </c>
      <c r="K23" s="7">
        <v>1232</v>
      </c>
      <c r="L23" s="7" t="s">
        <v>46</v>
      </c>
      <c r="M23" s="7" t="s">
        <v>46</v>
      </c>
      <c r="N23" s="7">
        <v>1440</v>
      </c>
      <c r="O23" s="7">
        <v>6880</v>
      </c>
      <c r="P23" s="7">
        <v>9980</v>
      </c>
      <c r="Q23" s="7">
        <v>16652</v>
      </c>
      <c r="R23" s="128"/>
    </row>
    <row r="24" spans="1:18" ht="15" customHeight="1" x14ac:dyDescent="0.4">
      <c r="A24" s="128"/>
      <c r="B24" s="4">
        <v>21</v>
      </c>
      <c r="C24" s="31" t="s">
        <v>57</v>
      </c>
      <c r="D24" s="7">
        <v>22</v>
      </c>
      <c r="E24" s="7">
        <v>7206</v>
      </c>
      <c r="F24" s="7">
        <v>1102200</v>
      </c>
      <c r="G24" s="7">
        <v>679210</v>
      </c>
      <c r="H24" s="7">
        <v>19694</v>
      </c>
      <c r="I24" s="7">
        <v>507564</v>
      </c>
      <c r="J24" s="7">
        <v>1693764</v>
      </c>
      <c r="K24" s="7">
        <v>622110</v>
      </c>
      <c r="L24" s="7">
        <v>319</v>
      </c>
      <c r="M24" s="7">
        <v>16957</v>
      </c>
      <c r="N24" s="7">
        <v>420910</v>
      </c>
      <c r="O24" s="7">
        <v>482213</v>
      </c>
      <c r="P24" s="7">
        <v>1934780</v>
      </c>
      <c r="Q24" s="7">
        <v>3787117</v>
      </c>
      <c r="R24" s="128"/>
    </row>
    <row r="25" spans="1:18" ht="15" customHeight="1" x14ac:dyDescent="0.4">
      <c r="A25" s="128"/>
      <c r="B25" s="4">
        <v>22</v>
      </c>
      <c r="C25" s="31" t="s">
        <v>58</v>
      </c>
      <c r="D25" s="7">
        <v>17</v>
      </c>
      <c r="E25" s="7">
        <v>5</v>
      </c>
      <c r="F25" s="7">
        <v>30266</v>
      </c>
      <c r="G25" s="7">
        <v>216299</v>
      </c>
      <c r="H25" s="7">
        <v>14147</v>
      </c>
      <c r="I25" s="7">
        <v>200979</v>
      </c>
      <c r="J25" s="7">
        <v>245201</v>
      </c>
      <c r="K25" s="7">
        <v>216495</v>
      </c>
      <c r="L25" s="7">
        <v>1800</v>
      </c>
      <c r="M25" s="7">
        <v>2330</v>
      </c>
      <c r="N25" s="7">
        <v>273126</v>
      </c>
      <c r="O25" s="7">
        <v>472678</v>
      </c>
      <c r="P25" s="7">
        <v>2325894</v>
      </c>
      <c r="Q25" s="7">
        <v>2782033</v>
      </c>
      <c r="R25" s="128"/>
    </row>
    <row r="26" spans="1:18" ht="15" customHeight="1" x14ac:dyDescent="0.4">
      <c r="A26" s="128"/>
      <c r="B26" s="144">
        <v>23</v>
      </c>
      <c r="C26" s="32" t="s">
        <v>59</v>
      </c>
      <c r="D26" s="10">
        <v>11</v>
      </c>
      <c r="E26" s="10">
        <v>21</v>
      </c>
      <c r="F26" s="10">
        <v>30005</v>
      </c>
      <c r="G26" s="10">
        <v>30872</v>
      </c>
      <c r="H26" s="10">
        <v>14719</v>
      </c>
      <c r="I26" s="10">
        <v>32655</v>
      </c>
      <c r="J26" s="10">
        <v>32279</v>
      </c>
      <c r="K26" s="10">
        <v>75993</v>
      </c>
      <c r="L26" s="10" t="s">
        <v>46</v>
      </c>
      <c r="M26" s="10">
        <v>1516</v>
      </c>
      <c r="N26" s="10">
        <v>61134</v>
      </c>
      <c r="O26" s="10">
        <v>89388</v>
      </c>
      <c r="P26" s="10">
        <v>452239</v>
      </c>
      <c r="Q26" s="10">
        <v>554594</v>
      </c>
      <c r="R26" s="128"/>
    </row>
    <row r="27" spans="1:18" ht="15" customHeight="1" x14ac:dyDescent="0.4">
      <c r="A27" s="128"/>
      <c r="B27" s="4">
        <v>24</v>
      </c>
      <c r="C27" s="31" t="s">
        <v>60</v>
      </c>
      <c r="D27" s="7">
        <v>46</v>
      </c>
      <c r="E27" s="7">
        <v>27411</v>
      </c>
      <c r="F27" s="7">
        <v>55898</v>
      </c>
      <c r="G27" s="7">
        <v>155409</v>
      </c>
      <c r="H27" s="7">
        <v>35185</v>
      </c>
      <c r="I27" s="7">
        <v>109144</v>
      </c>
      <c r="J27" s="7">
        <v>116066</v>
      </c>
      <c r="K27" s="7">
        <v>266981</v>
      </c>
      <c r="L27" s="7">
        <v>18802</v>
      </c>
      <c r="M27" s="7">
        <v>7005</v>
      </c>
      <c r="N27" s="7">
        <v>287489</v>
      </c>
      <c r="O27" s="7">
        <v>1058360</v>
      </c>
      <c r="P27" s="7">
        <v>1952516</v>
      </c>
      <c r="Q27" s="7">
        <v>2971483</v>
      </c>
      <c r="R27" s="128"/>
    </row>
    <row r="28" spans="1:18" ht="15" customHeight="1" x14ac:dyDescent="0.4">
      <c r="A28" s="128"/>
      <c r="B28" s="4">
        <v>25</v>
      </c>
      <c r="C28" s="31" t="s">
        <v>61</v>
      </c>
      <c r="D28" s="7">
        <v>16</v>
      </c>
      <c r="E28" s="7">
        <v>4548</v>
      </c>
      <c r="F28" s="7">
        <v>60454</v>
      </c>
      <c r="G28" s="7">
        <v>256895</v>
      </c>
      <c r="H28" s="7">
        <v>80146</v>
      </c>
      <c r="I28" s="7">
        <v>153654</v>
      </c>
      <c r="J28" s="7">
        <v>255654</v>
      </c>
      <c r="K28" s="7">
        <v>300043</v>
      </c>
      <c r="L28" s="7" t="s">
        <v>46</v>
      </c>
      <c r="M28" s="7">
        <v>60261</v>
      </c>
      <c r="N28" s="7">
        <v>468752</v>
      </c>
      <c r="O28" s="7">
        <v>460401</v>
      </c>
      <c r="P28" s="7">
        <v>1947083</v>
      </c>
      <c r="Q28" s="7">
        <v>2280514</v>
      </c>
      <c r="R28" s="128"/>
    </row>
    <row r="29" spans="1:18" ht="15" customHeight="1" x14ac:dyDescent="0.4">
      <c r="A29" s="128"/>
      <c r="B29" s="4">
        <v>26</v>
      </c>
      <c r="C29" s="31" t="s">
        <v>62</v>
      </c>
      <c r="D29" s="7">
        <v>63</v>
      </c>
      <c r="E29" s="7">
        <v>13846</v>
      </c>
      <c r="F29" s="7">
        <v>1438352</v>
      </c>
      <c r="G29" s="7">
        <v>773165</v>
      </c>
      <c r="H29" s="7">
        <v>135037</v>
      </c>
      <c r="I29" s="7">
        <v>748610</v>
      </c>
      <c r="J29" s="7">
        <v>1669502</v>
      </c>
      <c r="K29" s="7">
        <v>1439508</v>
      </c>
      <c r="L29" s="7">
        <v>1</v>
      </c>
      <c r="M29" s="7">
        <v>35822</v>
      </c>
      <c r="N29" s="7">
        <v>507976</v>
      </c>
      <c r="O29" s="7">
        <v>753480</v>
      </c>
      <c r="P29" s="7">
        <v>3282102</v>
      </c>
      <c r="Q29" s="7">
        <v>5852183</v>
      </c>
      <c r="R29" s="128"/>
    </row>
    <row r="30" spans="1:18" ht="15" customHeight="1" x14ac:dyDescent="0.4">
      <c r="A30" s="128"/>
      <c r="B30" s="4">
        <v>27</v>
      </c>
      <c r="C30" s="31" t="s">
        <v>63</v>
      </c>
      <c r="D30" s="7">
        <v>16</v>
      </c>
      <c r="E30" s="7">
        <v>6</v>
      </c>
      <c r="F30" s="7">
        <v>35671</v>
      </c>
      <c r="G30" s="7">
        <v>48747</v>
      </c>
      <c r="H30" s="7">
        <v>18992</v>
      </c>
      <c r="I30" s="7">
        <v>51597</v>
      </c>
      <c r="J30" s="7">
        <v>19156</v>
      </c>
      <c r="K30" s="7">
        <v>135857</v>
      </c>
      <c r="L30" s="7" t="s">
        <v>46</v>
      </c>
      <c r="M30" s="7">
        <v>7963</v>
      </c>
      <c r="N30" s="7">
        <v>137014</v>
      </c>
      <c r="O30" s="7">
        <v>345429</v>
      </c>
      <c r="P30" s="7">
        <v>1011023</v>
      </c>
      <c r="Q30" s="7">
        <v>1314891</v>
      </c>
      <c r="R30" s="128"/>
    </row>
    <row r="31" spans="1:18" ht="15" customHeight="1" x14ac:dyDescent="0.4">
      <c r="A31" s="128"/>
      <c r="B31" s="144">
        <v>28</v>
      </c>
      <c r="C31" s="32" t="s">
        <v>64</v>
      </c>
      <c r="D31" s="10">
        <v>41</v>
      </c>
      <c r="E31" s="10">
        <v>37450</v>
      </c>
      <c r="F31" s="10">
        <v>136415</v>
      </c>
      <c r="G31" s="10">
        <v>1158357</v>
      </c>
      <c r="H31" s="10">
        <v>314060</v>
      </c>
      <c r="I31" s="10">
        <v>1161859</v>
      </c>
      <c r="J31" s="10">
        <v>1044394</v>
      </c>
      <c r="K31" s="10">
        <v>1763747</v>
      </c>
      <c r="L31" s="10">
        <v>16742</v>
      </c>
      <c r="M31" s="10">
        <v>280319</v>
      </c>
      <c r="N31" s="10">
        <v>1627912</v>
      </c>
      <c r="O31" s="10">
        <v>854348</v>
      </c>
      <c r="P31" s="10">
        <v>9672350</v>
      </c>
      <c r="Q31" s="10">
        <v>10248007</v>
      </c>
      <c r="R31" s="128"/>
    </row>
    <row r="32" spans="1:18" ht="15" customHeight="1" x14ac:dyDescent="0.4">
      <c r="A32" s="128"/>
      <c r="B32" s="4">
        <v>29</v>
      </c>
      <c r="C32" s="31" t="s">
        <v>65</v>
      </c>
      <c r="D32" s="7">
        <v>26</v>
      </c>
      <c r="E32" s="7">
        <v>56</v>
      </c>
      <c r="F32" s="7">
        <v>22014</v>
      </c>
      <c r="G32" s="7">
        <v>146399</v>
      </c>
      <c r="H32" s="7">
        <v>55930</v>
      </c>
      <c r="I32" s="7">
        <v>181705</v>
      </c>
      <c r="J32" s="7">
        <v>195234</v>
      </c>
      <c r="K32" s="7">
        <v>210870</v>
      </c>
      <c r="L32" s="7" t="s">
        <v>46</v>
      </c>
      <c r="M32" s="7">
        <v>3042</v>
      </c>
      <c r="N32" s="7">
        <v>170948</v>
      </c>
      <c r="O32" s="7">
        <v>236661</v>
      </c>
      <c r="P32" s="7">
        <v>1053127</v>
      </c>
      <c r="Q32" s="7">
        <v>1340197</v>
      </c>
      <c r="R32" s="128"/>
    </row>
    <row r="33" spans="1:18" ht="15" customHeight="1" x14ac:dyDescent="0.4">
      <c r="A33" s="128"/>
      <c r="B33" s="4">
        <v>30</v>
      </c>
      <c r="C33" s="31" t="s">
        <v>66</v>
      </c>
      <c r="D33" s="7">
        <v>11</v>
      </c>
      <c r="E33" s="7" t="s">
        <v>46</v>
      </c>
      <c r="F33" s="7">
        <v>73762</v>
      </c>
      <c r="G33" s="7">
        <v>11472</v>
      </c>
      <c r="H33" s="7">
        <v>10171</v>
      </c>
      <c r="I33" s="7">
        <v>240</v>
      </c>
      <c r="J33" s="7">
        <v>240</v>
      </c>
      <c r="K33" s="7">
        <v>95405</v>
      </c>
      <c r="L33" s="7">
        <v>21366</v>
      </c>
      <c r="M33" s="7">
        <v>1033</v>
      </c>
      <c r="N33" s="7">
        <v>47542</v>
      </c>
      <c r="O33" s="7">
        <v>134197</v>
      </c>
      <c r="P33" s="7">
        <v>208048</v>
      </c>
      <c r="Q33" s="7">
        <v>367709</v>
      </c>
      <c r="R33" s="128"/>
    </row>
    <row r="34" spans="1:18" ht="15" customHeight="1" x14ac:dyDescent="0.4">
      <c r="A34" s="128"/>
      <c r="B34" s="4">
        <v>31</v>
      </c>
      <c r="C34" s="31" t="s">
        <v>67</v>
      </c>
      <c r="D34" s="7">
        <v>31</v>
      </c>
      <c r="E34" s="7">
        <v>2349</v>
      </c>
      <c r="F34" s="7">
        <v>230374</v>
      </c>
      <c r="G34" s="7">
        <v>755207</v>
      </c>
      <c r="H34" s="7">
        <v>665686</v>
      </c>
      <c r="I34" s="7">
        <v>827272</v>
      </c>
      <c r="J34" s="7">
        <v>1249937</v>
      </c>
      <c r="K34" s="7">
        <v>1230951</v>
      </c>
      <c r="L34" s="7" t="s">
        <v>46</v>
      </c>
      <c r="M34" s="7">
        <v>618354</v>
      </c>
      <c r="N34" s="7">
        <v>1380397</v>
      </c>
      <c r="O34" s="7">
        <v>1872538</v>
      </c>
      <c r="P34" s="7">
        <v>6388204</v>
      </c>
      <c r="Q34" s="7">
        <v>7915607</v>
      </c>
      <c r="R34" s="128"/>
    </row>
    <row r="35" spans="1:18" ht="15" customHeight="1" thickBot="1" x14ac:dyDescent="0.45">
      <c r="A35" s="128"/>
      <c r="B35" s="145">
        <v>32</v>
      </c>
      <c r="C35" s="82" t="s">
        <v>68</v>
      </c>
      <c r="D35" s="13">
        <v>10</v>
      </c>
      <c r="E35" s="13">
        <v>2731</v>
      </c>
      <c r="F35" s="13">
        <v>44704</v>
      </c>
      <c r="G35" s="13">
        <v>47401</v>
      </c>
      <c r="H35" s="13">
        <v>40696</v>
      </c>
      <c r="I35" s="13">
        <v>246528</v>
      </c>
      <c r="J35" s="13">
        <v>162373</v>
      </c>
      <c r="K35" s="13">
        <v>219687</v>
      </c>
      <c r="L35" s="13" t="s">
        <v>46</v>
      </c>
      <c r="M35" s="13">
        <v>1576</v>
      </c>
      <c r="N35" s="13">
        <v>149646</v>
      </c>
      <c r="O35" s="13">
        <v>105975</v>
      </c>
      <c r="P35" s="13">
        <v>749870</v>
      </c>
      <c r="Q35" s="13">
        <v>840155</v>
      </c>
      <c r="R35" s="128"/>
    </row>
    <row r="36" spans="1:18" ht="15" customHeight="1" x14ac:dyDescent="0.4">
      <c r="A36" s="128"/>
      <c r="R36" s="128"/>
    </row>
    <row r="37" spans="1:18" ht="15" customHeight="1" x14ac:dyDescent="0.4">
      <c r="A37" s="128"/>
      <c r="R37" s="128"/>
    </row>
    <row r="38" spans="1:18" ht="15" customHeight="1" x14ac:dyDescent="0.4">
      <c r="R38" s="128"/>
    </row>
    <row r="39" spans="1:18" ht="15" customHeight="1" x14ac:dyDescent="0.4">
      <c r="R39" s="128"/>
    </row>
    <row r="40" spans="1:18" ht="15" customHeight="1" x14ac:dyDescent="0.4">
      <c r="R40" s="128"/>
    </row>
    <row r="41" spans="1:18" ht="15" customHeight="1" x14ac:dyDescent="0.4">
      <c r="R41" s="128"/>
    </row>
    <row r="42" spans="1:18" ht="15" customHeight="1" x14ac:dyDescent="0.4">
      <c r="R42" s="128"/>
    </row>
    <row r="43" spans="1:18" ht="15" customHeight="1" x14ac:dyDescent="0.4">
      <c r="R43" s="128"/>
    </row>
    <row r="44" spans="1:18" ht="15" customHeight="1" x14ac:dyDescent="0.4">
      <c r="R44" s="128"/>
    </row>
    <row r="45" spans="1:18" ht="15" customHeight="1" x14ac:dyDescent="0.4">
      <c r="R45" s="128"/>
    </row>
    <row r="46" spans="1:18" ht="15" customHeight="1" x14ac:dyDescent="0.4">
      <c r="R46" s="128"/>
    </row>
    <row r="47" spans="1:18" ht="15" customHeight="1" x14ac:dyDescent="0.4">
      <c r="R47" s="128"/>
    </row>
    <row r="48" spans="1:18" ht="15" customHeight="1" x14ac:dyDescent="0.4">
      <c r="R48" s="128"/>
    </row>
    <row r="49" spans="18:18" ht="15" customHeight="1" x14ac:dyDescent="0.4">
      <c r="R49" s="128"/>
    </row>
    <row r="50" spans="18:18" ht="15" customHeight="1" x14ac:dyDescent="0.4">
      <c r="R50" s="128"/>
    </row>
    <row r="51" spans="18:18" ht="15" customHeight="1" x14ac:dyDescent="0.4">
      <c r="R51" s="128"/>
    </row>
    <row r="52" spans="18:18" ht="15" customHeight="1" x14ac:dyDescent="0.4">
      <c r="R52" s="128"/>
    </row>
    <row r="53" spans="18:18" ht="15" customHeight="1" x14ac:dyDescent="0.4">
      <c r="R53" s="128"/>
    </row>
    <row r="54" spans="18:18" ht="15" customHeight="1" x14ac:dyDescent="0.4">
      <c r="R54" s="128"/>
    </row>
    <row r="55" spans="18:18" ht="15" customHeight="1" x14ac:dyDescent="0.4">
      <c r="R55" s="128"/>
    </row>
    <row r="56" spans="18:18" ht="15" customHeight="1" x14ac:dyDescent="0.4">
      <c r="R56" s="128"/>
    </row>
    <row r="57" spans="18:18" ht="15" customHeight="1" x14ac:dyDescent="0.4">
      <c r="R57" s="128"/>
    </row>
    <row r="58" spans="18:18" ht="15" customHeight="1" x14ac:dyDescent="0.4">
      <c r="R58" s="128"/>
    </row>
    <row r="59" spans="18:18" ht="15" customHeight="1" x14ac:dyDescent="0.4">
      <c r="R59" s="128"/>
    </row>
    <row r="60" spans="18:18" ht="15" customHeight="1" x14ac:dyDescent="0.4">
      <c r="R60" s="128"/>
    </row>
    <row r="61" spans="18:18" ht="15" customHeight="1" x14ac:dyDescent="0.4">
      <c r="R61" s="128"/>
    </row>
    <row r="62" spans="18:18" ht="15" customHeight="1" x14ac:dyDescent="0.4">
      <c r="R62" s="128"/>
    </row>
    <row r="63" spans="18:18" ht="15" customHeight="1" x14ac:dyDescent="0.4">
      <c r="R63" s="128"/>
    </row>
    <row r="64" spans="18:18" ht="15" customHeight="1" x14ac:dyDescent="0.4">
      <c r="R64" s="128"/>
    </row>
    <row r="65" spans="18:18" ht="15" customHeight="1" x14ac:dyDescent="0.4">
      <c r="R65" s="128"/>
    </row>
    <row r="66" spans="18:18" ht="15" customHeight="1" x14ac:dyDescent="0.4">
      <c r="R66" s="128"/>
    </row>
    <row r="67" spans="18:18" ht="15" customHeight="1" x14ac:dyDescent="0.4">
      <c r="R67" s="128"/>
    </row>
    <row r="68" spans="18:18" ht="15" customHeight="1" x14ac:dyDescent="0.4">
      <c r="R68" s="128"/>
    </row>
    <row r="69" spans="18:18" ht="15" customHeight="1" x14ac:dyDescent="0.4">
      <c r="R69" s="128"/>
    </row>
    <row r="70" spans="18:18" ht="15" customHeight="1" x14ac:dyDescent="0.4">
      <c r="R70" s="128"/>
    </row>
    <row r="71" spans="18:18" ht="15" customHeight="1" x14ac:dyDescent="0.4">
      <c r="R71" s="128"/>
    </row>
    <row r="72" spans="18:18" ht="15" customHeight="1" x14ac:dyDescent="0.4">
      <c r="R72" s="128"/>
    </row>
    <row r="73" spans="18:18" ht="15" customHeight="1" x14ac:dyDescent="0.4">
      <c r="R73" s="128"/>
    </row>
    <row r="74" spans="18:18" ht="15" customHeight="1" x14ac:dyDescent="0.4">
      <c r="R74" s="128"/>
    </row>
    <row r="75" spans="18:18" ht="15" customHeight="1" x14ac:dyDescent="0.4">
      <c r="R75" s="128"/>
    </row>
    <row r="76" spans="18:18" ht="15" customHeight="1" x14ac:dyDescent="0.4">
      <c r="R76" s="128"/>
    </row>
    <row r="77" spans="18:18" ht="15" customHeight="1" x14ac:dyDescent="0.4">
      <c r="R77" s="128"/>
    </row>
    <row r="78" spans="18:18" ht="15" customHeight="1" x14ac:dyDescent="0.4">
      <c r="R78" s="128"/>
    </row>
    <row r="79" spans="18:18" ht="15" customHeight="1" x14ac:dyDescent="0.4">
      <c r="R79" s="128"/>
    </row>
    <row r="80" spans="18:18" ht="15" customHeight="1" x14ac:dyDescent="0.4">
      <c r="R80" s="128"/>
    </row>
    <row r="81" spans="18:18" ht="15" customHeight="1" x14ac:dyDescent="0.4">
      <c r="R81" s="128"/>
    </row>
    <row r="82" spans="18:18" ht="15" customHeight="1" x14ac:dyDescent="0.4">
      <c r="R82" s="128"/>
    </row>
    <row r="83" spans="18:18" ht="15" customHeight="1" x14ac:dyDescent="0.4">
      <c r="R83" s="128"/>
    </row>
    <row r="84" spans="18:18" ht="15" customHeight="1" x14ac:dyDescent="0.4">
      <c r="R84" s="128"/>
    </row>
    <row r="85" spans="18:18" ht="15" customHeight="1" x14ac:dyDescent="0.4">
      <c r="R85" s="128"/>
    </row>
  </sheetData>
  <mergeCells count="22">
    <mergeCell ref="B11:C11"/>
    <mergeCell ref="E7:E8"/>
    <mergeCell ref="F7:H7"/>
    <mergeCell ref="B5:C10"/>
    <mergeCell ref="D5:D10"/>
    <mergeCell ref="E5:Q5"/>
    <mergeCell ref="E6:H6"/>
    <mergeCell ref="I6:J7"/>
    <mergeCell ref="K6:K9"/>
    <mergeCell ref="L6:M7"/>
    <mergeCell ref="N6:N9"/>
    <mergeCell ref="O6:P7"/>
    <mergeCell ref="Q6:Q9"/>
    <mergeCell ref="J8:J9"/>
    <mergeCell ref="L8:L9"/>
    <mergeCell ref="M8:M9"/>
    <mergeCell ref="O8:O9"/>
    <mergeCell ref="P8:P9"/>
    <mergeCell ref="F8:F10"/>
    <mergeCell ref="G8:G10"/>
    <mergeCell ref="H8:H10"/>
    <mergeCell ref="I8:I9"/>
  </mergeCells>
  <phoneticPr fontId="2"/>
  <pageMargins left="0.78740157480314965" right="0.78740157480314965" top="0.78740157480314965" bottom="0.78740157480314965" header="0.39370078740157483" footer="0.59055118110236227"/>
  <pageSetup paperSize="9" scale="49" firstPageNumber="5" orientation="landscape" r:id="rId1"/>
  <ignoredErrors>
    <ignoredError sqref="B12"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S37"/>
  <sheetViews>
    <sheetView showGridLines="0" zoomScaleNormal="100" workbookViewId="0"/>
  </sheetViews>
  <sheetFormatPr defaultColWidth="8.125" defaultRowHeight="15" customHeight="1" x14ac:dyDescent="0.4"/>
  <cols>
    <col min="1" max="1" width="2.625" style="27" customWidth="1"/>
    <col min="2" max="2" width="2.5" style="27" customWidth="1"/>
    <col min="3" max="3" width="12.25" style="27" customWidth="1"/>
    <col min="4" max="4" width="6.875" style="27" customWidth="1"/>
    <col min="5" max="14" width="11.375" style="27" customWidth="1"/>
    <col min="15" max="16" width="9.625" style="27" customWidth="1"/>
    <col min="17" max="16384" width="8.125" style="27"/>
  </cols>
  <sheetData>
    <row r="1" spans="1:19" s="127" customFormat="1" ht="15" customHeight="1" x14ac:dyDescent="0.4">
      <c r="B1" s="127" t="s">
        <v>572</v>
      </c>
    </row>
    <row r="2" spans="1:19" ht="3.75" customHeight="1" x14ac:dyDescent="0.4"/>
    <row r="3" spans="1:19" ht="3.75" customHeight="1" x14ac:dyDescent="0.4"/>
    <row r="4" spans="1:19" ht="3.75" customHeight="1" x14ac:dyDescent="0.4"/>
    <row r="5" spans="1:19" ht="3.75" customHeight="1" x14ac:dyDescent="0.4"/>
    <row r="6" spans="1:19" ht="3.75" customHeight="1" x14ac:dyDescent="0.4"/>
    <row r="7" spans="1:19" s="53" customFormat="1" ht="15" customHeight="1" thickBot="1" x14ac:dyDescent="0.45">
      <c r="B7" s="53" t="s">
        <v>2096</v>
      </c>
    </row>
    <row r="8" spans="1:19" ht="18" customHeight="1" x14ac:dyDescent="0.4">
      <c r="A8" s="128"/>
      <c r="B8" s="362" t="s">
        <v>19</v>
      </c>
      <c r="C8" s="363"/>
      <c r="D8" s="363" t="s">
        <v>612</v>
      </c>
      <c r="E8" s="363"/>
      <c r="F8" s="363"/>
      <c r="G8" s="363"/>
      <c r="H8" s="363"/>
      <c r="I8" s="363"/>
      <c r="J8" s="392" t="s">
        <v>613</v>
      </c>
      <c r="K8" s="408"/>
      <c r="L8" s="408"/>
      <c r="M8" s="408"/>
      <c r="N8" s="408"/>
      <c r="O8" s="128"/>
    </row>
    <row r="9" spans="1:19" ht="52.5" x14ac:dyDescent="0.4">
      <c r="A9" s="128"/>
      <c r="B9" s="372"/>
      <c r="C9" s="373"/>
      <c r="D9" s="203" t="s">
        <v>2057</v>
      </c>
      <c r="E9" s="203" t="s">
        <v>2091</v>
      </c>
      <c r="F9" s="203" t="s">
        <v>640</v>
      </c>
      <c r="G9" s="202" t="s">
        <v>614</v>
      </c>
      <c r="H9" s="202" t="s">
        <v>584</v>
      </c>
      <c r="I9" s="203" t="s">
        <v>615</v>
      </c>
      <c r="J9" s="203" t="s">
        <v>2091</v>
      </c>
      <c r="K9" s="203" t="s">
        <v>640</v>
      </c>
      <c r="L9" s="202" t="s">
        <v>614</v>
      </c>
      <c r="M9" s="202" t="s">
        <v>584</v>
      </c>
      <c r="N9" s="153" t="s">
        <v>71</v>
      </c>
      <c r="O9" s="128"/>
      <c r="S9" s="44"/>
    </row>
    <row r="10" spans="1:19" s="38" customFormat="1" ht="15" customHeight="1" thickBot="1" x14ac:dyDescent="0.45">
      <c r="A10" s="74"/>
      <c r="B10" s="364"/>
      <c r="C10" s="365"/>
      <c r="D10" s="67" t="s">
        <v>78</v>
      </c>
      <c r="E10" s="67" t="s">
        <v>80</v>
      </c>
      <c r="F10" s="67" t="s">
        <v>80</v>
      </c>
      <c r="G10" s="67" t="s">
        <v>80</v>
      </c>
      <c r="H10" s="67" t="s">
        <v>80</v>
      </c>
      <c r="I10" s="67" t="s">
        <v>80</v>
      </c>
      <c r="J10" s="67" t="s">
        <v>80</v>
      </c>
      <c r="K10" s="67" t="s">
        <v>80</v>
      </c>
      <c r="L10" s="67" t="s">
        <v>80</v>
      </c>
      <c r="M10" s="67" t="s">
        <v>80</v>
      </c>
      <c r="N10" s="73" t="s">
        <v>80</v>
      </c>
      <c r="O10" s="74"/>
    </row>
    <row r="11" spans="1:19" s="53" customFormat="1" ht="15" customHeight="1" x14ac:dyDescent="0.4">
      <c r="A11" s="83"/>
      <c r="B11" s="370" t="s">
        <v>16</v>
      </c>
      <c r="C11" s="371"/>
      <c r="D11" s="112">
        <v>115.1</v>
      </c>
      <c r="E11" s="112">
        <v>268510.8</v>
      </c>
      <c r="F11" s="112">
        <v>395085.6</v>
      </c>
      <c r="G11" s="112">
        <v>398057.5</v>
      </c>
      <c r="H11" s="112">
        <v>117442.5</v>
      </c>
      <c r="I11" s="112">
        <v>14464.3</v>
      </c>
      <c r="J11" s="112">
        <v>2333.8000000000002</v>
      </c>
      <c r="K11" s="112">
        <v>3433.9</v>
      </c>
      <c r="L11" s="112">
        <v>3459.7</v>
      </c>
      <c r="M11" s="112">
        <v>1020.8</v>
      </c>
      <c r="N11" s="112">
        <v>394.2</v>
      </c>
      <c r="O11" s="83"/>
    </row>
    <row r="12" spans="1:19" ht="15" customHeight="1" x14ac:dyDescent="0.4">
      <c r="A12" s="128"/>
      <c r="B12" s="4" t="s">
        <v>43</v>
      </c>
      <c r="C12" s="31" t="s">
        <v>44</v>
      </c>
      <c r="D12" s="34">
        <v>103.8</v>
      </c>
      <c r="E12" s="34">
        <v>146289.60000000001</v>
      </c>
      <c r="F12" s="34">
        <v>224589.8</v>
      </c>
      <c r="G12" s="34">
        <v>225272.4</v>
      </c>
      <c r="H12" s="34">
        <v>71576.3</v>
      </c>
      <c r="I12" s="34">
        <v>5669.3</v>
      </c>
      <c r="J12" s="34">
        <v>1409.8</v>
      </c>
      <c r="K12" s="34">
        <v>2164.4</v>
      </c>
      <c r="L12" s="34">
        <v>2170.9</v>
      </c>
      <c r="M12" s="34">
        <v>689.8</v>
      </c>
      <c r="N12" s="34">
        <v>284.2</v>
      </c>
      <c r="O12" s="128"/>
    </row>
    <row r="13" spans="1:19" ht="15" customHeight="1" x14ac:dyDescent="0.4">
      <c r="A13" s="128"/>
      <c r="B13" s="4">
        <v>10</v>
      </c>
      <c r="C13" s="31" t="s">
        <v>45</v>
      </c>
      <c r="D13" s="34">
        <v>53.5</v>
      </c>
      <c r="E13" s="34">
        <v>160197.1</v>
      </c>
      <c r="F13" s="34">
        <v>428363.5</v>
      </c>
      <c r="G13" s="34">
        <v>444470.1</v>
      </c>
      <c r="H13" s="34">
        <v>254104.6</v>
      </c>
      <c r="I13" s="34">
        <v>5607.4</v>
      </c>
      <c r="J13" s="34">
        <v>2994.3</v>
      </c>
      <c r="K13" s="34">
        <v>8006.8</v>
      </c>
      <c r="L13" s="34">
        <v>8307.9</v>
      </c>
      <c r="M13" s="34">
        <v>4749.6000000000004</v>
      </c>
      <c r="N13" s="34">
        <v>337.4</v>
      </c>
      <c r="O13" s="128"/>
    </row>
    <row r="14" spans="1:19" ht="15" customHeight="1" x14ac:dyDescent="0.4">
      <c r="A14" s="128"/>
      <c r="B14" s="4">
        <v>11</v>
      </c>
      <c r="C14" s="31" t="s">
        <v>47</v>
      </c>
      <c r="D14" s="34">
        <v>54.2</v>
      </c>
      <c r="E14" s="34">
        <v>13932</v>
      </c>
      <c r="F14" s="34">
        <v>32189.7</v>
      </c>
      <c r="G14" s="34">
        <v>33577.1</v>
      </c>
      <c r="H14" s="34">
        <v>18013.3</v>
      </c>
      <c r="I14" s="34">
        <v>115.6</v>
      </c>
      <c r="J14" s="34">
        <v>257.10000000000002</v>
      </c>
      <c r="K14" s="34">
        <v>594</v>
      </c>
      <c r="L14" s="34">
        <v>619.6</v>
      </c>
      <c r="M14" s="34">
        <v>332.4</v>
      </c>
      <c r="N14" s="34">
        <v>235.1</v>
      </c>
      <c r="O14" s="128"/>
    </row>
    <row r="15" spans="1:19" ht="15" customHeight="1" x14ac:dyDescent="0.4">
      <c r="A15" s="128"/>
      <c r="B15" s="4">
        <v>12</v>
      </c>
      <c r="C15" s="31" t="s">
        <v>48</v>
      </c>
      <c r="D15" s="34">
        <v>53.5</v>
      </c>
      <c r="E15" s="34">
        <v>173146.3</v>
      </c>
      <c r="F15" s="34">
        <v>253301.4</v>
      </c>
      <c r="G15" s="34">
        <v>265467.59999999998</v>
      </c>
      <c r="H15" s="34">
        <v>82546.8</v>
      </c>
      <c r="I15" s="34">
        <v>7881.9</v>
      </c>
      <c r="J15" s="34">
        <v>3236.4</v>
      </c>
      <c r="K15" s="34">
        <v>4734.6000000000004</v>
      </c>
      <c r="L15" s="34">
        <v>4962</v>
      </c>
      <c r="M15" s="34">
        <v>1542.9</v>
      </c>
      <c r="N15" s="34">
        <v>360.4</v>
      </c>
      <c r="O15" s="128"/>
    </row>
    <row r="16" spans="1:19" ht="15" customHeight="1" x14ac:dyDescent="0.4">
      <c r="A16" s="128"/>
      <c r="B16" s="144">
        <v>13</v>
      </c>
      <c r="C16" s="32" t="s">
        <v>49</v>
      </c>
      <c r="D16" s="113">
        <v>77.3</v>
      </c>
      <c r="E16" s="113" t="s">
        <v>72</v>
      </c>
      <c r="F16" s="113" t="s">
        <v>72</v>
      </c>
      <c r="G16" s="113" t="s">
        <v>72</v>
      </c>
      <c r="H16" s="113" t="s">
        <v>72</v>
      </c>
      <c r="I16" s="113" t="s">
        <v>72</v>
      </c>
      <c r="J16" s="113" t="s">
        <v>72</v>
      </c>
      <c r="K16" s="113" t="s">
        <v>72</v>
      </c>
      <c r="L16" s="113" t="s">
        <v>72</v>
      </c>
      <c r="M16" s="113" t="s">
        <v>72</v>
      </c>
      <c r="N16" s="113" t="s">
        <v>72</v>
      </c>
      <c r="O16" s="128"/>
    </row>
    <row r="17" spans="1:15" ht="15" customHeight="1" x14ac:dyDescent="0.4">
      <c r="A17" s="128"/>
      <c r="B17" s="4">
        <v>14</v>
      </c>
      <c r="C17" s="31" t="s">
        <v>50</v>
      </c>
      <c r="D17" s="34">
        <v>74.2</v>
      </c>
      <c r="E17" s="34">
        <v>170649.4</v>
      </c>
      <c r="F17" s="34">
        <v>250612.3</v>
      </c>
      <c r="G17" s="34">
        <v>232947.7</v>
      </c>
      <c r="H17" s="34">
        <v>64091.1</v>
      </c>
      <c r="I17" s="34">
        <v>20080.3</v>
      </c>
      <c r="J17" s="34">
        <v>2299.1999999999998</v>
      </c>
      <c r="K17" s="34">
        <v>3376.5</v>
      </c>
      <c r="L17" s="34">
        <v>3138.5</v>
      </c>
      <c r="M17" s="34">
        <v>863.5</v>
      </c>
      <c r="N17" s="34">
        <v>377.7</v>
      </c>
      <c r="O17" s="128"/>
    </row>
    <row r="18" spans="1:15" ht="15" customHeight="1" x14ac:dyDescent="0.4">
      <c r="A18" s="128"/>
      <c r="B18" s="4">
        <v>15</v>
      </c>
      <c r="C18" s="31" t="s">
        <v>51</v>
      </c>
      <c r="D18" s="34">
        <v>64.599999999999994</v>
      </c>
      <c r="E18" s="34">
        <v>64663.8</v>
      </c>
      <c r="F18" s="34">
        <v>165306.29999999999</v>
      </c>
      <c r="G18" s="34">
        <v>174529.4</v>
      </c>
      <c r="H18" s="34">
        <v>86227.9</v>
      </c>
      <c r="I18" s="34">
        <v>2108.3000000000002</v>
      </c>
      <c r="J18" s="34">
        <v>1000.6</v>
      </c>
      <c r="K18" s="34">
        <v>2557.9</v>
      </c>
      <c r="L18" s="34">
        <v>2700.6</v>
      </c>
      <c r="M18" s="34">
        <v>1334.3</v>
      </c>
      <c r="N18" s="34">
        <v>391.2</v>
      </c>
      <c r="O18" s="128"/>
    </row>
    <row r="19" spans="1:15" ht="15" customHeight="1" x14ac:dyDescent="0.4">
      <c r="A19" s="128"/>
      <c r="B19" s="4">
        <v>16</v>
      </c>
      <c r="C19" s="31" t="s">
        <v>52</v>
      </c>
      <c r="D19" s="34">
        <v>154.4</v>
      </c>
      <c r="E19" s="34">
        <v>285562.40000000002</v>
      </c>
      <c r="F19" s="34">
        <v>560466.1</v>
      </c>
      <c r="G19" s="34">
        <v>578755.19999999995</v>
      </c>
      <c r="H19" s="34">
        <v>236099.9</v>
      </c>
      <c r="I19" s="34">
        <v>68381.100000000006</v>
      </c>
      <c r="J19" s="34">
        <v>1849</v>
      </c>
      <c r="K19" s="34">
        <v>3628.9</v>
      </c>
      <c r="L19" s="34">
        <v>3747.3</v>
      </c>
      <c r="M19" s="34">
        <v>1528.7</v>
      </c>
      <c r="N19" s="34">
        <v>480.9</v>
      </c>
      <c r="O19" s="128"/>
    </row>
    <row r="20" spans="1:15" ht="15" customHeight="1" x14ac:dyDescent="0.4">
      <c r="A20" s="128"/>
      <c r="B20" s="4">
        <v>17</v>
      </c>
      <c r="C20" s="31" t="s">
        <v>53</v>
      </c>
      <c r="D20" s="34">
        <v>45</v>
      </c>
      <c r="E20" s="34" t="s">
        <v>72</v>
      </c>
      <c r="F20" s="34" t="s">
        <v>72</v>
      </c>
      <c r="G20" s="34" t="s">
        <v>72</v>
      </c>
      <c r="H20" s="34" t="s">
        <v>72</v>
      </c>
      <c r="I20" s="34" t="s">
        <v>72</v>
      </c>
      <c r="J20" s="34" t="s">
        <v>72</v>
      </c>
      <c r="K20" s="34" t="s">
        <v>72</v>
      </c>
      <c r="L20" s="34" t="s">
        <v>72</v>
      </c>
      <c r="M20" s="34" t="s">
        <v>72</v>
      </c>
      <c r="N20" s="34" t="s">
        <v>72</v>
      </c>
      <c r="O20" s="128"/>
    </row>
    <row r="21" spans="1:15" ht="15" customHeight="1" x14ac:dyDescent="0.4">
      <c r="A21" s="128"/>
      <c r="B21" s="144">
        <v>18</v>
      </c>
      <c r="C21" s="32" t="s">
        <v>54</v>
      </c>
      <c r="D21" s="113">
        <v>87.7</v>
      </c>
      <c r="E21" s="113">
        <v>122059.7</v>
      </c>
      <c r="F21" s="113">
        <v>194846</v>
      </c>
      <c r="G21" s="113">
        <v>195176.2</v>
      </c>
      <c r="H21" s="113">
        <v>67180.800000000003</v>
      </c>
      <c r="I21" s="113">
        <v>5887.2</v>
      </c>
      <c r="J21" s="113">
        <v>1391.6</v>
      </c>
      <c r="K21" s="113">
        <v>2221.4</v>
      </c>
      <c r="L21" s="113">
        <v>2225.1</v>
      </c>
      <c r="M21" s="113">
        <v>765.9</v>
      </c>
      <c r="N21" s="113">
        <v>346.4</v>
      </c>
      <c r="O21" s="128"/>
    </row>
    <row r="22" spans="1:15" ht="15" customHeight="1" x14ac:dyDescent="0.4">
      <c r="A22" s="128"/>
      <c r="B22" s="4">
        <v>19</v>
      </c>
      <c r="C22" s="31" t="s">
        <v>55</v>
      </c>
      <c r="D22" s="34">
        <v>94.3</v>
      </c>
      <c r="E22" s="34">
        <v>51841</v>
      </c>
      <c r="F22" s="34">
        <v>100929.5</v>
      </c>
      <c r="G22" s="34">
        <v>102856.8</v>
      </c>
      <c r="H22" s="34">
        <v>42751.5</v>
      </c>
      <c r="I22" s="34">
        <v>18187.8</v>
      </c>
      <c r="J22" s="34">
        <v>550</v>
      </c>
      <c r="K22" s="34">
        <v>1070.9000000000001</v>
      </c>
      <c r="L22" s="34">
        <v>1091.3</v>
      </c>
      <c r="M22" s="34">
        <v>453.6</v>
      </c>
      <c r="N22" s="34">
        <v>281.89999999999998</v>
      </c>
      <c r="O22" s="128"/>
    </row>
    <row r="23" spans="1:15" ht="15" customHeight="1" x14ac:dyDescent="0.4">
      <c r="A23" s="128"/>
      <c r="B23" s="4">
        <v>20</v>
      </c>
      <c r="C23" s="31" t="s">
        <v>56</v>
      </c>
      <c r="D23" s="34">
        <v>73.8</v>
      </c>
      <c r="E23" s="34">
        <v>90290.3</v>
      </c>
      <c r="F23" s="34">
        <v>132582.79999999999</v>
      </c>
      <c r="G23" s="34">
        <v>136778</v>
      </c>
      <c r="H23" s="34">
        <v>42004.800000000003</v>
      </c>
      <c r="I23" s="34">
        <v>308</v>
      </c>
      <c r="J23" s="34">
        <v>1224.3</v>
      </c>
      <c r="K23" s="34">
        <v>1797.7</v>
      </c>
      <c r="L23" s="34">
        <v>1854.6</v>
      </c>
      <c r="M23" s="34">
        <v>569.6</v>
      </c>
      <c r="N23" s="34">
        <v>325.60000000000002</v>
      </c>
      <c r="O23" s="128"/>
    </row>
    <row r="24" spans="1:15" ht="15" customHeight="1" x14ac:dyDescent="0.4">
      <c r="A24" s="128"/>
      <c r="B24" s="4">
        <v>21</v>
      </c>
      <c r="C24" s="31" t="s">
        <v>57</v>
      </c>
      <c r="D24" s="34">
        <v>63.3</v>
      </c>
      <c r="E24" s="34">
        <v>133484.1</v>
      </c>
      <c r="F24" s="34">
        <v>235965.6</v>
      </c>
      <c r="G24" s="34">
        <v>196119.6</v>
      </c>
      <c r="H24" s="34">
        <v>84552.9</v>
      </c>
      <c r="I24" s="34">
        <v>28277.7</v>
      </c>
      <c r="J24" s="34">
        <v>2109.6999999999998</v>
      </c>
      <c r="K24" s="34">
        <v>3729.3</v>
      </c>
      <c r="L24" s="34">
        <v>3099.6</v>
      </c>
      <c r="M24" s="34">
        <v>1336.3</v>
      </c>
      <c r="N24" s="34">
        <v>419.7</v>
      </c>
      <c r="O24" s="128"/>
    </row>
    <row r="25" spans="1:15" ht="15" customHeight="1" x14ac:dyDescent="0.4">
      <c r="A25" s="128"/>
      <c r="B25" s="4">
        <v>22</v>
      </c>
      <c r="C25" s="31" t="s">
        <v>58</v>
      </c>
      <c r="D25" s="34">
        <v>103.2</v>
      </c>
      <c r="E25" s="34">
        <v>403572.5</v>
      </c>
      <c r="F25" s="34">
        <v>535649.1</v>
      </c>
      <c r="G25" s="34">
        <v>471869.8</v>
      </c>
      <c r="H25" s="34">
        <v>121884.6</v>
      </c>
      <c r="I25" s="34">
        <v>12735</v>
      </c>
      <c r="J25" s="34">
        <v>3911.5</v>
      </c>
      <c r="K25" s="34">
        <v>5191.6000000000004</v>
      </c>
      <c r="L25" s="34">
        <v>4573.3999999999996</v>
      </c>
      <c r="M25" s="34">
        <v>1181.3</v>
      </c>
      <c r="N25" s="34">
        <v>502.4</v>
      </c>
      <c r="O25" s="128"/>
    </row>
    <row r="26" spans="1:15" ht="15" customHeight="1" x14ac:dyDescent="0.4">
      <c r="A26" s="128"/>
      <c r="B26" s="144">
        <v>23</v>
      </c>
      <c r="C26" s="32" t="s">
        <v>59</v>
      </c>
      <c r="D26" s="113">
        <v>69.3</v>
      </c>
      <c r="E26" s="113">
        <v>128252.1</v>
      </c>
      <c r="F26" s="113">
        <v>212510.3</v>
      </c>
      <c r="G26" s="113">
        <v>210103.7</v>
      </c>
      <c r="H26" s="113">
        <v>80351.100000000006</v>
      </c>
      <c r="I26" s="113">
        <v>6908.5</v>
      </c>
      <c r="J26" s="113">
        <v>1851.4</v>
      </c>
      <c r="K26" s="113">
        <v>3067.7</v>
      </c>
      <c r="L26" s="113">
        <v>3033</v>
      </c>
      <c r="M26" s="113">
        <v>1159.9000000000001</v>
      </c>
      <c r="N26" s="113">
        <v>397.3</v>
      </c>
      <c r="O26" s="128"/>
    </row>
    <row r="27" spans="1:15" ht="15" customHeight="1" x14ac:dyDescent="0.4">
      <c r="A27" s="128"/>
      <c r="B27" s="4">
        <v>24</v>
      </c>
      <c r="C27" s="31" t="s">
        <v>60</v>
      </c>
      <c r="D27" s="34">
        <v>86.4</v>
      </c>
      <c r="E27" s="34">
        <v>122051.7</v>
      </c>
      <c r="F27" s="34">
        <v>214721.3</v>
      </c>
      <c r="G27" s="34">
        <v>212515.3</v>
      </c>
      <c r="H27" s="34">
        <v>85619.5</v>
      </c>
      <c r="I27" s="34">
        <v>5803.9</v>
      </c>
      <c r="J27" s="34">
        <v>1412.1</v>
      </c>
      <c r="K27" s="34">
        <v>2484.1999999999998</v>
      </c>
      <c r="L27" s="34">
        <v>2458.6999999999998</v>
      </c>
      <c r="M27" s="34">
        <v>990.6</v>
      </c>
      <c r="N27" s="34">
        <v>446.2</v>
      </c>
      <c r="O27" s="128"/>
    </row>
    <row r="28" spans="1:15" ht="15" customHeight="1" x14ac:dyDescent="0.4">
      <c r="A28" s="128"/>
      <c r="B28" s="4">
        <v>25</v>
      </c>
      <c r="C28" s="31" t="s">
        <v>61</v>
      </c>
      <c r="D28" s="34">
        <v>196.8</v>
      </c>
      <c r="E28" s="34">
        <v>400434.8</v>
      </c>
      <c r="F28" s="34">
        <v>881313.3</v>
      </c>
      <c r="G28" s="34">
        <v>890138.8</v>
      </c>
      <c r="H28" s="34">
        <v>468138.5</v>
      </c>
      <c r="I28" s="34">
        <v>18752.7</v>
      </c>
      <c r="J28" s="34">
        <v>2035.2</v>
      </c>
      <c r="K28" s="34">
        <v>4479.3999999999996</v>
      </c>
      <c r="L28" s="34">
        <v>4524.2</v>
      </c>
      <c r="M28" s="34">
        <v>2379.4</v>
      </c>
      <c r="N28" s="34">
        <v>416.1</v>
      </c>
      <c r="O28" s="128"/>
    </row>
    <row r="29" spans="1:15" ht="15" customHeight="1" x14ac:dyDescent="0.4">
      <c r="A29" s="128"/>
      <c r="B29" s="4">
        <v>26</v>
      </c>
      <c r="C29" s="31" t="s">
        <v>62</v>
      </c>
      <c r="D29" s="34">
        <v>116.4</v>
      </c>
      <c r="E29" s="34">
        <v>284018.2</v>
      </c>
      <c r="F29" s="34">
        <v>427694.4</v>
      </c>
      <c r="G29" s="34">
        <v>442343.3</v>
      </c>
      <c r="H29" s="34">
        <v>148643.1</v>
      </c>
      <c r="I29" s="34">
        <v>22849.3</v>
      </c>
      <c r="J29" s="34">
        <v>2439.1</v>
      </c>
      <c r="K29" s="34">
        <v>3672.9</v>
      </c>
      <c r="L29" s="34">
        <v>3798.7</v>
      </c>
      <c r="M29" s="34">
        <v>1276.5</v>
      </c>
      <c r="N29" s="34">
        <v>430.7</v>
      </c>
      <c r="O29" s="128"/>
    </row>
    <row r="30" spans="1:15" ht="15" customHeight="1" x14ac:dyDescent="0.4">
      <c r="A30" s="128"/>
      <c r="B30" s="4">
        <v>27</v>
      </c>
      <c r="C30" s="31" t="s">
        <v>63</v>
      </c>
      <c r="D30" s="34">
        <v>181.5</v>
      </c>
      <c r="E30" s="34">
        <v>557924.80000000005</v>
      </c>
      <c r="F30" s="34">
        <v>697981.8</v>
      </c>
      <c r="G30" s="34">
        <v>710439.9</v>
      </c>
      <c r="H30" s="34">
        <v>140827.5</v>
      </c>
      <c r="I30" s="34">
        <v>8491.1</v>
      </c>
      <c r="J30" s="34">
        <v>3074</v>
      </c>
      <c r="K30" s="34">
        <v>3845.6</v>
      </c>
      <c r="L30" s="34">
        <v>3914.3</v>
      </c>
      <c r="M30" s="34">
        <v>775.9</v>
      </c>
      <c r="N30" s="34">
        <v>432.4</v>
      </c>
      <c r="O30" s="128"/>
    </row>
    <row r="31" spans="1:15" ht="15" customHeight="1" x14ac:dyDescent="0.4">
      <c r="A31" s="128"/>
      <c r="B31" s="144">
        <v>28</v>
      </c>
      <c r="C31" s="32" t="s">
        <v>64</v>
      </c>
      <c r="D31" s="113">
        <v>232.8</v>
      </c>
      <c r="E31" s="113">
        <v>422603</v>
      </c>
      <c r="F31" s="113">
        <v>642190.5</v>
      </c>
      <c r="G31" s="113">
        <v>665097.19999999995</v>
      </c>
      <c r="H31" s="113">
        <v>190156.4</v>
      </c>
      <c r="I31" s="113">
        <v>43018.2</v>
      </c>
      <c r="J31" s="113">
        <v>1815.1</v>
      </c>
      <c r="K31" s="113">
        <v>2758.2</v>
      </c>
      <c r="L31" s="113">
        <v>2856.6</v>
      </c>
      <c r="M31" s="113">
        <v>816.7</v>
      </c>
      <c r="N31" s="113">
        <v>386.3</v>
      </c>
      <c r="O31" s="128"/>
    </row>
    <row r="32" spans="1:15" ht="15" customHeight="1" x14ac:dyDescent="0.4">
      <c r="A32" s="128"/>
      <c r="B32" s="4">
        <v>29</v>
      </c>
      <c r="C32" s="31" t="s">
        <v>65</v>
      </c>
      <c r="D32" s="34">
        <v>94.1</v>
      </c>
      <c r="E32" s="34">
        <v>118440.5</v>
      </c>
      <c r="F32" s="34">
        <v>200858.9</v>
      </c>
      <c r="G32" s="34">
        <v>206262.39999999999</v>
      </c>
      <c r="H32" s="34">
        <v>77297.8</v>
      </c>
      <c r="I32" s="34">
        <v>8110.4</v>
      </c>
      <c r="J32" s="34">
        <v>1258.5</v>
      </c>
      <c r="K32" s="34">
        <v>2134.1999999999998</v>
      </c>
      <c r="L32" s="34">
        <v>2191.6</v>
      </c>
      <c r="M32" s="34">
        <v>821.3</v>
      </c>
      <c r="N32" s="34">
        <v>403.2</v>
      </c>
      <c r="O32" s="128"/>
    </row>
    <row r="33" spans="1:15" ht="15" customHeight="1" x14ac:dyDescent="0.4">
      <c r="A33" s="128"/>
      <c r="B33" s="4">
        <v>30</v>
      </c>
      <c r="C33" s="31" t="s">
        <v>66</v>
      </c>
      <c r="D33" s="34">
        <v>101.8</v>
      </c>
      <c r="E33" s="34">
        <v>112412.8</v>
      </c>
      <c r="F33" s="34">
        <v>187924.9</v>
      </c>
      <c r="G33" s="34">
        <v>197479.6</v>
      </c>
      <c r="H33" s="34">
        <v>75174.2</v>
      </c>
      <c r="I33" s="34">
        <v>8673.2000000000007</v>
      </c>
      <c r="J33" s="34">
        <v>1104.0999999999999</v>
      </c>
      <c r="K33" s="34">
        <v>1845.7</v>
      </c>
      <c r="L33" s="34">
        <v>1939.5</v>
      </c>
      <c r="M33" s="34">
        <v>738.3</v>
      </c>
      <c r="N33" s="34">
        <v>385.6</v>
      </c>
      <c r="O33" s="128"/>
    </row>
    <row r="34" spans="1:15" ht="15" customHeight="1" x14ac:dyDescent="0.4">
      <c r="A34" s="128"/>
      <c r="B34" s="4">
        <v>31</v>
      </c>
      <c r="C34" s="31" t="s">
        <v>67</v>
      </c>
      <c r="D34" s="34">
        <v>240.9</v>
      </c>
      <c r="E34" s="34">
        <v>1639664.5</v>
      </c>
      <c r="F34" s="34">
        <v>1965222.7</v>
      </c>
      <c r="G34" s="34">
        <v>1984203.4</v>
      </c>
      <c r="H34" s="34">
        <v>282505.59999999998</v>
      </c>
      <c r="I34" s="34">
        <v>39708.1</v>
      </c>
      <c r="J34" s="34">
        <v>6807.2</v>
      </c>
      <c r="K34" s="34">
        <v>8158.8</v>
      </c>
      <c r="L34" s="34">
        <v>8237.6</v>
      </c>
      <c r="M34" s="34">
        <v>1172.9000000000001</v>
      </c>
      <c r="N34" s="34">
        <v>561.6</v>
      </c>
      <c r="O34" s="128"/>
    </row>
    <row r="35" spans="1:15" ht="15" customHeight="1" thickBot="1" x14ac:dyDescent="0.45">
      <c r="A35" s="128"/>
      <c r="B35" s="145">
        <v>32</v>
      </c>
      <c r="C35" s="82" t="s">
        <v>68</v>
      </c>
      <c r="D35" s="114">
        <v>178.3</v>
      </c>
      <c r="E35" s="114">
        <v>282858.40000000002</v>
      </c>
      <c r="F35" s="114">
        <v>480547.6</v>
      </c>
      <c r="G35" s="114">
        <v>494573.2</v>
      </c>
      <c r="H35" s="114">
        <v>198869</v>
      </c>
      <c r="I35" s="114">
        <v>21968.7</v>
      </c>
      <c r="J35" s="114">
        <v>1586.4</v>
      </c>
      <c r="K35" s="114">
        <v>2695.2</v>
      </c>
      <c r="L35" s="114">
        <v>2773.8</v>
      </c>
      <c r="M35" s="114">
        <v>1115.4000000000001</v>
      </c>
      <c r="N35" s="114">
        <v>436.7</v>
      </c>
      <c r="O35" s="128"/>
    </row>
    <row r="36" spans="1:15" ht="15" customHeight="1" x14ac:dyDescent="0.4">
      <c r="A36" s="128"/>
      <c r="O36" s="128"/>
    </row>
    <row r="37" spans="1:15" ht="15" customHeight="1" x14ac:dyDescent="0.4">
      <c r="O37" s="128"/>
    </row>
  </sheetData>
  <mergeCells count="4">
    <mergeCell ref="B11:C11"/>
    <mergeCell ref="B8:C10"/>
    <mergeCell ref="D8:I8"/>
    <mergeCell ref="J8:N8"/>
  </mergeCells>
  <phoneticPr fontId="2"/>
  <pageMargins left="0.78740157480314965" right="0.78740157480314965" top="0.78740157480314965" bottom="0.78740157480314965" header="0.39370078740157483" footer="0.59055118110236227"/>
  <pageSetup paperSize="9" scale="86" firstPageNumber="5" orientation="landscape" r:id="rId1"/>
  <ignoredErrors>
    <ignoredError sqref="B12:B35"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AB101"/>
  <sheetViews>
    <sheetView showGridLines="0" zoomScaleNormal="100" workbookViewId="0"/>
  </sheetViews>
  <sheetFormatPr defaultColWidth="8.125" defaultRowHeight="15" customHeight="1" x14ac:dyDescent="0.4"/>
  <cols>
    <col min="1" max="1" width="2.625" style="27" customWidth="1"/>
    <col min="2" max="2" width="2.5" style="27" customWidth="1"/>
    <col min="3" max="3" width="12.25" style="27" customWidth="1"/>
    <col min="4" max="4" width="6" style="27" customWidth="1"/>
    <col min="5" max="19" width="6.875" style="27" customWidth="1"/>
    <col min="20" max="27" width="11.375" style="27" customWidth="1"/>
    <col min="28" max="16384" width="8.125" style="27"/>
  </cols>
  <sheetData>
    <row r="1" spans="1:28" s="127" customFormat="1" ht="15" customHeight="1" x14ac:dyDescent="0.4">
      <c r="A1" s="129"/>
      <c r="B1" s="127" t="s">
        <v>2257</v>
      </c>
    </row>
    <row r="2" spans="1:28" ht="6" customHeight="1" x14ac:dyDescent="0.4">
      <c r="A2" s="128"/>
    </row>
    <row r="3" spans="1:28" ht="6" customHeight="1" x14ac:dyDescent="0.4">
      <c r="A3" s="128"/>
    </row>
    <row r="4" spans="1:28" ht="6" customHeight="1" x14ac:dyDescent="0.4">
      <c r="A4" s="128"/>
    </row>
    <row r="5" spans="1:28" s="53" customFormat="1" ht="15" customHeight="1" thickBot="1" x14ac:dyDescent="0.45">
      <c r="A5" s="83"/>
      <c r="B5" s="53" t="s">
        <v>2097</v>
      </c>
    </row>
    <row r="6" spans="1:28" ht="18" customHeight="1" x14ac:dyDescent="0.4">
      <c r="A6" s="128"/>
      <c r="B6" s="377" t="s">
        <v>19</v>
      </c>
      <c r="C6" s="378"/>
      <c r="D6" s="358" t="s">
        <v>20</v>
      </c>
      <c r="E6" s="273" t="s">
        <v>21</v>
      </c>
      <c r="F6" s="274"/>
      <c r="G6" s="275"/>
      <c r="H6" s="296" t="s">
        <v>70</v>
      </c>
      <c r="I6" s="297"/>
      <c r="J6" s="297"/>
      <c r="K6" s="297"/>
      <c r="L6" s="297"/>
      <c r="M6" s="297"/>
      <c r="N6" s="297"/>
      <c r="O6" s="298"/>
      <c r="P6" s="299" t="s">
        <v>23</v>
      </c>
      <c r="Q6" s="300"/>
      <c r="R6" s="299" t="s">
        <v>24</v>
      </c>
      <c r="S6" s="300"/>
      <c r="T6" s="421" t="s">
        <v>71</v>
      </c>
      <c r="U6" s="358" t="s">
        <v>2091</v>
      </c>
      <c r="V6" s="381" t="s">
        <v>616</v>
      </c>
      <c r="W6" s="264"/>
      <c r="X6" s="264"/>
      <c r="Y6" s="264"/>
      <c r="Z6" s="265"/>
      <c r="AA6" s="381" t="s">
        <v>585</v>
      </c>
      <c r="AB6" s="128"/>
    </row>
    <row r="7" spans="1:28" ht="18" customHeight="1" x14ac:dyDescent="0.4">
      <c r="A7" s="128"/>
      <c r="B7" s="379"/>
      <c r="C7" s="380"/>
      <c r="D7" s="399"/>
      <c r="E7" s="276"/>
      <c r="F7" s="277"/>
      <c r="G7" s="278"/>
      <c r="H7" s="284" t="s">
        <v>28</v>
      </c>
      <c r="I7" s="285"/>
      <c r="J7" s="286" t="s">
        <v>29</v>
      </c>
      <c r="K7" s="287"/>
      <c r="L7" s="287"/>
      <c r="M7" s="288"/>
      <c r="N7" s="289" t="s">
        <v>2030</v>
      </c>
      <c r="O7" s="290"/>
      <c r="P7" s="301"/>
      <c r="Q7" s="302"/>
      <c r="R7" s="301"/>
      <c r="S7" s="302"/>
      <c r="T7" s="422"/>
      <c r="U7" s="388"/>
      <c r="V7" s="419" t="s">
        <v>574</v>
      </c>
      <c r="W7" s="420" t="s">
        <v>590</v>
      </c>
      <c r="X7" s="420" t="s">
        <v>591</v>
      </c>
      <c r="Y7" s="420" t="s">
        <v>592</v>
      </c>
      <c r="Z7" s="420" t="s">
        <v>593</v>
      </c>
      <c r="AA7" s="417"/>
      <c r="AB7" s="128"/>
    </row>
    <row r="8" spans="1:28" ht="21.6" customHeight="1" x14ac:dyDescent="0.4">
      <c r="A8" s="128"/>
      <c r="B8" s="379"/>
      <c r="C8" s="380"/>
      <c r="D8" s="399"/>
      <c r="E8" s="279"/>
      <c r="F8" s="280"/>
      <c r="G8" s="281"/>
      <c r="H8" s="279"/>
      <c r="I8" s="281"/>
      <c r="J8" s="255" t="s">
        <v>35</v>
      </c>
      <c r="K8" s="256"/>
      <c r="L8" s="257" t="s">
        <v>2027</v>
      </c>
      <c r="M8" s="369"/>
      <c r="N8" s="291"/>
      <c r="O8" s="292"/>
      <c r="P8" s="303"/>
      <c r="Q8" s="304"/>
      <c r="R8" s="303"/>
      <c r="S8" s="304"/>
      <c r="T8" s="422"/>
      <c r="U8" s="388"/>
      <c r="V8" s="420"/>
      <c r="W8" s="420"/>
      <c r="X8" s="420"/>
      <c r="Y8" s="420"/>
      <c r="Z8" s="420"/>
      <c r="AA8" s="417"/>
      <c r="AB8" s="128"/>
    </row>
    <row r="9" spans="1:28" ht="15" customHeight="1" x14ac:dyDescent="0.4">
      <c r="A9" s="128"/>
      <c r="B9" s="379"/>
      <c r="C9" s="380"/>
      <c r="D9" s="399"/>
      <c r="E9" s="94" t="s">
        <v>36</v>
      </c>
      <c r="F9" s="94" t="s">
        <v>37</v>
      </c>
      <c r="G9" s="94" t="s">
        <v>38</v>
      </c>
      <c r="H9" s="95" t="s">
        <v>37</v>
      </c>
      <c r="I9" s="95" t="s">
        <v>38</v>
      </c>
      <c r="J9" s="95" t="s">
        <v>37</v>
      </c>
      <c r="K9" s="95" t="s">
        <v>38</v>
      </c>
      <c r="L9" s="95" t="s">
        <v>37</v>
      </c>
      <c r="M9" s="95" t="s">
        <v>38</v>
      </c>
      <c r="N9" s="95" t="s">
        <v>37</v>
      </c>
      <c r="O9" s="95" t="s">
        <v>38</v>
      </c>
      <c r="P9" s="95" t="s">
        <v>37</v>
      </c>
      <c r="Q9" s="95" t="s">
        <v>38</v>
      </c>
      <c r="R9" s="95" t="s">
        <v>37</v>
      </c>
      <c r="S9" s="95" t="s">
        <v>38</v>
      </c>
      <c r="T9" s="422"/>
      <c r="U9" s="388"/>
      <c r="V9" s="394"/>
      <c r="W9" s="394"/>
      <c r="X9" s="394"/>
      <c r="Y9" s="394"/>
      <c r="Z9" s="394"/>
      <c r="AA9" s="418"/>
      <c r="AB9" s="128"/>
    </row>
    <row r="10" spans="1:28" s="38" customFormat="1" ht="15" customHeight="1" thickBot="1" x14ac:dyDescent="0.45">
      <c r="A10" s="74"/>
      <c r="B10" s="323"/>
      <c r="C10" s="324"/>
      <c r="D10" s="407"/>
      <c r="E10" s="118" t="s">
        <v>39</v>
      </c>
      <c r="F10" s="118" t="s">
        <v>40</v>
      </c>
      <c r="G10" s="118" t="s">
        <v>40</v>
      </c>
      <c r="H10" s="119" t="s">
        <v>39</v>
      </c>
      <c r="I10" s="119" t="s">
        <v>39</v>
      </c>
      <c r="J10" s="119" t="s">
        <v>39</v>
      </c>
      <c r="K10" s="119" t="s">
        <v>39</v>
      </c>
      <c r="L10" s="119" t="s">
        <v>39</v>
      </c>
      <c r="M10" s="119" t="s">
        <v>39</v>
      </c>
      <c r="N10" s="119" t="s">
        <v>39</v>
      </c>
      <c r="O10" s="119" t="s">
        <v>39</v>
      </c>
      <c r="P10" s="119" t="s">
        <v>39</v>
      </c>
      <c r="Q10" s="119" t="s">
        <v>39</v>
      </c>
      <c r="R10" s="119" t="s">
        <v>39</v>
      </c>
      <c r="S10" s="119" t="s">
        <v>39</v>
      </c>
      <c r="T10" s="67" t="s">
        <v>80</v>
      </c>
      <c r="U10" s="67" t="s">
        <v>80</v>
      </c>
      <c r="V10" s="67" t="s">
        <v>80</v>
      </c>
      <c r="W10" s="67" t="s">
        <v>80</v>
      </c>
      <c r="X10" s="67" t="s">
        <v>80</v>
      </c>
      <c r="Y10" s="67" t="s">
        <v>80</v>
      </c>
      <c r="Z10" s="67" t="s">
        <v>80</v>
      </c>
      <c r="AA10" s="73" t="s">
        <v>80</v>
      </c>
      <c r="AB10" s="74"/>
    </row>
    <row r="11" spans="1:28" s="53" customFormat="1" ht="15" customHeight="1" x14ac:dyDescent="0.4">
      <c r="A11" s="83"/>
      <c r="B11" s="370" t="s">
        <v>16</v>
      </c>
      <c r="C11" s="371"/>
      <c r="D11" s="106">
        <v>1513</v>
      </c>
      <c r="E11" s="106">
        <v>16572</v>
      </c>
      <c r="F11" s="106">
        <v>10044</v>
      </c>
      <c r="G11" s="106">
        <v>6528</v>
      </c>
      <c r="H11" s="106">
        <v>1497</v>
      </c>
      <c r="I11" s="106">
        <v>616</v>
      </c>
      <c r="J11" s="106">
        <v>7710</v>
      </c>
      <c r="K11" s="106">
        <v>4765</v>
      </c>
      <c r="L11" s="106">
        <v>745</v>
      </c>
      <c r="M11" s="106">
        <v>1100</v>
      </c>
      <c r="N11" s="106">
        <v>159</v>
      </c>
      <c r="O11" s="106">
        <v>58</v>
      </c>
      <c r="P11" s="106">
        <v>107</v>
      </c>
      <c r="Q11" s="106">
        <v>155</v>
      </c>
      <c r="R11" s="106">
        <v>67</v>
      </c>
      <c r="S11" s="106">
        <v>11</v>
      </c>
      <c r="T11" s="106">
        <v>4723340</v>
      </c>
      <c r="U11" s="106">
        <v>15887747</v>
      </c>
      <c r="V11" s="106">
        <v>29302098</v>
      </c>
      <c r="W11" s="106">
        <v>24959175</v>
      </c>
      <c r="X11" s="106">
        <v>2265723</v>
      </c>
      <c r="Y11" s="106">
        <v>4117</v>
      </c>
      <c r="Z11" s="106">
        <v>2073083</v>
      </c>
      <c r="AA11" s="106">
        <v>12200684</v>
      </c>
      <c r="AB11" s="83"/>
    </row>
    <row r="12" spans="1:28" ht="15" customHeight="1" x14ac:dyDescent="0.4">
      <c r="A12" s="128"/>
      <c r="B12" s="4" t="s">
        <v>43</v>
      </c>
      <c r="C12" s="31" t="s">
        <v>44</v>
      </c>
      <c r="D12" s="7">
        <v>310</v>
      </c>
      <c r="E12" s="7">
        <v>3510</v>
      </c>
      <c r="F12" s="7">
        <v>1453</v>
      </c>
      <c r="G12" s="7">
        <v>2057</v>
      </c>
      <c r="H12" s="7">
        <v>282</v>
      </c>
      <c r="I12" s="7">
        <v>130</v>
      </c>
      <c r="J12" s="7">
        <v>996</v>
      </c>
      <c r="K12" s="7">
        <v>1409</v>
      </c>
      <c r="L12" s="7">
        <v>160</v>
      </c>
      <c r="M12" s="7">
        <v>509</v>
      </c>
      <c r="N12" s="7">
        <v>15</v>
      </c>
      <c r="O12" s="7">
        <v>9</v>
      </c>
      <c r="P12" s="7">
        <v>41</v>
      </c>
      <c r="Q12" s="7">
        <v>118</v>
      </c>
      <c r="R12" s="7" t="s">
        <v>46</v>
      </c>
      <c r="S12" s="7" t="s">
        <v>46</v>
      </c>
      <c r="T12" s="7">
        <v>746981</v>
      </c>
      <c r="U12" s="7">
        <v>3461359</v>
      </c>
      <c r="V12" s="7">
        <v>5762474</v>
      </c>
      <c r="W12" s="7">
        <v>5067251</v>
      </c>
      <c r="X12" s="7">
        <v>209396</v>
      </c>
      <c r="Y12" s="7" t="s">
        <v>46</v>
      </c>
      <c r="Z12" s="7">
        <v>485827</v>
      </c>
      <c r="AA12" s="7">
        <v>2127857</v>
      </c>
      <c r="AB12" s="128"/>
    </row>
    <row r="13" spans="1:28" ht="15" customHeight="1" x14ac:dyDescent="0.4">
      <c r="A13" s="128"/>
      <c r="B13" s="4">
        <v>10</v>
      </c>
      <c r="C13" s="33" t="s">
        <v>45</v>
      </c>
      <c r="D13" s="7">
        <v>71</v>
      </c>
      <c r="E13" s="7">
        <v>619</v>
      </c>
      <c r="F13" s="7">
        <v>446</v>
      </c>
      <c r="G13" s="7">
        <v>173</v>
      </c>
      <c r="H13" s="7">
        <v>77</v>
      </c>
      <c r="I13" s="7">
        <v>20</v>
      </c>
      <c r="J13" s="7">
        <v>313</v>
      </c>
      <c r="K13" s="7">
        <v>114</v>
      </c>
      <c r="L13" s="7">
        <v>42</v>
      </c>
      <c r="M13" s="7">
        <v>34</v>
      </c>
      <c r="N13" s="7">
        <v>14</v>
      </c>
      <c r="O13" s="7">
        <v>5</v>
      </c>
      <c r="P13" s="7">
        <v>3</v>
      </c>
      <c r="Q13" s="7">
        <v>10</v>
      </c>
      <c r="R13" s="7" t="s">
        <v>46</v>
      </c>
      <c r="S13" s="7" t="s">
        <v>46</v>
      </c>
      <c r="T13" s="7">
        <v>165098</v>
      </c>
      <c r="U13" s="7">
        <v>489801</v>
      </c>
      <c r="V13" s="7">
        <v>1029152</v>
      </c>
      <c r="W13" s="7">
        <v>786429</v>
      </c>
      <c r="X13" s="7">
        <v>87398</v>
      </c>
      <c r="Y13" s="7" t="s">
        <v>46</v>
      </c>
      <c r="Z13" s="7">
        <v>155325</v>
      </c>
      <c r="AA13" s="7">
        <v>429212</v>
      </c>
      <c r="AB13" s="128"/>
    </row>
    <row r="14" spans="1:28" ht="15" customHeight="1" x14ac:dyDescent="0.4">
      <c r="A14" s="128"/>
      <c r="B14" s="4">
        <v>11</v>
      </c>
      <c r="C14" s="31" t="s">
        <v>47</v>
      </c>
      <c r="D14" s="7">
        <v>95</v>
      </c>
      <c r="E14" s="7">
        <v>1140</v>
      </c>
      <c r="F14" s="7">
        <v>263</v>
      </c>
      <c r="G14" s="7">
        <v>877</v>
      </c>
      <c r="H14" s="7">
        <v>76</v>
      </c>
      <c r="I14" s="7">
        <v>60</v>
      </c>
      <c r="J14" s="7">
        <v>162</v>
      </c>
      <c r="K14" s="7">
        <v>670</v>
      </c>
      <c r="L14" s="7">
        <v>24</v>
      </c>
      <c r="M14" s="7">
        <v>142</v>
      </c>
      <c r="N14" s="7">
        <v>1</v>
      </c>
      <c r="O14" s="7">
        <v>5</v>
      </c>
      <c r="P14" s="7">
        <v>6</v>
      </c>
      <c r="Q14" s="7">
        <v>4</v>
      </c>
      <c r="R14" s="7" t="s">
        <v>46</v>
      </c>
      <c r="S14" s="7" t="s">
        <v>46</v>
      </c>
      <c r="T14" s="7">
        <v>242994</v>
      </c>
      <c r="U14" s="7">
        <v>238888</v>
      </c>
      <c r="V14" s="7">
        <v>659833</v>
      </c>
      <c r="W14" s="7">
        <v>375877</v>
      </c>
      <c r="X14" s="7">
        <v>262103</v>
      </c>
      <c r="Y14" s="7" t="s">
        <v>46</v>
      </c>
      <c r="Z14" s="7">
        <v>21853</v>
      </c>
      <c r="AA14" s="7">
        <v>383113</v>
      </c>
      <c r="AB14" s="128"/>
    </row>
    <row r="15" spans="1:28" ht="15" customHeight="1" x14ac:dyDescent="0.4">
      <c r="A15" s="128"/>
      <c r="B15" s="4">
        <v>12</v>
      </c>
      <c r="C15" s="31" t="s">
        <v>48</v>
      </c>
      <c r="D15" s="7">
        <v>113</v>
      </c>
      <c r="E15" s="7">
        <v>1198</v>
      </c>
      <c r="F15" s="7">
        <v>958</v>
      </c>
      <c r="G15" s="7">
        <v>240</v>
      </c>
      <c r="H15" s="7">
        <v>117</v>
      </c>
      <c r="I15" s="7">
        <v>53</v>
      </c>
      <c r="J15" s="7">
        <v>760</v>
      </c>
      <c r="K15" s="7">
        <v>169</v>
      </c>
      <c r="L15" s="7">
        <v>74</v>
      </c>
      <c r="M15" s="7">
        <v>14</v>
      </c>
      <c r="N15" s="7">
        <v>22</v>
      </c>
      <c r="O15" s="7">
        <v>4</v>
      </c>
      <c r="P15" s="7">
        <v>5</v>
      </c>
      <c r="Q15" s="7">
        <v>3</v>
      </c>
      <c r="R15" s="7">
        <v>15</v>
      </c>
      <c r="S15" s="7" t="s">
        <v>46</v>
      </c>
      <c r="T15" s="7">
        <v>354323</v>
      </c>
      <c r="U15" s="7">
        <v>1691332</v>
      </c>
      <c r="V15" s="7">
        <v>2823034</v>
      </c>
      <c r="W15" s="7">
        <v>2484557</v>
      </c>
      <c r="X15" s="7">
        <v>65529</v>
      </c>
      <c r="Y15" s="7">
        <v>3318</v>
      </c>
      <c r="Z15" s="7">
        <v>269630</v>
      </c>
      <c r="AA15" s="7">
        <v>1031187</v>
      </c>
      <c r="AB15" s="128"/>
    </row>
    <row r="16" spans="1:28" ht="15" customHeight="1" x14ac:dyDescent="0.4">
      <c r="A16" s="128"/>
      <c r="B16" s="144">
        <v>13</v>
      </c>
      <c r="C16" s="32" t="s">
        <v>49</v>
      </c>
      <c r="D16" s="10">
        <v>26</v>
      </c>
      <c r="E16" s="10">
        <v>188</v>
      </c>
      <c r="F16" s="10">
        <v>135</v>
      </c>
      <c r="G16" s="10">
        <v>53</v>
      </c>
      <c r="H16" s="10">
        <v>30</v>
      </c>
      <c r="I16" s="10">
        <v>13</v>
      </c>
      <c r="J16" s="10">
        <v>97</v>
      </c>
      <c r="K16" s="10">
        <v>37</v>
      </c>
      <c r="L16" s="10">
        <v>6</v>
      </c>
      <c r="M16" s="10">
        <v>1</v>
      </c>
      <c r="N16" s="10">
        <v>2</v>
      </c>
      <c r="O16" s="10">
        <v>2</v>
      </c>
      <c r="P16" s="10">
        <v>1</v>
      </c>
      <c r="Q16" s="10">
        <v>1</v>
      </c>
      <c r="R16" s="10" t="s">
        <v>46</v>
      </c>
      <c r="S16" s="10" t="s">
        <v>46</v>
      </c>
      <c r="T16" s="10" t="s">
        <v>72</v>
      </c>
      <c r="U16" s="10" t="s">
        <v>72</v>
      </c>
      <c r="V16" s="10" t="s">
        <v>72</v>
      </c>
      <c r="W16" s="10" t="s">
        <v>72</v>
      </c>
      <c r="X16" s="10" t="s">
        <v>72</v>
      </c>
      <c r="Y16" s="10" t="s">
        <v>46</v>
      </c>
      <c r="Z16" s="10" t="s">
        <v>72</v>
      </c>
      <c r="AA16" s="10" t="s">
        <v>72</v>
      </c>
      <c r="AB16" s="128"/>
    </row>
    <row r="17" spans="1:28" ht="15" customHeight="1" x14ac:dyDescent="0.4">
      <c r="A17" s="128"/>
      <c r="B17" s="4">
        <v>14</v>
      </c>
      <c r="C17" s="33" t="s">
        <v>50</v>
      </c>
      <c r="D17" s="7">
        <v>17</v>
      </c>
      <c r="E17" s="7">
        <v>170</v>
      </c>
      <c r="F17" s="7">
        <v>117</v>
      </c>
      <c r="G17" s="7">
        <v>53</v>
      </c>
      <c r="H17" s="7">
        <v>13</v>
      </c>
      <c r="I17" s="7">
        <v>5</v>
      </c>
      <c r="J17" s="7">
        <v>97</v>
      </c>
      <c r="K17" s="7">
        <v>43</v>
      </c>
      <c r="L17" s="7">
        <v>5</v>
      </c>
      <c r="M17" s="7">
        <v>5</v>
      </c>
      <c r="N17" s="7">
        <v>2</v>
      </c>
      <c r="O17" s="7" t="s">
        <v>46</v>
      </c>
      <c r="P17" s="7" t="s">
        <v>46</v>
      </c>
      <c r="Q17" s="7" t="s">
        <v>46</v>
      </c>
      <c r="R17" s="7" t="s">
        <v>46</v>
      </c>
      <c r="S17" s="7" t="s">
        <v>46</v>
      </c>
      <c r="T17" s="7">
        <v>57023</v>
      </c>
      <c r="U17" s="7">
        <v>683545</v>
      </c>
      <c r="V17" s="7">
        <v>1184954</v>
      </c>
      <c r="W17" s="7">
        <v>1155728</v>
      </c>
      <c r="X17" s="7">
        <v>21296</v>
      </c>
      <c r="Y17" s="7" t="s">
        <v>46</v>
      </c>
      <c r="Z17" s="7">
        <v>7930</v>
      </c>
      <c r="AA17" s="7">
        <v>456168</v>
      </c>
      <c r="AB17" s="128"/>
    </row>
    <row r="18" spans="1:28" ht="15" customHeight="1" x14ac:dyDescent="0.4">
      <c r="A18" s="128"/>
      <c r="B18" s="4">
        <v>15</v>
      </c>
      <c r="C18" s="31" t="s">
        <v>51</v>
      </c>
      <c r="D18" s="7">
        <v>88</v>
      </c>
      <c r="E18" s="7">
        <v>848</v>
      </c>
      <c r="F18" s="7">
        <v>494</v>
      </c>
      <c r="G18" s="7">
        <v>354</v>
      </c>
      <c r="H18" s="7">
        <v>115</v>
      </c>
      <c r="I18" s="7">
        <v>56</v>
      </c>
      <c r="J18" s="7">
        <v>362</v>
      </c>
      <c r="K18" s="7">
        <v>283</v>
      </c>
      <c r="L18" s="7">
        <v>17</v>
      </c>
      <c r="M18" s="7">
        <v>15</v>
      </c>
      <c r="N18" s="7" t="s">
        <v>46</v>
      </c>
      <c r="O18" s="7" t="s">
        <v>46</v>
      </c>
      <c r="P18" s="7">
        <v>8</v>
      </c>
      <c r="Q18" s="7">
        <v>3</v>
      </c>
      <c r="R18" s="7" t="s">
        <v>46</v>
      </c>
      <c r="S18" s="7" t="s">
        <v>46</v>
      </c>
      <c r="T18" s="7">
        <v>238294</v>
      </c>
      <c r="U18" s="7">
        <v>507773</v>
      </c>
      <c r="V18" s="7">
        <v>1015468</v>
      </c>
      <c r="W18" s="7">
        <v>862858</v>
      </c>
      <c r="X18" s="7">
        <v>93161</v>
      </c>
      <c r="Y18" s="7">
        <v>41</v>
      </c>
      <c r="Z18" s="7">
        <v>59408</v>
      </c>
      <c r="AA18" s="7">
        <v>461696</v>
      </c>
      <c r="AB18" s="128"/>
    </row>
    <row r="19" spans="1:28" ht="15" customHeight="1" x14ac:dyDescent="0.4">
      <c r="A19" s="128"/>
      <c r="B19" s="4">
        <v>16</v>
      </c>
      <c r="C19" s="31" t="s">
        <v>52</v>
      </c>
      <c r="D19" s="7">
        <v>14</v>
      </c>
      <c r="E19" s="7">
        <v>169</v>
      </c>
      <c r="F19" s="7">
        <v>141</v>
      </c>
      <c r="G19" s="7">
        <v>28</v>
      </c>
      <c r="H19" s="7">
        <v>5</v>
      </c>
      <c r="I19" s="7">
        <v>1</v>
      </c>
      <c r="J19" s="7">
        <v>106</v>
      </c>
      <c r="K19" s="7">
        <v>24</v>
      </c>
      <c r="L19" s="7">
        <v>3</v>
      </c>
      <c r="M19" s="7">
        <v>1</v>
      </c>
      <c r="N19" s="7">
        <v>27</v>
      </c>
      <c r="O19" s="7">
        <v>2</v>
      </c>
      <c r="P19" s="7">
        <v>1</v>
      </c>
      <c r="Q19" s="7" t="s">
        <v>46</v>
      </c>
      <c r="R19" s="7" t="s">
        <v>46</v>
      </c>
      <c r="S19" s="7" t="s">
        <v>46</v>
      </c>
      <c r="T19" s="7">
        <v>65010</v>
      </c>
      <c r="U19" s="7">
        <v>301833</v>
      </c>
      <c r="V19" s="7">
        <v>705136</v>
      </c>
      <c r="W19" s="7">
        <v>620316</v>
      </c>
      <c r="X19" s="7">
        <v>4216</v>
      </c>
      <c r="Y19" s="7" t="s">
        <v>46</v>
      </c>
      <c r="Z19" s="7">
        <v>80604</v>
      </c>
      <c r="AA19" s="7">
        <v>366700</v>
      </c>
      <c r="AB19" s="128"/>
    </row>
    <row r="20" spans="1:28" ht="15" customHeight="1" x14ac:dyDescent="0.4">
      <c r="A20" s="128"/>
      <c r="B20" s="4">
        <v>17</v>
      </c>
      <c r="C20" s="31" t="s">
        <v>53</v>
      </c>
      <c r="D20" s="7">
        <v>30</v>
      </c>
      <c r="E20" s="7">
        <v>148</v>
      </c>
      <c r="F20" s="7">
        <v>124</v>
      </c>
      <c r="G20" s="7">
        <v>24</v>
      </c>
      <c r="H20" s="7">
        <v>5</v>
      </c>
      <c r="I20" s="7" t="s">
        <v>46</v>
      </c>
      <c r="J20" s="7">
        <v>101</v>
      </c>
      <c r="K20" s="7">
        <v>19</v>
      </c>
      <c r="L20" s="7">
        <v>11</v>
      </c>
      <c r="M20" s="7">
        <v>3</v>
      </c>
      <c r="N20" s="7">
        <v>7</v>
      </c>
      <c r="O20" s="7">
        <v>2</v>
      </c>
      <c r="P20" s="7" t="s">
        <v>46</v>
      </c>
      <c r="Q20" s="7">
        <v>1</v>
      </c>
      <c r="R20" s="7" t="s">
        <v>46</v>
      </c>
      <c r="S20" s="7" t="s">
        <v>46</v>
      </c>
      <c r="T20" s="7" t="s">
        <v>72</v>
      </c>
      <c r="U20" s="7" t="s">
        <v>72</v>
      </c>
      <c r="V20" s="7" t="s">
        <v>72</v>
      </c>
      <c r="W20" s="7" t="s">
        <v>72</v>
      </c>
      <c r="X20" s="7" t="s">
        <v>72</v>
      </c>
      <c r="Y20" s="7" t="s">
        <v>46</v>
      </c>
      <c r="Z20" s="7" t="s">
        <v>72</v>
      </c>
      <c r="AA20" s="7" t="s">
        <v>72</v>
      </c>
      <c r="AB20" s="128"/>
    </row>
    <row r="21" spans="1:28" ht="15" customHeight="1" x14ac:dyDescent="0.4">
      <c r="A21" s="128"/>
      <c r="B21" s="144">
        <v>18</v>
      </c>
      <c r="C21" s="98" t="s">
        <v>54</v>
      </c>
      <c r="D21" s="10">
        <v>63</v>
      </c>
      <c r="E21" s="10">
        <v>931</v>
      </c>
      <c r="F21" s="10">
        <v>532</v>
      </c>
      <c r="G21" s="10">
        <v>399</v>
      </c>
      <c r="H21" s="10">
        <v>45</v>
      </c>
      <c r="I21" s="10">
        <v>18</v>
      </c>
      <c r="J21" s="10">
        <v>438</v>
      </c>
      <c r="K21" s="10">
        <v>280</v>
      </c>
      <c r="L21" s="10">
        <v>35</v>
      </c>
      <c r="M21" s="10">
        <v>95</v>
      </c>
      <c r="N21" s="10">
        <v>17</v>
      </c>
      <c r="O21" s="10">
        <v>6</v>
      </c>
      <c r="P21" s="10" t="s">
        <v>46</v>
      </c>
      <c r="Q21" s="10" t="s">
        <v>46</v>
      </c>
      <c r="R21" s="10">
        <v>3</v>
      </c>
      <c r="S21" s="10" t="s">
        <v>46</v>
      </c>
      <c r="T21" s="10">
        <v>266316</v>
      </c>
      <c r="U21" s="10">
        <v>954715</v>
      </c>
      <c r="V21" s="10">
        <v>1653969</v>
      </c>
      <c r="W21" s="10">
        <v>1419187</v>
      </c>
      <c r="X21" s="10">
        <v>103434</v>
      </c>
      <c r="Y21" s="10" t="s">
        <v>46</v>
      </c>
      <c r="Z21" s="10">
        <v>131348</v>
      </c>
      <c r="AA21" s="10">
        <v>635685</v>
      </c>
      <c r="AB21" s="128"/>
    </row>
    <row r="22" spans="1:28" ht="15" customHeight="1" x14ac:dyDescent="0.4">
      <c r="A22" s="128"/>
      <c r="B22" s="4">
        <v>19</v>
      </c>
      <c r="C22" s="31" t="s">
        <v>55</v>
      </c>
      <c r="D22" s="7">
        <v>10</v>
      </c>
      <c r="E22" s="7">
        <v>148</v>
      </c>
      <c r="F22" s="7">
        <v>87</v>
      </c>
      <c r="G22" s="7">
        <v>61</v>
      </c>
      <c r="H22" s="7">
        <v>3</v>
      </c>
      <c r="I22" s="7">
        <v>2</v>
      </c>
      <c r="J22" s="7">
        <v>79</v>
      </c>
      <c r="K22" s="7">
        <v>55</v>
      </c>
      <c r="L22" s="7">
        <v>5</v>
      </c>
      <c r="M22" s="7">
        <v>4</v>
      </c>
      <c r="N22" s="7" t="s">
        <v>46</v>
      </c>
      <c r="O22" s="7" t="s">
        <v>46</v>
      </c>
      <c r="P22" s="7" t="s">
        <v>46</v>
      </c>
      <c r="Q22" s="7" t="s">
        <v>46</v>
      </c>
      <c r="R22" s="7" t="s">
        <v>46</v>
      </c>
      <c r="S22" s="7" t="s">
        <v>46</v>
      </c>
      <c r="T22" s="7">
        <v>38406</v>
      </c>
      <c r="U22" s="7">
        <v>30612</v>
      </c>
      <c r="V22" s="7">
        <v>119100</v>
      </c>
      <c r="W22" s="7">
        <v>106436</v>
      </c>
      <c r="X22" s="7">
        <v>12664</v>
      </c>
      <c r="Y22" s="7" t="s">
        <v>46</v>
      </c>
      <c r="Z22" s="7" t="s">
        <v>46</v>
      </c>
      <c r="AA22" s="7">
        <v>80443</v>
      </c>
      <c r="AB22" s="128"/>
    </row>
    <row r="23" spans="1:28" ht="15" customHeight="1" x14ac:dyDescent="0.4">
      <c r="A23" s="128"/>
      <c r="B23" s="4">
        <v>20</v>
      </c>
      <c r="C23" s="31" t="s">
        <v>56</v>
      </c>
      <c r="D23" s="7">
        <v>3</v>
      </c>
      <c r="E23" s="7">
        <v>49</v>
      </c>
      <c r="F23" s="7">
        <v>14</v>
      </c>
      <c r="G23" s="7">
        <v>35</v>
      </c>
      <c r="H23" s="7">
        <v>1</v>
      </c>
      <c r="I23" s="7" t="s">
        <v>46</v>
      </c>
      <c r="J23" s="7">
        <v>9</v>
      </c>
      <c r="K23" s="7">
        <v>35</v>
      </c>
      <c r="L23" s="7">
        <v>3</v>
      </c>
      <c r="M23" s="7" t="s">
        <v>46</v>
      </c>
      <c r="N23" s="7">
        <v>1</v>
      </c>
      <c r="O23" s="7" t="s">
        <v>46</v>
      </c>
      <c r="P23" s="7" t="s">
        <v>46</v>
      </c>
      <c r="Q23" s="7" t="s">
        <v>46</v>
      </c>
      <c r="R23" s="7" t="s">
        <v>46</v>
      </c>
      <c r="S23" s="7" t="s">
        <v>46</v>
      </c>
      <c r="T23" s="7">
        <v>11780</v>
      </c>
      <c r="U23" s="7">
        <v>33954</v>
      </c>
      <c r="V23" s="7">
        <v>59425</v>
      </c>
      <c r="W23" s="7">
        <v>49329</v>
      </c>
      <c r="X23" s="7">
        <v>10094</v>
      </c>
      <c r="Y23" s="7" t="s">
        <v>46</v>
      </c>
      <c r="Z23" s="7">
        <v>2</v>
      </c>
      <c r="AA23" s="7">
        <v>23155</v>
      </c>
      <c r="AB23" s="128"/>
    </row>
    <row r="24" spans="1:28" ht="15" customHeight="1" x14ac:dyDescent="0.4">
      <c r="A24" s="128"/>
      <c r="B24" s="4">
        <v>21</v>
      </c>
      <c r="C24" s="31" t="s">
        <v>57</v>
      </c>
      <c r="D24" s="7">
        <v>125</v>
      </c>
      <c r="E24" s="7">
        <v>1467</v>
      </c>
      <c r="F24" s="7">
        <v>1259</v>
      </c>
      <c r="G24" s="7">
        <v>208</v>
      </c>
      <c r="H24" s="7">
        <v>139</v>
      </c>
      <c r="I24" s="7">
        <v>28</v>
      </c>
      <c r="J24" s="7">
        <v>1016</v>
      </c>
      <c r="K24" s="7">
        <v>162</v>
      </c>
      <c r="L24" s="7">
        <v>110</v>
      </c>
      <c r="M24" s="7">
        <v>16</v>
      </c>
      <c r="N24" s="7">
        <v>13</v>
      </c>
      <c r="O24" s="7">
        <v>2</v>
      </c>
      <c r="P24" s="7">
        <v>20</v>
      </c>
      <c r="Q24" s="7">
        <v>1</v>
      </c>
      <c r="R24" s="7">
        <v>19</v>
      </c>
      <c r="S24" s="7" t="s">
        <v>46</v>
      </c>
      <c r="T24" s="7">
        <v>522947</v>
      </c>
      <c r="U24" s="7">
        <v>2456583</v>
      </c>
      <c r="V24" s="7">
        <v>4346329</v>
      </c>
      <c r="W24" s="7">
        <v>4058947</v>
      </c>
      <c r="X24" s="7">
        <v>11467</v>
      </c>
      <c r="Y24" s="7">
        <v>34</v>
      </c>
      <c r="Z24" s="7">
        <v>275881</v>
      </c>
      <c r="AA24" s="7">
        <v>1718485</v>
      </c>
      <c r="AB24" s="128"/>
    </row>
    <row r="25" spans="1:28" ht="15" customHeight="1" x14ac:dyDescent="0.4">
      <c r="A25" s="128"/>
      <c r="B25" s="4">
        <v>22</v>
      </c>
      <c r="C25" s="31" t="s">
        <v>58</v>
      </c>
      <c r="D25" s="7">
        <v>30</v>
      </c>
      <c r="E25" s="7">
        <v>373</v>
      </c>
      <c r="F25" s="7">
        <v>297</v>
      </c>
      <c r="G25" s="7">
        <v>76</v>
      </c>
      <c r="H25" s="7">
        <v>27</v>
      </c>
      <c r="I25" s="7">
        <v>10</v>
      </c>
      <c r="J25" s="7">
        <v>233</v>
      </c>
      <c r="K25" s="7">
        <v>48</v>
      </c>
      <c r="L25" s="7">
        <v>37</v>
      </c>
      <c r="M25" s="7">
        <v>18</v>
      </c>
      <c r="N25" s="7" t="s">
        <v>46</v>
      </c>
      <c r="O25" s="7" t="s">
        <v>46</v>
      </c>
      <c r="P25" s="7">
        <v>1</v>
      </c>
      <c r="Q25" s="7">
        <v>4</v>
      </c>
      <c r="R25" s="7" t="s">
        <v>46</v>
      </c>
      <c r="S25" s="7" t="s">
        <v>46</v>
      </c>
      <c r="T25" s="7">
        <v>128505</v>
      </c>
      <c r="U25" s="7">
        <v>878639</v>
      </c>
      <c r="V25" s="7">
        <v>1469001</v>
      </c>
      <c r="W25" s="7">
        <v>1089567</v>
      </c>
      <c r="X25" s="7">
        <v>190574</v>
      </c>
      <c r="Y25" s="7" t="s">
        <v>46</v>
      </c>
      <c r="Z25" s="7">
        <v>188860</v>
      </c>
      <c r="AA25" s="7">
        <v>551857</v>
      </c>
      <c r="AB25" s="128"/>
    </row>
    <row r="26" spans="1:28" ht="15" customHeight="1" x14ac:dyDescent="0.4">
      <c r="A26" s="128"/>
      <c r="B26" s="144">
        <v>23</v>
      </c>
      <c r="C26" s="32" t="s">
        <v>59</v>
      </c>
      <c r="D26" s="10">
        <v>16</v>
      </c>
      <c r="E26" s="10">
        <v>186</v>
      </c>
      <c r="F26" s="10">
        <v>125</v>
      </c>
      <c r="G26" s="10">
        <v>61</v>
      </c>
      <c r="H26" s="10">
        <v>15</v>
      </c>
      <c r="I26" s="10">
        <v>6</v>
      </c>
      <c r="J26" s="10">
        <v>99</v>
      </c>
      <c r="K26" s="10">
        <v>47</v>
      </c>
      <c r="L26" s="10">
        <v>11</v>
      </c>
      <c r="M26" s="10">
        <v>8</v>
      </c>
      <c r="N26" s="10" t="s">
        <v>46</v>
      </c>
      <c r="O26" s="10" t="s">
        <v>46</v>
      </c>
      <c r="P26" s="10">
        <v>1</v>
      </c>
      <c r="Q26" s="10" t="s">
        <v>46</v>
      </c>
      <c r="R26" s="10" t="s">
        <v>46</v>
      </c>
      <c r="S26" s="10" t="s">
        <v>46</v>
      </c>
      <c r="T26" s="10">
        <v>48465</v>
      </c>
      <c r="U26" s="10">
        <v>90534</v>
      </c>
      <c r="V26" s="10">
        <v>200991</v>
      </c>
      <c r="W26" s="10">
        <v>179996</v>
      </c>
      <c r="X26" s="10">
        <v>20983</v>
      </c>
      <c r="Y26" s="10">
        <v>12</v>
      </c>
      <c r="Z26" s="10" t="s">
        <v>46</v>
      </c>
      <c r="AA26" s="10">
        <v>100415</v>
      </c>
      <c r="AB26" s="128"/>
    </row>
    <row r="27" spans="1:28" ht="15" customHeight="1" x14ac:dyDescent="0.4">
      <c r="A27" s="128"/>
      <c r="B27" s="4">
        <v>24</v>
      </c>
      <c r="C27" s="31" t="s">
        <v>60</v>
      </c>
      <c r="D27" s="7">
        <v>144</v>
      </c>
      <c r="E27" s="7">
        <v>1639</v>
      </c>
      <c r="F27" s="7">
        <v>1217</v>
      </c>
      <c r="G27" s="7">
        <v>422</v>
      </c>
      <c r="H27" s="7">
        <v>160</v>
      </c>
      <c r="I27" s="7">
        <v>66</v>
      </c>
      <c r="J27" s="7">
        <v>1001</v>
      </c>
      <c r="K27" s="7">
        <v>306</v>
      </c>
      <c r="L27" s="7">
        <v>60</v>
      </c>
      <c r="M27" s="7">
        <v>50</v>
      </c>
      <c r="N27" s="7">
        <v>5</v>
      </c>
      <c r="O27" s="7">
        <v>4</v>
      </c>
      <c r="P27" s="7">
        <v>4</v>
      </c>
      <c r="Q27" s="7">
        <v>2</v>
      </c>
      <c r="R27" s="7">
        <v>9</v>
      </c>
      <c r="S27" s="7">
        <v>4</v>
      </c>
      <c r="T27" s="7">
        <v>555142</v>
      </c>
      <c r="U27" s="7">
        <v>1064067</v>
      </c>
      <c r="V27" s="7">
        <v>2141995</v>
      </c>
      <c r="W27" s="7">
        <v>1654418</v>
      </c>
      <c r="X27" s="7">
        <v>438539</v>
      </c>
      <c r="Y27" s="7">
        <v>601</v>
      </c>
      <c r="Z27" s="7">
        <v>48437</v>
      </c>
      <c r="AA27" s="7">
        <v>987550</v>
      </c>
      <c r="AB27" s="128"/>
    </row>
    <row r="28" spans="1:28" ht="15" customHeight="1" x14ac:dyDescent="0.4">
      <c r="A28" s="128"/>
      <c r="B28" s="4">
        <v>25</v>
      </c>
      <c r="C28" s="31" t="s">
        <v>61</v>
      </c>
      <c r="D28" s="7">
        <v>23</v>
      </c>
      <c r="E28" s="7">
        <v>211</v>
      </c>
      <c r="F28" s="7">
        <v>138</v>
      </c>
      <c r="G28" s="7">
        <v>73</v>
      </c>
      <c r="H28" s="7">
        <v>21</v>
      </c>
      <c r="I28" s="7">
        <v>10</v>
      </c>
      <c r="J28" s="7">
        <v>114</v>
      </c>
      <c r="K28" s="7">
        <v>57</v>
      </c>
      <c r="L28" s="7">
        <v>3</v>
      </c>
      <c r="M28" s="7">
        <v>6</v>
      </c>
      <c r="N28" s="7" t="s">
        <v>46</v>
      </c>
      <c r="O28" s="7" t="s">
        <v>46</v>
      </c>
      <c r="P28" s="7">
        <v>3</v>
      </c>
      <c r="Q28" s="7">
        <v>1</v>
      </c>
      <c r="R28" s="7" t="s">
        <v>46</v>
      </c>
      <c r="S28" s="7" t="s">
        <v>46</v>
      </c>
      <c r="T28" s="7">
        <v>73771</v>
      </c>
      <c r="U28" s="7">
        <v>176089</v>
      </c>
      <c r="V28" s="7">
        <v>386784</v>
      </c>
      <c r="W28" s="7">
        <v>339004</v>
      </c>
      <c r="X28" s="7">
        <v>32059</v>
      </c>
      <c r="Y28" s="7" t="s">
        <v>46</v>
      </c>
      <c r="Z28" s="7">
        <v>15721</v>
      </c>
      <c r="AA28" s="7">
        <v>193466</v>
      </c>
      <c r="AB28" s="128"/>
    </row>
    <row r="29" spans="1:28" ht="15" customHeight="1" x14ac:dyDescent="0.4">
      <c r="A29" s="128"/>
      <c r="B29" s="4">
        <v>26</v>
      </c>
      <c r="C29" s="31" t="s">
        <v>62</v>
      </c>
      <c r="D29" s="7">
        <v>129</v>
      </c>
      <c r="E29" s="7">
        <v>1385</v>
      </c>
      <c r="F29" s="7">
        <v>1043</v>
      </c>
      <c r="G29" s="7">
        <v>342</v>
      </c>
      <c r="H29" s="7">
        <v>151</v>
      </c>
      <c r="I29" s="7">
        <v>49</v>
      </c>
      <c r="J29" s="7">
        <v>863</v>
      </c>
      <c r="K29" s="7">
        <v>283</v>
      </c>
      <c r="L29" s="7">
        <v>32</v>
      </c>
      <c r="M29" s="7">
        <v>11</v>
      </c>
      <c r="N29" s="7">
        <v>9</v>
      </c>
      <c r="O29" s="7">
        <v>2</v>
      </c>
      <c r="P29" s="7">
        <v>6</v>
      </c>
      <c r="Q29" s="7">
        <v>1</v>
      </c>
      <c r="R29" s="7">
        <v>12</v>
      </c>
      <c r="S29" s="7">
        <v>3</v>
      </c>
      <c r="T29" s="7">
        <v>493589</v>
      </c>
      <c r="U29" s="7">
        <v>867531</v>
      </c>
      <c r="V29" s="7">
        <v>1826933</v>
      </c>
      <c r="W29" s="7">
        <v>1423958</v>
      </c>
      <c r="X29" s="7">
        <v>277617</v>
      </c>
      <c r="Y29" s="7">
        <v>111</v>
      </c>
      <c r="Z29" s="7">
        <v>125247</v>
      </c>
      <c r="AA29" s="7">
        <v>873662</v>
      </c>
      <c r="AB29" s="128"/>
    </row>
    <row r="30" spans="1:28" ht="15" customHeight="1" x14ac:dyDescent="0.4">
      <c r="A30" s="128"/>
      <c r="B30" s="4">
        <v>27</v>
      </c>
      <c r="C30" s="31" t="s">
        <v>63</v>
      </c>
      <c r="D30" s="7">
        <v>25</v>
      </c>
      <c r="E30" s="7">
        <v>316</v>
      </c>
      <c r="F30" s="7">
        <v>165</v>
      </c>
      <c r="G30" s="7">
        <v>151</v>
      </c>
      <c r="H30" s="7">
        <v>25</v>
      </c>
      <c r="I30" s="7">
        <v>9</v>
      </c>
      <c r="J30" s="7">
        <v>118</v>
      </c>
      <c r="K30" s="7">
        <v>107</v>
      </c>
      <c r="L30" s="7">
        <v>23</v>
      </c>
      <c r="M30" s="7">
        <v>34</v>
      </c>
      <c r="N30" s="7">
        <v>1</v>
      </c>
      <c r="O30" s="7">
        <v>3</v>
      </c>
      <c r="P30" s="7" t="s">
        <v>46</v>
      </c>
      <c r="Q30" s="7">
        <v>1</v>
      </c>
      <c r="R30" s="7">
        <v>2</v>
      </c>
      <c r="S30" s="7">
        <v>2</v>
      </c>
      <c r="T30" s="7">
        <v>83861</v>
      </c>
      <c r="U30" s="7">
        <v>112563</v>
      </c>
      <c r="V30" s="7">
        <v>319480</v>
      </c>
      <c r="W30" s="7">
        <v>271793</v>
      </c>
      <c r="X30" s="7">
        <v>44412</v>
      </c>
      <c r="Y30" s="7" t="s">
        <v>46</v>
      </c>
      <c r="Z30" s="7">
        <v>3275</v>
      </c>
      <c r="AA30" s="7">
        <v>188360</v>
      </c>
      <c r="AB30" s="128"/>
    </row>
    <row r="31" spans="1:28" ht="15" customHeight="1" x14ac:dyDescent="0.4">
      <c r="A31" s="128"/>
      <c r="B31" s="144">
        <v>28</v>
      </c>
      <c r="C31" s="32" t="s">
        <v>64</v>
      </c>
      <c r="D31" s="10">
        <v>28</v>
      </c>
      <c r="E31" s="10">
        <v>393</v>
      </c>
      <c r="F31" s="10">
        <v>173</v>
      </c>
      <c r="G31" s="10">
        <v>220</v>
      </c>
      <c r="H31" s="10">
        <v>27</v>
      </c>
      <c r="I31" s="10">
        <v>13</v>
      </c>
      <c r="J31" s="10">
        <v>128</v>
      </c>
      <c r="K31" s="10">
        <v>178</v>
      </c>
      <c r="L31" s="10">
        <v>15</v>
      </c>
      <c r="M31" s="10">
        <v>26</v>
      </c>
      <c r="N31" s="10">
        <v>5</v>
      </c>
      <c r="O31" s="10">
        <v>4</v>
      </c>
      <c r="P31" s="10" t="s">
        <v>46</v>
      </c>
      <c r="Q31" s="10" t="s">
        <v>46</v>
      </c>
      <c r="R31" s="10">
        <v>2</v>
      </c>
      <c r="S31" s="10">
        <v>1</v>
      </c>
      <c r="T31" s="10">
        <v>94042</v>
      </c>
      <c r="U31" s="10">
        <v>153513</v>
      </c>
      <c r="V31" s="10">
        <v>326338</v>
      </c>
      <c r="W31" s="10">
        <v>211612</v>
      </c>
      <c r="X31" s="10">
        <v>108659</v>
      </c>
      <c r="Y31" s="10" t="s">
        <v>46</v>
      </c>
      <c r="Z31" s="10">
        <v>6067</v>
      </c>
      <c r="AA31" s="10">
        <v>157113</v>
      </c>
      <c r="AB31" s="128"/>
    </row>
    <row r="32" spans="1:28" ht="15" customHeight="1" x14ac:dyDescent="0.4">
      <c r="A32" s="128"/>
      <c r="B32" s="4">
        <v>29</v>
      </c>
      <c r="C32" s="31" t="s">
        <v>65</v>
      </c>
      <c r="D32" s="7">
        <v>37</v>
      </c>
      <c r="E32" s="7">
        <v>428</v>
      </c>
      <c r="F32" s="7">
        <v>185</v>
      </c>
      <c r="G32" s="7">
        <v>243</v>
      </c>
      <c r="H32" s="7">
        <v>33</v>
      </c>
      <c r="I32" s="7">
        <v>14</v>
      </c>
      <c r="J32" s="7">
        <v>144</v>
      </c>
      <c r="K32" s="7">
        <v>180</v>
      </c>
      <c r="L32" s="7">
        <v>11</v>
      </c>
      <c r="M32" s="7">
        <v>46</v>
      </c>
      <c r="N32" s="7" t="s">
        <v>46</v>
      </c>
      <c r="O32" s="7">
        <v>3</v>
      </c>
      <c r="P32" s="7" t="s">
        <v>46</v>
      </c>
      <c r="Q32" s="7" t="s">
        <v>46</v>
      </c>
      <c r="R32" s="7">
        <v>3</v>
      </c>
      <c r="S32" s="7" t="s">
        <v>46</v>
      </c>
      <c r="T32" s="7">
        <v>108059</v>
      </c>
      <c r="U32" s="7">
        <v>157956</v>
      </c>
      <c r="V32" s="7">
        <v>405517</v>
      </c>
      <c r="W32" s="7">
        <v>201023</v>
      </c>
      <c r="X32" s="7">
        <v>127765</v>
      </c>
      <c r="Y32" s="7" t="s">
        <v>46</v>
      </c>
      <c r="Z32" s="7">
        <v>76729</v>
      </c>
      <c r="AA32" s="7">
        <v>225053</v>
      </c>
      <c r="AB32" s="128"/>
    </row>
    <row r="33" spans="1:28" ht="15" customHeight="1" x14ac:dyDescent="0.4">
      <c r="A33" s="128"/>
      <c r="B33" s="4">
        <v>30</v>
      </c>
      <c r="C33" s="31" t="s">
        <v>66</v>
      </c>
      <c r="D33" s="7">
        <v>9</v>
      </c>
      <c r="E33" s="7">
        <v>154</v>
      </c>
      <c r="F33" s="7">
        <v>93</v>
      </c>
      <c r="G33" s="7">
        <v>61</v>
      </c>
      <c r="H33" s="7">
        <v>13</v>
      </c>
      <c r="I33" s="7">
        <v>3</v>
      </c>
      <c r="J33" s="7">
        <v>79</v>
      </c>
      <c r="K33" s="7">
        <v>34</v>
      </c>
      <c r="L33" s="7">
        <v>2</v>
      </c>
      <c r="M33" s="7">
        <v>24</v>
      </c>
      <c r="N33" s="7" t="s">
        <v>46</v>
      </c>
      <c r="O33" s="7" t="s">
        <v>46</v>
      </c>
      <c r="P33" s="7" t="s">
        <v>46</v>
      </c>
      <c r="Q33" s="7" t="s">
        <v>46</v>
      </c>
      <c r="R33" s="7">
        <v>1</v>
      </c>
      <c r="S33" s="7" t="s">
        <v>46</v>
      </c>
      <c r="T33" s="7">
        <v>49888</v>
      </c>
      <c r="U33" s="7">
        <v>192379</v>
      </c>
      <c r="V33" s="7">
        <v>252096</v>
      </c>
      <c r="W33" s="7">
        <v>236136</v>
      </c>
      <c r="X33" s="7">
        <v>13464</v>
      </c>
      <c r="Y33" s="7" t="s">
        <v>46</v>
      </c>
      <c r="Z33" s="7">
        <v>2496</v>
      </c>
      <c r="AA33" s="7">
        <v>54399</v>
      </c>
      <c r="AB33" s="128"/>
    </row>
    <row r="34" spans="1:28" ht="15" customHeight="1" x14ac:dyDescent="0.4">
      <c r="A34" s="128"/>
      <c r="B34" s="4">
        <v>31</v>
      </c>
      <c r="C34" s="31" t="s">
        <v>67</v>
      </c>
      <c r="D34" s="7">
        <v>26</v>
      </c>
      <c r="E34" s="7">
        <v>261</v>
      </c>
      <c r="F34" s="7">
        <v>189</v>
      </c>
      <c r="G34" s="7">
        <v>72</v>
      </c>
      <c r="H34" s="7">
        <v>27</v>
      </c>
      <c r="I34" s="7">
        <v>10</v>
      </c>
      <c r="J34" s="7">
        <v>120</v>
      </c>
      <c r="K34" s="7">
        <v>53</v>
      </c>
      <c r="L34" s="7">
        <v>33</v>
      </c>
      <c r="M34" s="7">
        <v>6</v>
      </c>
      <c r="N34" s="7">
        <v>10</v>
      </c>
      <c r="O34" s="7">
        <v>3</v>
      </c>
      <c r="P34" s="7">
        <v>3</v>
      </c>
      <c r="Q34" s="7" t="s">
        <v>46</v>
      </c>
      <c r="R34" s="7">
        <v>1</v>
      </c>
      <c r="S34" s="7" t="s">
        <v>46</v>
      </c>
      <c r="T34" s="7">
        <v>81375</v>
      </c>
      <c r="U34" s="7">
        <v>135382</v>
      </c>
      <c r="V34" s="7">
        <v>374491</v>
      </c>
      <c r="W34" s="7">
        <v>277078</v>
      </c>
      <c r="X34" s="7">
        <v>45990</v>
      </c>
      <c r="Y34" s="7" t="s">
        <v>46</v>
      </c>
      <c r="Z34" s="7">
        <v>51423</v>
      </c>
      <c r="AA34" s="7">
        <v>217386</v>
      </c>
      <c r="AB34" s="128"/>
    </row>
    <row r="35" spans="1:28" ht="15" customHeight="1" thickBot="1" x14ac:dyDescent="0.45">
      <c r="A35" s="128"/>
      <c r="B35" s="145">
        <v>32</v>
      </c>
      <c r="C35" s="82" t="s">
        <v>68</v>
      </c>
      <c r="D35" s="13">
        <v>81</v>
      </c>
      <c r="E35" s="13">
        <v>641</v>
      </c>
      <c r="F35" s="13">
        <v>396</v>
      </c>
      <c r="G35" s="13">
        <v>245</v>
      </c>
      <c r="H35" s="13">
        <v>90</v>
      </c>
      <c r="I35" s="13">
        <v>40</v>
      </c>
      <c r="J35" s="13">
        <v>275</v>
      </c>
      <c r="K35" s="13">
        <v>172</v>
      </c>
      <c r="L35" s="13">
        <v>23</v>
      </c>
      <c r="M35" s="13">
        <v>32</v>
      </c>
      <c r="N35" s="13">
        <v>8</v>
      </c>
      <c r="O35" s="13">
        <v>2</v>
      </c>
      <c r="P35" s="13">
        <v>4</v>
      </c>
      <c r="Q35" s="13">
        <v>5</v>
      </c>
      <c r="R35" s="13" t="s">
        <v>46</v>
      </c>
      <c r="S35" s="13">
        <v>1</v>
      </c>
      <c r="T35" s="13">
        <v>175969</v>
      </c>
      <c r="U35" s="13">
        <v>361517</v>
      </c>
      <c r="V35" s="13">
        <v>974370</v>
      </c>
      <c r="W35" s="13">
        <v>859922</v>
      </c>
      <c r="X35" s="13">
        <v>66377</v>
      </c>
      <c r="Y35" s="13" t="s">
        <v>46</v>
      </c>
      <c r="Z35" s="13">
        <v>48071</v>
      </c>
      <c r="AA35" s="13">
        <v>557575</v>
      </c>
      <c r="AB35" s="128"/>
    </row>
    <row r="36" spans="1:28" ht="15" customHeight="1" x14ac:dyDescent="0.4">
      <c r="A36" s="128"/>
      <c r="AB36" s="128"/>
    </row>
    <row r="37" spans="1:28" ht="15" customHeight="1" x14ac:dyDescent="0.4">
      <c r="AB37" s="128"/>
    </row>
    <row r="38" spans="1:28" ht="15" customHeight="1" x14ac:dyDescent="0.4">
      <c r="AB38" s="128"/>
    </row>
    <row r="39" spans="1:28" ht="15" customHeight="1" x14ac:dyDescent="0.4">
      <c r="AB39" s="128"/>
    </row>
    <row r="40" spans="1:28" ht="15" customHeight="1" x14ac:dyDescent="0.4">
      <c r="AB40" s="128"/>
    </row>
    <row r="41" spans="1:28" ht="15" customHeight="1" x14ac:dyDescent="0.4">
      <c r="AB41" s="128"/>
    </row>
    <row r="42" spans="1:28" ht="15" customHeight="1" x14ac:dyDescent="0.4">
      <c r="AB42" s="128"/>
    </row>
    <row r="43" spans="1:28" ht="15" customHeight="1" x14ac:dyDescent="0.4">
      <c r="AB43" s="128"/>
    </row>
    <row r="44" spans="1:28" ht="15" customHeight="1" x14ac:dyDescent="0.4">
      <c r="AB44" s="128"/>
    </row>
    <row r="45" spans="1:28" ht="15" customHeight="1" x14ac:dyDescent="0.4">
      <c r="AB45" s="128"/>
    </row>
    <row r="46" spans="1:28" ht="15" customHeight="1" x14ac:dyDescent="0.4">
      <c r="AB46" s="128"/>
    </row>
    <row r="47" spans="1:28" ht="15" customHeight="1" x14ac:dyDescent="0.4">
      <c r="AB47" s="128"/>
    </row>
    <row r="48" spans="1:28" ht="15" customHeight="1" x14ac:dyDescent="0.4">
      <c r="AB48" s="128"/>
    </row>
    <row r="49" spans="28:28" ht="15" customHeight="1" x14ac:dyDescent="0.4">
      <c r="AB49" s="128"/>
    </row>
    <row r="50" spans="28:28" ht="15" customHeight="1" x14ac:dyDescent="0.4">
      <c r="AB50" s="128"/>
    </row>
    <row r="51" spans="28:28" ht="15" customHeight="1" x14ac:dyDescent="0.4">
      <c r="AB51" s="128"/>
    </row>
    <row r="52" spans="28:28" ht="15" customHeight="1" x14ac:dyDescent="0.4">
      <c r="AB52" s="128"/>
    </row>
    <row r="53" spans="28:28" ht="15" customHeight="1" x14ac:dyDescent="0.4">
      <c r="AB53" s="128"/>
    </row>
    <row r="54" spans="28:28" ht="15" customHeight="1" x14ac:dyDescent="0.4">
      <c r="AB54" s="128"/>
    </row>
    <row r="55" spans="28:28" ht="15" customHeight="1" x14ac:dyDescent="0.4">
      <c r="AB55" s="128"/>
    </row>
    <row r="56" spans="28:28" ht="15" customHeight="1" x14ac:dyDescent="0.4">
      <c r="AB56" s="128"/>
    </row>
    <row r="57" spans="28:28" ht="15" customHeight="1" x14ac:dyDescent="0.4">
      <c r="AB57" s="128"/>
    </row>
    <row r="58" spans="28:28" ht="15" customHeight="1" x14ac:dyDescent="0.4">
      <c r="AB58" s="128"/>
    </row>
    <row r="59" spans="28:28" ht="15" customHeight="1" x14ac:dyDescent="0.4">
      <c r="AB59" s="128"/>
    </row>
    <row r="60" spans="28:28" ht="15" customHeight="1" x14ac:dyDescent="0.4">
      <c r="AB60" s="128"/>
    </row>
    <row r="61" spans="28:28" ht="15" customHeight="1" x14ac:dyDescent="0.4">
      <c r="AB61" s="128"/>
    </row>
    <row r="62" spans="28:28" ht="15" customHeight="1" x14ac:dyDescent="0.4">
      <c r="AB62" s="128"/>
    </row>
    <row r="63" spans="28:28" ht="15" customHeight="1" x14ac:dyDescent="0.4">
      <c r="AB63" s="128"/>
    </row>
    <row r="64" spans="28:28" ht="15" customHeight="1" x14ac:dyDescent="0.4">
      <c r="AB64" s="128"/>
    </row>
    <row r="65" spans="28:28" ht="15" customHeight="1" x14ac:dyDescent="0.4">
      <c r="AB65" s="128"/>
    </row>
    <row r="66" spans="28:28" ht="15" customHeight="1" x14ac:dyDescent="0.4">
      <c r="AB66" s="128"/>
    </row>
    <row r="67" spans="28:28" ht="15" customHeight="1" x14ac:dyDescent="0.4">
      <c r="AB67" s="128"/>
    </row>
    <row r="68" spans="28:28" ht="15" customHeight="1" x14ac:dyDescent="0.4">
      <c r="AB68" s="128"/>
    </row>
    <row r="69" spans="28:28" ht="15" customHeight="1" x14ac:dyDescent="0.4">
      <c r="AB69" s="128"/>
    </row>
    <row r="70" spans="28:28" ht="15" customHeight="1" x14ac:dyDescent="0.4">
      <c r="AB70" s="128"/>
    </row>
    <row r="71" spans="28:28" ht="15" customHeight="1" x14ac:dyDescent="0.4">
      <c r="AB71" s="128"/>
    </row>
    <row r="72" spans="28:28" ht="15" customHeight="1" x14ac:dyDescent="0.4">
      <c r="AB72" s="128"/>
    </row>
    <row r="73" spans="28:28" ht="15" customHeight="1" x14ac:dyDescent="0.4">
      <c r="AB73" s="128"/>
    </row>
    <row r="74" spans="28:28" ht="15" customHeight="1" x14ac:dyDescent="0.4">
      <c r="AB74" s="128"/>
    </row>
    <row r="75" spans="28:28" ht="15" customHeight="1" x14ac:dyDescent="0.4">
      <c r="AB75" s="128"/>
    </row>
    <row r="76" spans="28:28" ht="15" customHeight="1" x14ac:dyDescent="0.4">
      <c r="AB76" s="128"/>
    </row>
    <row r="77" spans="28:28" ht="15" customHeight="1" x14ac:dyDescent="0.4">
      <c r="AB77" s="128"/>
    </row>
    <row r="78" spans="28:28" ht="15" customHeight="1" x14ac:dyDescent="0.4">
      <c r="AB78" s="128"/>
    </row>
    <row r="79" spans="28:28" ht="15" customHeight="1" x14ac:dyDescent="0.4">
      <c r="AB79" s="128"/>
    </row>
    <row r="80" spans="28:28" ht="15" customHeight="1" x14ac:dyDescent="0.4">
      <c r="AB80" s="128"/>
    </row>
    <row r="81" spans="28:28" ht="15" customHeight="1" x14ac:dyDescent="0.4">
      <c r="AB81" s="128"/>
    </row>
    <row r="82" spans="28:28" ht="15" customHeight="1" x14ac:dyDescent="0.4">
      <c r="AB82" s="128"/>
    </row>
    <row r="83" spans="28:28" ht="15" customHeight="1" x14ac:dyDescent="0.4">
      <c r="AB83" s="128"/>
    </row>
    <row r="84" spans="28:28" ht="15" customHeight="1" x14ac:dyDescent="0.4">
      <c r="AB84" s="128"/>
    </row>
    <row r="85" spans="28:28" ht="15" customHeight="1" x14ac:dyDescent="0.4">
      <c r="AB85" s="128"/>
    </row>
    <row r="86" spans="28:28" ht="15" customHeight="1" x14ac:dyDescent="0.4">
      <c r="AB86" s="128"/>
    </row>
    <row r="87" spans="28:28" ht="15" customHeight="1" x14ac:dyDescent="0.4">
      <c r="AB87" s="128"/>
    </row>
    <row r="88" spans="28:28" ht="15" customHeight="1" x14ac:dyDescent="0.4">
      <c r="AB88" s="128"/>
    </row>
    <row r="89" spans="28:28" ht="15" customHeight="1" x14ac:dyDescent="0.4">
      <c r="AB89" s="128"/>
    </row>
    <row r="90" spans="28:28" ht="15" customHeight="1" x14ac:dyDescent="0.4">
      <c r="AB90" s="128"/>
    </row>
    <row r="91" spans="28:28" ht="15" customHeight="1" x14ac:dyDescent="0.4">
      <c r="AB91" s="128"/>
    </row>
    <row r="92" spans="28:28" ht="15" customHeight="1" x14ac:dyDescent="0.4">
      <c r="AB92" s="128"/>
    </row>
    <row r="93" spans="28:28" ht="15" customHeight="1" x14ac:dyDescent="0.4">
      <c r="AB93" s="128"/>
    </row>
    <row r="94" spans="28:28" ht="15" customHeight="1" x14ac:dyDescent="0.4">
      <c r="AB94" s="128"/>
    </row>
    <row r="95" spans="28:28" ht="15" customHeight="1" x14ac:dyDescent="0.4">
      <c r="AB95" s="128"/>
    </row>
    <row r="96" spans="28:28" ht="15" customHeight="1" x14ac:dyDescent="0.4">
      <c r="AB96" s="128"/>
    </row>
    <row r="97" spans="28:28" ht="15" customHeight="1" x14ac:dyDescent="0.4">
      <c r="AB97" s="128"/>
    </row>
    <row r="98" spans="28:28" ht="15" customHeight="1" x14ac:dyDescent="0.4">
      <c r="AB98" s="128"/>
    </row>
    <row r="99" spans="28:28" ht="15" customHeight="1" x14ac:dyDescent="0.4">
      <c r="AB99" s="128"/>
    </row>
    <row r="100" spans="28:28" ht="15" customHeight="1" x14ac:dyDescent="0.4">
      <c r="AB100" s="128"/>
    </row>
    <row r="101" spans="28:28" ht="15" customHeight="1" x14ac:dyDescent="0.4">
      <c r="AB101" s="128"/>
    </row>
  </sheetData>
  <mergeCells count="21">
    <mergeCell ref="B11:C11"/>
    <mergeCell ref="T6:T9"/>
    <mergeCell ref="U6:U9"/>
    <mergeCell ref="V6:Z6"/>
    <mergeCell ref="B6:C10"/>
    <mergeCell ref="D6:D10"/>
    <mergeCell ref="E6:G8"/>
    <mergeCell ref="AA6:AA9"/>
    <mergeCell ref="H7:I8"/>
    <mergeCell ref="J7:M7"/>
    <mergeCell ref="N7:O8"/>
    <mergeCell ref="V7:V9"/>
    <mergeCell ref="W7:W9"/>
    <mergeCell ref="X7:X9"/>
    <mergeCell ref="H6:O6"/>
    <mergeCell ref="P6:Q8"/>
    <mergeCell ref="R6:S8"/>
    <mergeCell ref="Y7:Y9"/>
    <mergeCell ref="Z7:Z9"/>
    <mergeCell ref="J8:K8"/>
    <mergeCell ref="L8:M8"/>
  </mergeCells>
  <phoneticPr fontId="2"/>
  <pageMargins left="0.78740157480314965" right="0.78740157480314965" top="0.78740157480314965" bottom="0.78740157480314965" header="0.39370078740157483" footer="0.59055118110236227"/>
  <pageSetup paperSize="9" scale="55" firstPageNumber="5" orientation="landscape" r:id="rId1"/>
  <ignoredErrors>
    <ignoredError sqref="B12:B35"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O40"/>
  <sheetViews>
    <sheetView showGridLines="0" zoomScaleNormal="100" workbookViewId="0"/>
  </sheetViews>
  <sheetFormatPr defaultColWidth="8.125" defaultRowHeight="15" customHeight="1" x14ac:dyDescent="0.4"/>
  <cols>
    <col min="1" max="1" width="2.625" style="27" customWidth="1"/>
    <col min="2" max="2" width="2.5" style="27" customWidth="1"/>
    <col min="3" max="3" width="12.25" style="27" customWidth="1"/>
    <col min="4" max="4" width="6.875" style="27" customWidth="1"/>
    <col min="5" max="11" width="11.375" style="27" customWidth="1"/>
    <col min="12" max="12" width="9.375" style="27" bestFit="1" customWidth="1"/>
    <col min="13" max="13" width="9.375" style="27" customWidth="1"/>
    <col min="14" max="14" width="8.25" style="27" customWidth="1"/>
    <col min="15" max="15" width="11.625" style="27" customWidth="1"/>
    <col min="16" max="16" width="11.75" style="27" customWidth="1"/>
    <col min="17" max="17" width="11" style="27" customWidth="1"/>
    <col min="18" max="23" width="9.625" style="27" customWidth="1"/>
    <col min="24" max="16384" width="8.125" style="27"/>
  </cols>
  <sheetData>
    <row r="1" spans="1:15" s="127" customFormat="1" ht="15" customHeight="1" x14ac:dyDescent="0.4">
      <c r="B1" s="127" t="s">
        <v>2257</v>
      </c>
    </row>
    <row r="2" spans="1:15" ht="3.75" customHeight="1" x14ac:dyDescent="0.4"/>
    <row r="3" spans="1:15" ht="3.75" customHeight="1" x14ac:dyDescent="0.4"/>
    <row r="4" spans="1:15" ht="3.75" customHeight="1" x14ac:dyDescent="0.4"/>
    <row r="5" spans="1:15" ht="3.75" customHeight="1" x14ac:dyDescent="0.4"/>
    <row r="6" spans="1:15" ht="3.6" customHeight="1" x14ac:dyDescent="0.4"/>
    <row r="7" spans="1:15" s="53" customFormat="1" ht="15" customHeight="1" thickBot="1" x14ac:dyDescent="0.45">
      <c r="B7" s="53" t="s">
        <v>2098</v>
      </c>
    </row>
    <row r="8" spans="1:15" ht="18" customHeight="1" x14ac:dyDescent="0.4">
      <c r="A8" s="128"/>
      <c r="B8" s="362" t="s">
        <v>19</v>
      </c>
      <c r="C8" s="363"/>
      <c r="D8" s="363" t="s">
        <v>612</v>
      </c>
      <c r="E8" s="363"/>
      <c r="F8" s="363"/>
      <c r="G8" s="363"/>
      <c r="H8" s="423" t="s">
        <v>613</v>
      </c>
      <c r="I8" s="377"/>
      <c r="J8" s="377"/>
      <c r="K8" s="377"/>
      <c r="L8" s="128"/>
    </row>
    <row r="9" spans="1:15" ht="52.5" x14ac:dyDescent="0.4">
      <c r="A9" s="128"/>
      <c r="B9" s="372"/>
      <c r="C9" s="373"/>
      <c r="D9" s="37" t="s">
        <v>2057</v>
      </c>
      <c r="E9" s="37" t="s">
        <v>2091</v>
      </c>
      <c r="F9" s="37" t="s">
        <v>640</v>
      </c>
      <c r="G9" s="15" t="s">
        <v>585</v>
      </c>
      <c r="H9" s="37" t="s">
        <v>2091</v>
      </c>
      <c r="I9" s="197" t="s">
        <v>640</v>
      </c>
      <c r="J9" s="15" t="s">
        <v>585</v>
      </c>
      <c r="K9" s="152" t="s">
        <v>617</v>
      </c>
      <c r="L9" s="128"/>
      <c r="O9" s="44"/>
    </row>
    <row r="10" spans="1:15" s="38" customFormat="1" ht="15" customHeight="1" thickBot="1" x14ac:dyDescent="0.45">
      <c r="A10" s="74"/>
      <c r="B10" s="364"/>
      <c r="C10" s="365"/>
      <c r="D10" s="67" t="s">
        <v>78</v>
      </c>
      <c r="E10" s="67" t="s">
        <v>80</v>
      </c>
      <c r="F10" s="67" t="s">
        <v>80</v>
      </c>
      <c r="G10" s="67" t="s">
        <v>80</v>
      </c>
      <c r="H10" s="67" t="s">
        <v>80</v>
      </c>
      <c r="I10" s="67" t="s">
        <v>80</v>
      </c>
      <c r="J10" s="67" t="s">
        <v>80</v>
      </c>
      <c r="K10" s="73" t="s">
        <v>80</v>
      </c>
      <c r="L10" s="74"/>
    </row>
    <row r="11" spans="1:15" s="53" customFormat="1" ht="15" customHeight="1" x14ac:dyDescent="0.4">
      <c r="A11" s="83"/>
      <c r="B11" s="370" t="s">
        <v>16</v>
      </c>
      <c r="C11" s="371"/>
      <c r="D11" s="112">
        <v>11</v>
      </c>
      <c r="E11" s="112">
        <v>10500.8</v>
      </c>
      <c r="F11" s="112">
        <v>17983</v>
      </c>
      <c r="G11" s="112">
        <v>8063.9</v>
      </c>
      <c r="H11" s="112">
        <v>958.7</v>
      </c>
      <c r="I11" s="112">
        <v>1641.8</v>
      </c>
      <c r="J11" s="112">
        <v>736.2</v>
      </c>
      <c r="K11" s="112">
        <v>285</v>
      </c>
      <c r="L11" s="83"/>
    </row>
    <row r="12" spans="1:15" ht="15" customHeight="1" x14ac:dyDescent="0.4">
      <c r="A12" s="128"/>
      <c r="B12" s="4" t="s">
        <v>43</v>
      </c>
      <c r="C12" s="31" t="s">
        <v>44</v>
      </c>
      <c r="D12" s="34">
        <v>11.3</v>
      </c>
      <c r="E12" s="34">
        <v>11165.7</v>
      </c>
      <c r="F12" s="34">
        <v>17765.3</v>
      </c>
      <c r="G12" s="34">
        <v>6864.1</v>
      </c>
      <c r="H12" s="34">
        <v>986.1</v>
      </c>
      <c r="I12" s="34">
        <v>1569</v>
      </c>
      <c r="J12" s="34">
        <v>606.20000000000005</v>
      </c>
      <c r="K12" s="34">
        <v>212.8</v>
      </c>
      <c r="L12" s="128"/>
    </row>
    <row r="13" spans="1:15" ht="15" customHeight="1" x14ac:dyDescent="0.4">
      <c r="A13" s="128"/>
      <c r="B13" s="4">
        <v>10</v>
      </c>
      <c r="C13" s="31" t="s">
        <v>45</v>
      </c>
      <c r="D13" s="34">
        <v>8.6999999999999993</v>
      </c>
      <c r="E13" s="34">
        <v>6898.6</v>
      </c>
      <c r="F13" s="34">
        <v>12382.2</v>
      </c>
      <c r="G13" s="34">
        <v>6045.2</v>
      </c>
      <c r="H13" s="34">
        <v>791.3</v>
      </c>
      <c r="I13" s="34">
        <v>1420.3</v>
      </c>
      <c r="J13" s="34">
        <v>693.4</v>
      </c>
      <c r="K13" s="34">
        <v>266.7</v>
      </c>
      <c r="L13" s="128"/>
    </row>
    <row r="14" spans="1:15" ht="15" customHeight="1" x14ac:dyDescent="0.4">
      <c r="A14" s="128"/>
      <c r="B14" s="4">
        <v>11</v>
      </c>
      <c r="C14" s="31" t="s">
        <v>47</v>
      </c>
      <c r="D14" s="34">
        <v>12</v>
      </c>
      <c r="E14" s="34">
        <v>2514.6</v>
      </c>
      <c r="F14" s="34">
        <v>6325.6</v>
      </c>
      <c r="G14" s="34">
        <v>4032.8</v>
      </c>
      <c r="H14" s="34">
        <v>209.6</v>
      </c>
      <c r="I14" s="34">
        <v>527.1</v>
      </c>
      <c r="J14" s="34">
        <v>336.1</v>
      </c>
      <c r="K14" s="34">
        <v>213.2</v>
      </c>
      <c r="L14" s="128"/>
    </row>
    <row r="15" spans="1:15" ht="15" customHeight="1" x14ac:dyDescent="0.4">
      <c r="A15" s="128"/>
      <c r="B15" s="4">
        <v>12</v>
      </c>
      <c r="C15" s="31" t="s">
        <v>48</v>
      </c>
      <c r="D15" s="34">
        <v>10.6</v>
      </c>
      <c r="E15" s="34">
        <v>14967.5</v>
      </c>
      <c r="F15" s="34">
        <v>23753.3</v>
      </c>
      <c r="G15" s="34">
        <v>9125.5</v>
      </c>
      <c r="H15" s="34">
        <v>1411.8</v>
      </c>
      <c r="I15" s="34">
        <v>2240.5</v>
      </c>
      <c r="J15" s="34">
        <v>860.8</v>
      </c>
      <c r="K15" s="34">
        <v>295.8</v>
      </c>
      <c r="L15" s="128"/>
    </row>
    <row r="16" spans="1:15" ht="15" customHeight="1" x14ac:dyDescent="0.4">
      <c r="A16" s="128"/>
      <c r="B16" s="144">
        <v>13</v>
      </c>
      <c r="C16" s="32" t="s">
        <v>49</v>
      </c>
      <c r="D16" s="113">
        <v>7.2</v>
      </c>
      <c r="E16" s="113" t="s">
        <v>72</v>
      </c>
      <c r="F16" s="113" t="s">
        <v>72</v>
      </c>
      <c r="G16" s="113" t="s">
        <v>72</v>
      </c>
      <c r="H16" s="113" t="s">
        <v>72</v>
      </c>
      <c r="I16" s="113" t="s">
        <v>72</v>
      </c>
      <c r="J16" s="113" t="s">
        <v>72</v>
      </c>
      <c r="K16" s="113" t="s">
        <v>72</v>
      </c>
      <c r="L16" s="128"/>
    </row>
    <row r="17" spans="1:12" ht="15" customHeight="1" x14ac:dyDescent="0.4">
      <c r="A17" s="128"/>
      <c r="B17" s="4">
        <v>14</v>
      </c>
      <c r="C17" s="31" t="s">
        <v>50</v>
      </c>
      <c r="D17" s="34">
        <v>10</v>
      </c>
      <c r="E17" s="34">
        <v>40208.5</v>
      </c>
      <c r="F17" s="34">
        <v>66699.899999999994</v>
      </c>
      <c r="G17" s="34">
        <v>26833.4</v>
      </c>
      <c r="H17" s="34">
        <v>4020.9</v>
      </c>
      <c r="I17" s="34">
        <v>6670</v>
      </c>
      <c r="J17" s="34">
        <v>2683.3</v>
      </c>
      <c r="K17" s="34">
        <v>335.4</v>
      </c>
      <c r="L17" s="128"/>
    </row>
    <row r="18" spans="1:12" ht="15" customHeight="1" x14ac:dyDescent="0.4">
      <c r="A18" s="128"/>
      <c r="B18" s="4">
        <v>15</v>
      </c>
      <c r="C18" s="31" t="s">
        <v>51</v>
      </c>
      <c r="D18" s="34">
        <v>9.6</v>
      </c>
      <c r="E18" s="34">
        <v>5770.1</v>
      </c>
      <c r="F18" s="34">
        <v>10664.3</v>
      </c>
      <c r="G18" s="34">
        <v>5246.5</v>
      </c>
      <c r="H18" s="34">
        <v>598.79999999999995</v>
      </c>
      <c r="I18" s="34">
        <v>1106.7</v>
      </c>
      <c r="J18" s="34">
        <v>544.5</v>
      </c>
      <c r="K18" s="34">
        <v>281</v>
      </c>
      <c r="L18" s="128"/>
    </row>
    <row r="19" spans="1:12" ht="15" customHeight="1" x14ac:dyDescent="0.4">
      <c r="A19" s="128"/>
      <c r="B19" s="4">
        <v>16</v>
      </c>
      <c r="C19" s="31" t="s">
        <v>52</v>
      </c>
      <c r="D19" s="34">
        <v>12.1</v>
      </c>
      <c r="E19" s="34">
        <v>21559.5</v>
      </c>
      <c r="F19" s="34">
        <v>43425.3</v>
      </c>
      <c r="G19" s="34">
        <v>26192.9</v>
      </c>
      <c r="H19" s="34">
        <v>1786</v>
      </c>
      <c r="I19" s="34">
        <v>3597.4</v>
      </c>
      <c r="J19" s="34">
        <v>2169.8000000000002</v>
      </c>
      <c r="K19" s="34">
        <v>384.7</v>
      </c>
      <c r="L19" s="128"/>
    </row>
    <row r="20" spans="1:12" ht="15" customHeight="1" x14ac:dyDescent="0.4">
      <c r="A20" s="128"/>
      <c r="B20" s="4">
        <v>17</v>
      </c>
      <c r="C20" s="31" t="s">
        <v>53</v>
      </c>
      <c r="D20" s="34">
        <v>4.9000000000000004</v>
      </c>
      <c r="E20" s="34" t="s">
        <v>72</v>
      </c>
      <c r="F20" s="34" t="s">
        <v>72</v>
      </c>
      <c r="G20" s="34" t="s">
        <v>72</v>
      </c>
      <c r="H20" s="34" t="s">
        <v>72</v>
      </c>
      <c r="I20" s="34" t="s">
        <v>72</v>
      </c>
      <c r="J20" s="34" t="s">
        <v>72</v>
      </c>
      <c r="K20" s="34" t="s">
        <v>72</v>
      </c>
      <c r="L20" s="128"/>
    </row>
    <row r="21" spans="1:12" ht="15" customHeight="1" x14ac:dyDescent="0.4">
      <c r="A21" s="128"/>
      <c r="B21" s="144">
        <v>18</v>
      </c>
      <c r="C21" s="32" t="s">
        <v>54</v>
      </c>
      <c r="D21" s="113">
        <v>14.8</v>
      </c>
      <c r="E21" s="113">
        <v>15154.2</v>
      </c>
      <c r="F21" s="113">
        <v>25008.5</v>
      </c>
      <c r="G21" s="113">
        <v>10090.200000000001</v>
      </c>
      <c r="H21" s="113">
        <v>1025.5</v>
      </c>
      <c r="I21" s="113">
        <v>1692.3</v>
      </c>
      <c r="J21" s="113">
        <v>682.8</v>
      </c>
      <c r="K21" s="113">
        <v>286.10000000000002</v>
      </c>
      <c r="L21" s="128"/>
    </row>
    <row r="22" spans="1:12" ht="15" customHeight="1" x14ac:dyDescent="0.4">
      <c r="A22" s="128"/>
      <c r="B22" s="4">
        <v>19</v>
      </c>
      <c r="C22" s="31" t="s">
        <v>55</v>
      </c>
      <c r="D22" s="34">
        <v>14.8</v>
      </c>
      <c r="E22" s="34">
        <v>3061.2</v>
      </c>
      <c r="F22" s="34">
        <v>11105.5</v>
      </c>
      <c r="G22" s="34">
        <v>8044.3</v>
      </c>
      <c r="H22" s="34">
        <v>206.8</v>
      </c>
      <c r="I22" s="34">
        <v>750.4</v>
      </c>
      <c r="J22" s="34">
        <v>543.5</v>
      </c>
      <c r="K22" s="34">
        <v>259.5</v>
      </c>
      <c r="L22" s="128"/>
    </row>
    <row r="23" spans="1:12" ht="15" customHeight="1" x14ac:dyDescent="0.4">
      <c r="A23" s="128"/>
      <c r="B23" s="4">
        <v>20</v>
      </c>
      <c r="C23" s="31" t="s">
        <v>56</v>
      </c>
      <c r="D23" s="34">
        <v>16.3</v>
      </c>
      <c r="E23" s="34">
        <v>11318</v>
      </c>
      <c r="F23" s="34">
        <v>19036.3</v>
      </c>
      <c r="G23" s="34">
        <v>7718.3</v>
      </c>
      <c r="H23" s="34">
        <v>692.9</v>
      </c>
      <c r="I23" s="34">
        <v>1165.5</v>
      </c>
      <c r="J23" s="34">
        <v>472.6</v>
      </c>
      <c r="K23" s="34">
        <v>240.4</v>
      </c>
      <c r="L23" s="128"/>
    </row>
    <row r="24" spans="1:12" ht="15" customHeight="1" x14ac:dyDescent="0.4">
      <c r="A24" s="128"/>
      <c r="B24" s="4">
        <v>21</v>
      </c>
      <c r="C24" s="31" t="s">
        <v>57</v>
      </c>
      <c r="D24" s="34">
        <v>11.7</v>
      </c>
      <c r="E24" s="34">
        <v>19652.7</v>
      </c>
      <c r="F24" s="34">
        <v>32673.5</v>
      </c>
      <c r="G24" s="34">
        <v>13747.9</v>
      </c>
      <c r="H24" s="34">
        <v>1674.6</v>
      </c>
      <c r="I24" s="34">
        <v>2784</v>
      </c>
      <c r="J24" s="34">
        <v>1171.4000000000001</v>
      </c>
      <c r="K24" s="34">
        <v>356.5</v>
      </c>
      <c r="L24" s="128"/>
    </row>
    <row r="25" spans="1:12" ht="15" customHeight="1" x14ac:dyDescent="0.4">
      <c r="A25" s="128"/>
      <c r="B25" s="4">
        <v>22</v>
      </c>
      <c r="C25" s="31" t="s">
        <v>58</v>
      </c>
      <c r="D25" s="34">
        <v>12.4</v>
      </c>
      <c r="E25" s="34">
        <v>29288</v>
      </c>
      <c r="F25" s="34">
        <v>47275.4</v>
      </c>
      <c r="G25" s="34">
        <v>18395.2</v>
      </c>
      <c r="H25" s="34">
        <v>2355.6</v>
      </c>
      <c r="I25" s="34">
        <v>3802.3</v>
      </c>
      <c r="J25" s="34">
        <v>1479.5</v>
      </c>
      <c r="K25" s="34">
        <v>344.5</v>
      </c>
      <c r="L25" s="128"/>
    </row>
    <row r="26" spans="1:12" ht="15" customHeight="1" x14ac:dyDescent="0.4">
      <c r="A26" s="128"/>
      <c r="B26" s="144">
        <v>23</v>
      </c>
      <c r="C26" s="32" t="s">
        <v>59</v>
      </c>
      <c r="D26" s="113">
        <v>11.6</v>
      </c>
      <c r="E26" s="113">
        <v>5658.4</v>
      </c>
      <c r="F26" s="113">
        <v>11932.1</v>
      </c>
      <c r="G26" s="113">
        <v>6275.9</v>
      </c>
      <c r="H26" s="113">
        <v>486.7</v>
      </c>
      <c r="I26" s="113">
        <v>1026.4000000000001</v>
      </c>
      <c r="J26" s="113">
        <v>539.9</v>
      </c>
      <c r="K26" s="113">
        <v>260.60000000000002</v>
      </c>
      <c r="L26" s="128"/>
    </row>
    <row r="27" spans="1:12" ht="15" customHeight="1" x14ac:dyDescent="0.4">
      <c r="A27" s="128"/>
      <c r="B27" s="4">
        <v>24</v>
      </c>
      <c r="C27" s="31" t="s">
        <v>60</v>
      </c>
      <c r="D27" s="34">
        <v>11.4</v>
      </c>
      <c r="E27" s="34">
        <v>7389.4</v>
      </c>
      <c r="F27" s="34">
        <v>13782.2</v>
      </c>
      <c r="G27" s="34">
        <v>6858</v>
      </c>
      <c r="H27" s="34">
        <v>649.20000000000005</v>
      </c>
      <c r="I27" s="34">
        <v>1210.9000000000001</v>
      </c>
      <c r="J27" s="34">
        <v>602.5</v>
      </c>
      <c r="K27" s="34">
        <v>338.7</v>
      </c>
      <c r="L27" s="128"/>
    </row>
    <row r="28" spans="1:12" ht="15" customHeight="1" x14ac:dyDescent="0.4">
      <c r="A28" s="128"/>
      <c r="B28" s="4">
        <v>25</v>
      </c>
      <c r="C28" s="31" t="s">
        <v>61</v>
      </c>
      <c r="D28" s="34">
        <v>9.1999999999999993</v>
      </c>
      <c r="E28" s="34">
        <v>7656</v>
      </c>
      <c r="F28" s="34">
        <v>15561</v>
      </c>
      <c r="G28" s="34">
        <v>8411.6</v>
      </c>
      <c r="H28" s="34">
        <v>834.5</v>
      </c>
      <c r="I28" s="34">
        <v>1696.2</v>
      </c>
      <c r="J28" s="34">
        <v>916.9</v>
      </c>
      <c r="K28" s="34">
        <v>349.6</v>
      </c>
      <c r="L28" s="128"/>
    </row>
    <row r="29" spans="1:12" ht="15" customHeight="1" x14ac:dyDescent="0.4">
      <c r="A29" s="128"/>
      <c r="B29" s="4">
        <v>26</v>
      </c>
      <c r="C29" s="31" t="s">
        <v>62</v>
      </c>
      <c r="D29" s="34">
        <v>10.7</v>
      </c>
      <c r="E29" s="34">
        <v>6725</v>
      </c>
      <c r="F29" s="34">
        <v>12966.4</v>
      </c>
      <c r="G29" s="34">
        <v>6772.6</v>
      </c>
      <c r="H29" s="34">
        <v>626.4</v>
      </c>
      <c r="I29" s="34">
        <v>1207.7</v>
      </c>
      <c r="J29" s="34">
        <v>630.79999999999995</v>
      </c>
      <c r="K29" s="34">
        <v>356.4</v>
      </c>
      <c r="L29" s="128"/>
    </row>
    <row r="30" spans="1:12" ht="15" customHeight="1" x14ac:dyDescent="0.4">
      <c r="A30" s="128"/>
      <c r="B30" s="4">
        <v>27</v>
      </c>
      <c r="C30" s="31" t="s">
        <v>63</v>
      </c>
      <c r="D30" s="34">
        <v>12.6</v>
      </c>
      <c r="E30" s="34">
        <v>4502.5</v>
      </c>
      <c r="F30" s="34">
        <v>11957.4</v>
      </c>
      <c r="G30" s="34">
        <v>7534.4</v>
      </c>
      <c r="H30" s="34">
        <v>356.2</v>
      </c>
      <c r="I30" s="34">
        <v>946</v>
      </c>
      <c r="J30" s="34">
        <v>596.1</v>
      </c>
      <c r="K30" s="34">
        <v>265.39999999999998</v>
      </c>
      <c r="L30" s="128"/>
    </row>
    <row r="31" spans="1:12" ht="15" customHeight="1" x14ac:dyDescent="0.4">
      <c r="A31" s="128"/>
      <c r="B31" s="144">
        <v>28</v>
      </c>
      <c r="C31" s="32" t="s">
        <v>64</v>
      </c>
      <c r="D31" s="113">
        <v>14</v>
      </c>
      <c r="E31" s="113">
        <v>5482.6</v>
      </c>
      <c r="F31" s="113">
        <v>10424.1</v>
      </c>
      <c r="G31" s="113">
        <v>5611.2</v>
      </c>
      <c r="H31" s="113">
        <v>390.6</v>
      </c>
      <c r="I31" s="113">
        <v>742.7</v>
      </c>
      <c r="J31" s="113">
        <v>399.8</v>
      </c>
      <c r="K31" s="113">
        <v>239.3</v>
      </c>
      <c r="L31" s="128"/>
    </row>
    <row r="32" spans="1:12" ht="15" customHeight="1" x14ac:dyDescent="0.4">
      <c r="A32" s="128"/>
      <c r="B32" s="4">
        <v>29</v>
      </c>
      <c r="C32" s="31" t="s">
        <v>65</v>
      </c>
      <c r="D32" s="34">
        <v>11.6</v>
      </c>
      <c r="E32" s="34">
        <v>4269.1000000000004</v>
      </c>
      <c r="F32" s="34">
        <v>9930</v>
      </c>
      <c r="G32" s="34">
        <v>6082.5</v>
      </c>
      <c r="H32" s="34">
        <v>369.1</v>
      </c>
      <c r="I32" s="34">
        <v>858.4</v>
      </c>
      <c r="J32" s="34">
        <v>525.79999999999995</v>
      </c>
      <c r="K32" s="34">
        <v>252.5</v>
      </c>
      <c r="L32" s="128"/>
    </row>
    <row r="33" spans="1:12" ht="15" customHeight="1" x14ac:dyDescent="0.4">
      <c r="A33" s="128"/>
      <c r="B33" s="4">
        <v>30</v>
      </c>
      <c r="C33" s="31" t="s">
        <v>66</v>
      </c>
      <c r="D33" s="34">
        <v>17.100000000000001</v>
      </c>
      <c r="E33" s="34">
        <v>21375.4</v>
      </c>
      <c r="F33" s="34">
        <v>27419.8</v>
      </c>
      <c r="G33" s="34">
        <v>6044.3</v>
      </c>
      <c r="H33" s="34">
        <v>1249.2</v>
      </c>
      <c r="I33" s="34">
        <v>1602.5</v>
      </c>
      <c r="J33" s="34">
        <v>353.2</v>
      </c>
      <c r="K33" s="34">
        <v>323.89999999999998</v>
      </c>
      <c r="L33" s="128"/>
    </row>
    <row r="34" spans="1:12" ht="15" customHeight="1" x14ac:dyDescent="0.4">
      <c r="A34" s="128"/>
      <c r="B34" s="4">
        <v>31</v>
      </c>
      <c r="C34" s="31" t="s">
        <v>67</v>
      </c>
      <c r="D34" s="34">
        <v>10</v>
      </c>
      <c r="E34" s="34">
        <v>5207</v>
      </c>
      <c r="F34" s="34">
        <v>13328.3</v>
      </c>
      <c r="G34" s="34">
        <v>8361</v>
      </c>
      <c r="H34" s="34">
        <v>518.70000000000005</v>
      </c>
      <c r="I34" s="34">
        <v>1327.7</v>
      </c>
      <c r="J34" s="34">
        <v>832.9</v>
      </c>
      <c r="K34" s="34">
        <v>311.8</v>
      </c>
      <c r="L34" s="128"/>
    </row>
    <row r="35" spans="1:12" ht="15" customHeight="1" thickBot="1" x14ac:dyDescent="0.45">
      <c r="A35" s="128"/>
      <c r="B35" s="145">
        <v>32</v>
      </c>
      <c r="C35" s="82" t="s">
        <v>68</v>
      </c>
      <c r="D35" s="114">
        <v>7.9</v>
      </c>
      <c r="E35" s="114">
        <v>4463.2</v>
      </c>
      <c r="F35" s="114">
        <v>10905.1</v>
      </c>
      <c r="G35" s="114">
        <v>6883.6</v>
      </c>
      <c r="H35" s="114">
        <v>564</v>
      </c>
      <c r="I35" s="114">
        <v>1378</v>
      </c>
      <c r="J35" s="114">
        <v>869.9</v>
      </c>
      <c r="K35" s="114">
        <v>274.5</v>
      </c>
      <c r="L35" s="128"/>
    </row>
    <row r="36" spans="1:12" ht="15" customHeight="1" x14ac:dyDescent="0.4">
      <c r="A36" s="128"/>
      <c r="L36" s="128"/>
    </row>
    <row r="37" spans="1:12" ht="15" customHeight="1" x14ac:dyDescent="0.4">
      <c r="A37" s="128"/>
      <c r="L37" s="128"/>
    </row>
    <row r="38" spans="1:12" ht="15" customHeight="1" x14ac:dyDescent="0.4">
      <c r="A38" s="128"/>
    </row>
    <row r="39" spans="1:12" ht="15" customHeight="1" x14ac:dyDescent="0.4">
      <c r="A39" s="128"/>
    </row>
    <row r="40" spans="1:12" ht="15" customHeight="1" x14ac:dyDescent="0.4">
      <c r="A40" s="128"/>
    </row>
  </sheetData>
  <mergeCells count="4">
    <mergeCell ref="B11:C11"/>
    <mergeCell ref="B8:C10"/>
    <mergeCell ref="D8:G8"/>
    <mergeCell ref="H8:K8"/>
  </mergeCells>
  <phoneticPr fontId="2"/>
  <pageMargins left="0.78740157480314965" right="0.78740157480314965" top="0.78740157480314965" bottom="0.78740157480314965" header="0.39370078740157483" footer="0.59055118110236227"/>
  <pageSetup paperSize="9" scale="95" firstPageNumber="5" orientation="landscape" r:id="rId1"/>
  <ignoredErrors>
    <ignoredError sqref="B12:B35"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N36"/>
  <sheetViews>
    <sheetView showGridLines="0" zoomScaleNormal="100" workbookViewId="0"/>
  </sheetViews>
  <sheetFormatPr defaultColWidth="8.125" defaultRowHeight="15" customHeight="1" x14ac:dyDescent="0.4"/>
  <cols>
    <col min="1" max="1" width="2.625" style="27" customWidth="1"/>
    <col min="2" max="2" width="2.5" style="27" customWidth="1"/>
    <col min="3" max="3" width="12.25" style="27" customWidth="1"/>
    <col min="4" max="4" width="6" style="27" customWidth="1"/>
    <col min="5" max="5" width="10.375" style="27" bestFit="1" customWidth="1"/>
    <col min="6" max="13" width="9.125" style="27" customWidth="1"/>
    <col min="14" max="16384" width="8.125" style="27"/>
  </cols>
  <sheetData>
    <row r="1" spans="1:14" s="127" customFormat="1" ht="15" customHeight="1" x14ac:dyDescent="0.4">
      <c r="B1" s="127" t="s">
        <v>618</v>
      </c>
      <c r="F1" s="122"/>
      <c r="G1" s="122"/>
      <c r="H1" s="122"/>
      <c r="I1" s="122"/>
      <c r="J1" s="122"/>
      <c r="K1" s="122"/>
      <c r="L1" s="122"/>
      <c r="M1" s="122"/>
    </row>
    <row r="2" spans="1:14" ht="6" customHeight="1" x14ac:dyDescent="0.4">
      <c r="F2" s="123"/>
      <c r="G2" s="123"/>
      <c r="H2" s="123"/>
      <c r="I2" s="123"/>
      <c r="J2" s="123"/>
      <c r="K2" s="123"/>
      <c r="L2" s="123"/>
      <c r="M2" s="123"/>
    </row>
    <row r="3" spans="1:14" ht="6" customHeight="1" x14ac:dyDescent="0.4">
      <c r="F3" s="123"/>
      <c r="G3" s="123"/>
      <c r="H3" s="123"/>
      <c r="I3" s="123"/>
      <c r="J3" s="123"/>
      <c r="K3" s="123"/>
      <c r="L3" s="123"/>
      <c r="M3" s="123"/>
    </row>
    <row r="4" spans="1:14" ht="6" customHeight="1" x14ac:dyDescent="0.4">
      <c r="F4" s="123"/>
      <c r="G4" s="123"/>
      <c r="H4" s="123"/>
      <c r="I4" s="123"/>
      <c r="J4" s="123"/>
      <c r="K4" s="123"/>
      <c r="L4" s="123"/>
      <c r="M4" s="123"/>
    </row>
    <row r="5" spans="1:14" s="53" customFormat="1" ht="15" customHeight="1" thickBot="1" x14ac:dyDescent="0.45">
      <c r="B5" s="53" t="s">
        <v>2253</v>
      </c>
      <c r="F5" s="104"/>
      <c r="G5" s="104"/>
      <c r="H5" s="104"/>
      <c r="I5" s="104"/>
      <c r="J5" s="104"/>
      <c r="K5" s="104"/>
      <c r="L5" s="104"/>
      <c r="M5" s="104"/>
    </row>
    <row r="6" spans="1:14" ht="18" customHeight="1" x14ac:dyDescent="0.4">
      <c r="A6" s="128"/>
      <c r="B6" s="377" t="s">
        <v>19</v>
      </c>
      <c r="C6" s="378"/>
      <c r="D6" s="381" t="s">
        <v>20</v>
      </c>
      <c r="E6" s="325" t="s">
        <v>2252</v>
      </c>
      <c r="F6" s="425" t="s">
        <v>619</v>
      </c>
      <c r="G6" s="264"/>
      <c r="H6" s="264"/>
      <c r="I6" s="264"/>
      <c r="J6" s="264"/>
      <c r="K6" s="264"/>
      <c r="L6" s="264"/>
      <c r="M6" s="264"/>
      <c r="N6" s="128"/>
    </row>
    <row r="7" spans="1:14" ht="15" customHeight="1" x14ac:dyDescent="0.4">
      <c r="A7" s="128"/>
      <c r="B7" s="379"/>
      <c r="C7" s="380"/>
      <c r="D7" s="382"/>
      <c r="E7" s="306"/>
      <c r="F7" s="30"/>
      <c r="G7" s="30" t="s">
        <v>620</v>
      </c>
      <c r="H7" s="30" t="s">
        <v>621</v>
      </c>
      <c r="I7" s="30" t="s">
        <v>622</v>
      </c>
      <c r="J7" s="30" t="s">
        <v>623</v>
      </c>
      <c r="K7" s="30" t="s">
        <v>624</v>
      </c>
      <c r="L7" s="30" t="s">
        <v>625</v>
      </c>
      <c r="M7" s="88"/>
      <c r="N7" s="128"/>
    </row>
    <row r="8" spans="1:14" ht="15" customHeight="1" x14ac:dyDescent="0.4">
      <c r="A8" s="128"/>
      <c r="B8" s="379"/>
      <c r="C8" s="380"/>
      <c r="D8" s="382"/>
      <c r="E8" s="306"/>
      <c r="F8" s="96" t="s">
        <v>620</v>
      </c>
      <c r="G8" s="96" t="s">
        <v>626</v>
      </c>
      <c r="H8" s="96" t="s">
        <v>626</v>
      </c>
      <c r="I8" s="96" t="s">
        <v>626</v>
      </c>
      <c r="J8" s="96" t="s">
        <v>626</v>
      </c>
      <c r="K8" s="96" t="s">
        <v>626</v>
      </c>
      <c r="L8" s="96" t="s">
        <v>626</v>
      </c>
      <c r="M8" s="97" t="s">
        <v>627</v>
      </c>
      <c r="N8" s="128"/>
    </row>
    <row r="9" spans="1:14" ht="12" x14ac:dyDescent="0.4">
      <c r="A9" s="128"/>
      <c r="B9" s="379"/>
      <c r="C9" s="380"/>
      <c r="D9" s="382"/>
      <c r="E9" s="424"/>
      <c r="F9" s="96" t="s">
        <v>628</v>
      </c>
      <c r="G9" s="96" t="s">
        <v>621</v>
      </c>
      <c r="H9" s="96" t="s">
        <v>622</v>
      </c>
      <c r="I9" s="96" t="s">
        <v>623</v>
      </c>
      <c r="J9" s="96" t="s">
        <v>624</v>
      </c>
      <c r="K9" s="96" t="s">
        <v>625</v>
      </c>
      <c r="L9" s="96" t="s">
        <v>627</v>
      </c>
      <c r="M9" s="97" t="s">
        <v>626</v>
      </c>
      <c r="N9" s="128"/>
    </row>
    <row r="10" spans="1:14" ht="15" customHeight="1" thickBot="1" x14ac:dyDescent="0.45">
      <c r="A10" s="128"/>
      <c r="B10" s="323"/>
      <c r="C10" s="324"/>
      <c r="D10" s="383"/>
      <c r="E10" s="60" t="s">
        <v>629</v>
      </c>
      <c r="F10" s="60"/>
      <c r="G10" s="60" t="s">
        <v>628</v>
      </c>
      <c r="H10" s="60" t="s">
        <v>628</v>
      </c>
      <c r="I10" s="60" t="s">
        <v>628</v>
      </c>
      <c r="J10" s="60" t="s">
        <v>628</v>
      </c>
      <c r="K10" s="60" t="s">
        <v>628</v>
      </c>
      <c r="L10" s="60" t="s">
        <v>628</v>
      </c>
      <c r="M10" s="3"/>
      <c r="N10" s="128"/>
    </row>
    <row r="11" spans="1:14" s="53" customFormat="1" ht="15" customHeight="1" x14ac:dyDescent="0.4">
      <c r="A11" s="83"/>
      <c r="B11" s="370" t="s">
        <v>16</v>
      </c>
      <c r="C11" s="371"/>
      <c r="D11" s="105">
        <v>601</v>
      </c>
      <c r="E11" s="106">
        <v>18444118</v>
      </c>
      <c r="F11" s="106">
        <v>5</v>
      </c>
      <c r="G11" s="106">
        <v>11</v>
      </c>
      <c r="H11" s="106">
        <v>60</v>
      </c>
      <c r="I11" s="106">
        <v>63</v>
      </c>
      <c r="J11" s="106">
        <v>126</v>
      </c>
      <c r="K11" s="106">
        <v>189</v>
      </c>
      <c r="L11" s="106">
        <v>115</v>
      </c>
      <c r="M11" s="106">
        <v>32</v>
      </c>
      <c r="N11" s="83"/>
    </row>
    <row r="12" spans="1:14" ht="15" customHeight="1" x14ac:dyDescent="0.4">
      <c r="A12" s="128"/>
      <c r="B12" s="4" t="s">
        <v>43</v>
      </c>
      <c r="C12" s="28" t="s">
        <v>44</v>
      </c>
      <c r="D12" s="6">
        <v>142</v>
      </c>
      <c r="E12" s="7">
        <v>2093233</v>
      </c>
      <c r="F12" s="7" t="s">
        <v>46</v>
      </c>
      <c r="G12" s="7">
        <v>3</v>
      </c>
      <c r="H12" s="7">
        <v>21</v>
      </c>
      <c r="I12" s="7">
        <v>13</v>
      </c>
      <c r="J12" s="7">
        <v>44</v>
      </c>
      <c r="K12" s="7">
        <v>46</v>
      </c>
      <c r="L12" s="7">
        <v>13</v>
      </c>
      <c r="M12" s="7">
        <v>2</v>
      </c>
      <c r="N12" s="128"/>
    </row>
    <row r="13" spans="1:14" ht="15" customHeight="1" x14ac:dyDescent="0.4">
      <c r="A13" s="128"/>
      <c r="B13" s="4">
        <v>10</v>
      </c>
      <c r="C13" s="28" t="s">
        <v>45</v>
      </c>
      <c r="D13" s="6">
        <v>8</v>
      </c>
      <c r="E13" s="7">
        <v>219043</v>
      </c>
      <c r="F13" s="7" t="s">
        <v>46</v>
      </c>
      <c r="G13" s="7" t="s">
        <v>46</v>
      </c>
      <c r="H13" s="7">
        <v>1</v>
      </c>
      <c r="I13" s="7" t="s">
        <v>46</v>
      </c>
      <c r="J13" s="7">
        <v>1</v>
      </c>
      <c r="K13" s="7">
        <v>3</v>
      </c>
      <c r="L13" s="7">
        <v>3</v>
      </c>
      <c r="M13" s="7" t="s">
        <v>46</v>
      </c>
      <c r="N13" s="128"/>
    </row>
    <row r="14" spans="1:14" ht="15" customHeight="1" x14ac:dyDescent="0.4">
      <c r="A14" s="128"/>
      <c r="B14" s="4">
        <v>11</v>
      </c>
      <c r="C14" s="28" t="s">
        <v>47</v>
      </c>
      <c r="D14" s="6">
        <v>42</v>
      </c>
      <c r="E14" s="7">
        <v>292638</v>
      </c>
      <c r="F14" s="7">
        <v>1</v>
      </c>
      <c r="G14" s="7">
        <v>3</v>
      </c>
      <c r="H14" s="7">
        <v>11</v>
      </c>
      <c r="I14" s="7">
        <v>6</v>
      </c>
      <c r="J14" s="7">
        <v>14</v>
      </c>
      <c r="K14" s="7">
        <v>5</v>
      </c>
      <c r="L14" s="7">
        <v>2</v>
      </c>
      <c r="M14" s="7" t="s">
        <v>46</v>
      </c>
      <c r="N14" s="128"/>
    </row>
    <row r="15" spans="1:14" ht="15" customHeight="1" x14ac:dyDescent="0.4">
      <c r="A15" s="128"/>
      <c r="B15" s="4">
        <v>12</v>
      </c>
      <c r="C15" s="28" t="s">
        <v>48</v>
      </c>
      <c r="D15" s="6">
        <v>18</v>
      </c>
      <c r="E15" s="7">
        <v>658314</v>
      </c>
      <c r="F15" s="7" t="s">
        <v>46</v>
      </c>
      <c r="G15" s="7" t="s">
        <v>46</v>
      </c>
      <c r="H15" s="7">
        <v>1</v>
      </c>
      <c r="I15" s="7">
        <v>1</v>
      </c>
      <c r="J15" s="7" t="s">
        <v>46</v>
      </c>
      <c r="K15" s="7">
        <v>6</v>
      </c>
      <c r="L15" s="7">
        <v>10</v>
      </c>
      <c r="M15" s="7" t="s">
        <v>46</v>
      </c>
      <c r="N15" s="128"/>
    </row>
    <row r="16" spans="1:14" ht="15" customHeight="1" x14ac:dyDescent="0.4">
      <c r="A16" s="128"/>
      <c r="B16" s="144">
        <v>13</v>
      </c>
      <c r="C16" s="29" t="s">
        <v>49</v>
      </c>
      <c r="D16" s="9">
        <v>3</v>
      </c>
      <c r="E16" s="10" t="s">
        <v>72</v>
      </c>
      <c r="F16" s="10" t="s">
        <v>46</v>
      </c>
      <c r="G16" s="10" t="s">
        <v>46</v>
      </c>
      <c r="H16" s="10" t="s">
        <v>46</v>
      </c>
      <c r="I16" s="10" t="s">
        <v>46</v>
      </c>
      <c r="J16" s="10" t="s">
        <v>72</v>
      </c>
      <c r="K16" s="10" t="s">
        <v>72</v>
      </c>
      <c r="L16" s="10" t="s">
        <v>72</v>
      </c>
      <c r="M16" s="10" t="s">
        <v>46</v>
      </c>
      <c r="N16" s="128"/>
    </row>
    <row r="17" spans="1:14" ht="15" customHeight="1" x14ac:dyDescent="0.4">
      <c r="A17" s="128"/>
      <c r="B17" s="4">
        <v>14</v>
      </c>
      <c r="C17" s="28" t="s">
        <v>50</v>
      </c>
      <c r="D17" s="6">
        <v>9</v>
      </c>
      <c r="E17" s="7">
        <v>666370</v>
      </c>
      <c r="F17" s="7" t="s">
        <v>46</v>
      </c>
      <c r="G17" s="7" t="s">
        <v>46</v>
      </c>
      <c r="H17" s="7" t="s">
        <v>46</v>
      </c>
      <c r="I17" s="7" t="s">
        <v>46</v>
      </c>
      <c r="J17" s="7" t="s">
        <v>46</v>
      </c>
      <c r="K17" s="7">
        <v>6</v>
      </c>
      <c r="L17" s="7" t="s">
        <v>46</v>
      </c>
      <c r="M17" s="7">
        <v>3</v>
      </c>
      <c r="N17" s="128"/>
    </row>
    <row r="18" spans="1:14" ht="15" customHeight="1" x14ac:dyDescent="0.4">
      <c r="A18" s="128"/>
      <c r="B18" s="4">
        <v>15</v>
      </c>
      <c r="C18" s="28" t="s">
        <v>51</v>
      </c>
      <c r="D18" s="6">
        <v>16</v>
      </c>
      <c r="E18" s="7">
        <v>124713</v>
      </c>
      <c r="F18" s="7" t="s">
        <v>46</v>
      </c>
      <c r="G18" s="7">
        <v>1</v>
      </c>
      <c r="H18" s="7">
        <v>4</v>
      </c>
      <c r="I18" s="7">
        <v>1</v>
      </c>
      <c r="J18" s="7">
        <v>6</v>
      </c>
      <c r="K18" s="7">
        <v>4</v>
      </c>
      <c r="L18" s="7" t="s">
        <v>46</v>
      </c>
      <c r="M18" s="7" t="s">
        <v>46</v>
      </c>
      <c r="N18" s="128"/>
    </row>
    <row r="19" spans="1:14" ht="15" customHeight="1" x14ac:dyDescent="0.4">
      <c r="A19" s="128"/>
      <c r="B19" s="4">
        <v>16</v>
      </c>
      <c r="C19" s="28" t="s">
        <v>52</v>
      </c>
      <c r="D19" s="6">
        <v>9</v>
      </c>
      <c r="E19" s="7">
        <v>1231071</v>
      </c>
      <c r="F19" s="7" t="s">
        <v>46</v>
      </c>
      <c r="G19" s="7" t="s">
        <v>46</v>
      </c>
      <c r="H19" s="7" t="s">
        <v>46</v>
      </c>
      <c r="I19" s="7">
        <v>1</v>
      </c>
      <c r="J19" s="7">
        <v>1</v>
      </c>
      <c r="K19" s="7">
        <v>1</v>
      </c>
      <c r="L19" s="7">
        <v>3</v>
      </c>
      <c r="M19" s="7">
        <v>3</v>
      </c>
      <c r="N19" s="128"/>
    </row>
    <row r="20" spans="1:14" ht="15" customHeight="1" x14ac:dyDescent="0.4">
      <c r="A20" s="128"/>
      <c r="B20" s="4">
        <v>17</v>
      </c>
      <c r="C20" s="28" t="s">
        <v>53</v>
      </c>
      <c r="D20" s="6">
        <v>1</v>
      </c>
      <c r="E20" s="7" t="s">
        <v>72</v>
      </c>
      <c r="F20" s="7" t="s">
        <v>46</v>
      </c>
      <c r="G20" s="7" t="s">
        <v>46</v>
      </c>
      <c r="H20" s="7" t="s">
        <v>46</v>
      </c>
      <c r="I20" s="7" t="s">
        <v>46</v>
      </c>
      <c r="J20" s="7" t="s">
        <v>72</v>
      </c>
      <c r="K20" s="7" t="s">
        <v>72</v>
      </c>
      <c r="L20" s="7" t="s">
        <v>72</v>
      </c>
      <c r="M20" s="7" t="s">
        <v>46</v>
      </c>
      <c r="N20" s="128"/>
    </row>
    <row r="21" spans="1:14" ht="15" customHeight="1" x14ac:dyDescent="0.4">
      <c r="A21" s="128"/>
      <c r="B21" s="144">
        <v>18</v>
      </c>
      <c r="C21" s="29" t="s">
        <v>54</v>
      </c>
      <c r="D21" s="9">
        <v>35</v>
      </c>
      <c r="E21" s="10">
        <v>927279</v>
      </c>
      <c r="F21" s="10" t="s">
        <v>46</v>
      </c>
      <c r="G21" s="10">
        <v>1</v>
      </c>
      <c r="H21" s="10">
        <v>2</v>
      </c>
      <c r="I21" s="10">
        <v>5</v>
      </c>
      <c r="J21" s="10">
        <v>6</v>
      </c>
      <c r="K21" s="10">
        <v>13</v>
      </c>
      <c r="L21" s="10">
        <v>6</v>
      </c>
      <c r="M21" s="10">
        <v>2</v>
      </c>
      <c r="N21" s="128"/>
    </row>
    <row r="22" spans="1:14" ht="15" customHeight="1" x14ac:dyDescent="0.4">
      <c r="A22" s="128"/>
      <c r="B22" s="4">
        <v>19</v>
      </c>
      <c r="C22" s="28" t="s">
        <v>55</v>
      </c>
      <c r="D22" s="6">
        <v>4</v>
      </c>
      <c r="E22" s="7">
        <v>31970</v>
      </c>
      <c r="F22" s="7" t="s">
        <v>46</v>
      </c>
      <c r="G22" s="7" t="s">
        <v>46</v>
      </c>
      <c r="H22" s="7">
        <v>1</v>
      </c>
      <c r="I22" s="7">
        <v>1</v>
      </c>
      <c r="J22" s="7" t="s">
        <v>46</v>
      </c>
      <c r="K22" s="7">
        <v>2</v>
      </c>
      <c r="L22" s="7" t="s">
        <v>46</v>
      </c>
      <c r="M22" s="7" t="s">
        <v>46</v>
      </c>
      <c r="N22" s="128"/>
    </row>
    <row r="23" spans="1:14" ht="15" customHeight="1" x14ac:dyDescent="0.4">
      <c r="A23" s="128"/>
      <c r="B23" s="4">
        <v>20</v>
      </c>
      <c r="C23" s="28" t="s">
        <v>56</v>
      </c>
      <c r="D23" s="6">
        <v>4</v>
      </c>
      <c r="E23" s="7">
        <v>31298</v>
      </c>
      <c r="F23" s="7" t="s">
        <v>46</v>
      </c>
      <c r="G23" s="7" t="s">
        <v>46</v>
      </c>
      <c r="H23" s="7" t="s">
        <v>46</v>
      </c>
      <c r="I23" s="7" t="s">
        <v>46</v>
      </c>
      <c r="J23" s="7">
        <v>4</v>
      </c>
      <c r="K23" s="7" t="s">
        <v>46</v>
      </c>
      <c r="L23" s="7" t="s">
        <v>46</v>
      </c>
      <c r="M23" s="7" t="s">
        <v>46</v>
      </c>
      <c r="N23" s="128"/>
    </row>
    <row r="24" spans="1:14" ht="15" customHeight="1" x14ac:dyDescent="0.4">
      <c r="A24" s="128"/>
      <c r="B24" s="4">
        <v>21</v>
      </c>
      <c r="C24" s="28" t="s">
        <v>57</v>
      </c>
      <c r="D24" s="6">
        <v>22</v>
      </c>
      <c r="E24" s="7">
        <v>2405282</v>
      </c>
      <c r="F24" s="7" t="s">
        <v>46</v>
      </c>
      <c r="G24" s="7" t="s">
        <v>46</v>
      </c>
      <c r="H24" s="7" t="s">
        <v>46</v>
      </c>
      <c r="I24" s="7">
        <v>4</v>
      </c>
      <c r="J24" s="7">
        <v>1</v>
      </c>
      <c r="K24" s="7">
        <v>2</v>
      </c>
      <c r="L24" s="7">
        <v>10</v>
      </c>
      <c r="M24" s="7">
        <v>5</v>
      </c>
      <c r="N24" s="128"/>
    </row>
    <row r="25" spans="1:14" ht="15" customHeight="1" x14ac:dyDescent="0.4">
      <c r="A25" s="128"/>
      <c r="B25" s="4">
        <v>22</v>
      </c>
      <c r="C25" s="28" t="s">
        <v>58</v>
      </c>
      <c r="D25" s="6">
        <v>17</v>
      </c>
      <c r="E25" s="7">
        <v>1301832</v>
      </c>
      <c r="F25" s="7" t="s">
        <v>46</v>
      </c>
      <c r="G25" s="7" t="s">
        <v>46</v>
      </c>
      <c r="H25" s="7">
        <v>1</v>
      </c>
      <c r="I25" s="7">
        <v>1</v>
      </c>
      <c r="J25" s="7">
        <v>1</v>
      </c>
      <c r="K25" s="7">
        <v>6</v>
      </c>
      <c r="L25" s="7">
        <v>6</v>
      </c>
      <c r="M25" s="7">
        <v>2</v>
      </c>
      <c r="N25" s="128"/>
    </row>
    <row r="26" spans="1:14" ht="15" customHeight="1" x14ac:dyDescent="0.4">
      <c r="A26" s="128"/>
      <c r="B26" s="144">
        <v>23</v>
      </c>
      <c r="C26" s="29" t="s">
        <v>59</v>
      </c>
      <c r="D26" s="9">
        <v>11</v>
      </c>
      <c r="E26" s="10">
        <v>182849</v>
      </c>
      <c r="F26" s="10" t="s">
        <v>46</v>
      </c>
      <c r="G26" s="10" t="s">
        <v>46</v>
      </c>
      <c r="H26" s="10">
        <v>2</v>
      </c>
      <c r="I26" s="10">
        <v>2</v>
      </c>
      <c r="J26" s="10" t="s">
        <v>46</v>
      </c>
      <c r="K26" s="10">
        <v>5</v>
      </c>
      <c r="L26" s="10">
        <v>2</v>
      </c>
      <c r="M26" s="10" t="s">
        <v>46</v>
      </c>
      <c r="N26" s="128"/>
    </row>
    <row r="27" spans="1:14" ht="15" customHeight="1" x14ac:dyDescent="0.4">
      <c r="A27" s="128"/>
      <c r="B27" s="4">
        <v>24</v>
      </c>
      <c r="C27" s="28" t="s">
        <v>60</v>
      </c>
      <c r="D27" s="6">
        <v>46</v>
      </c>
      <c r="E27" s="7">
        <v>1432134</v>
      </c>
      <c r="F27" s="7" t="s">
        <v>46</v>
      </c>
      <c r="G27" s="7" t="s">
        <v>46</v>
      </c>
      <c r="H27" s="7">
        <v>3</v>
      </c>
      <c r="I27" s="7">
        <v>5</v>
      </c>
      <c r="J27" s="7">
        <v>8</v>
      </c>
      <c r="K27" s="7">
        <v>18</v>
      </c>
      <c r="L27" s="7">
        <v>10</v>
      </c>
      <c r="M27" s="7">
        <v>2</v>
      </c>
      <c r="N27" s="128"/>
    </row>
    <row r="28" spans="1:14" ht="15" customHeight="1" x14ac:dyDescent="0.4">
      <c r="A28" s="128"/>
      <c r="B28" s="4">
        <v>25</v>
      </c>
      <c r="C28" s="28" t="s">
        <v>61</v>
      </c>
      <c r="D28" s="6">
        <v>16</v>
      </c>
      <c r="E28" s="7">
        <v>648858</v>
      </c>
      <c r="F28" s="7" t="s">
        <v>46</v>
      </c>
      <c r="G28" s="7" t="s">
        <v>46</v>
      </c>
      <c r="H28" s="7" t="s">
        <v>46</v>
      </c>
      <c r="I28" s="7">
        <v>1</v>
      </c>
      <c r="J28" s="7">
        <v>3</v>
      </c>
      <c r="K28" s="7">
        <v>7</v>
      </c>
      <c r="L28" s="7">
        <v>3</v>
      </c>
      <c r="M28" s="7">
        <v>2</v>
      </c>
      <c r="N28" s="128"/>
    </row>
    <row r="29" spans="1:14" ht="15" customHeight="1" x14ac:dyDescent="0.4">
      <c r="A29" s="128"/>
      <c r="B29" s="4">
        <v>26</v>
      </c>
      <c r="C29" s="28" t="s">
        <v>62</v>
      </c>
      <c r="D29" s="6">
        <v>63</v>
      </c>
      <c r="E29" s="7">
        <v>1280935</v>
      </c>
      <c r="F29" s="7" t="s">
        <v>46</v>
      </c>
      <c r="G29" s="7" t="s">
        <v>46</v>
      </c>
      <c r="H29" s="7">
        <v>4</v>
      </c>
      <c r="I29" s="7">
        <v>10</v>
      </c>
      <c r="J29" s="7">
        <v>15</v>
      </c>
      <c r="K29" s="7">
        <v>24</v>
      </c>
      <c r="L29" s="7">
        <v>8</v>
      </c>
      <c r="M29" s="7">
        <v>2</v>
      </c>
      <c r="N29" s="128"/>
    </row>
    <row r="30" spans="1:14" ht="15" customHeight="1" x14ac:dyDescent="0.4">
      <c r="A30" s="128"/>
      <c r="B30" s="4">
        <v>27</v>
      </c>
      <c r="C30" s="28" t="s">
        <v>63</v>
      </c>
      <c r="D30" s="6">
        <v>16</v>
      </c>
      <c r="E30" s="7">
        <v>578481</v>
      </c>
      <c r="F30" s="7" t="s">
        <v>46</v>
      </c>
      <c r="G30" s="7">
        <v>1</v>
      </c>
      <c r="H30" s="7">
        <v>2</v>
      </c>
      <c r="I30" s="7">
        <v>2</v>
      </c>
      <c r="J30" s="7" t="s">
        <v>46</v>
      </c>
      <c r="K30" s="7">
        <v>3</v>
      </c>
      <c r="L30" s="7">
        <v>7</v>
      </c>
      <c r="M30" s="7">
        <v>1</v>
      </c>
      <c r="N30" s="128"/>
    </row>
    <row r="31" spans="1:14" ht="15" customHeight="1" x14ac:dyDescent="0.4">
      <c r="A31" s="128"/>
      <c r="B31" s="144">
        <v>28</v>
      </c>
      <c r="C31" s="29" t="s">
        <v>64</v>
      </c>
      <c r="D31" s="9">
        <v>41</v>
      </c>
      <c r="E31" s="10">
        <v>1692701</v>
      </c>
      <c r="F31" s="10">
        <v>3</v>
      </c>
      <c r="G31" s="10" t="s">
        <v>46</v>
      </c>
      <c r="H31" s="10">
        <v>6</v>
      </c>
      <c r="I31" s="10">
        <v>4</v>
      </c>
      <c r="J31" s="10">
        <v>4</v>
      </c>
      <c r="K31" s="10">
        <v>7</v>
      </c>
      <c r="L31" s="10">
        <v>13</v>
      </c>
      <c r="M31" s="10">
        <v>4</v>
      </c>
      <c r="N31" s="128"/>
    </row>
    <row r="32" spans="1:14" ht="15" customHeight="1" x14ac:dyDescent="0.4">
      <c r="A32" s="128"/>
      <c r="B32" s="4">
        <v>29</v>
      </c>
      <c r="C32" s="28" t="s">
        <v>65</v>
      </c>
      <c r="D32" s="6">
        <v>26</v>
      </c>
      <c r="E32" s="7">
        <v>494073</v>
      </c>
      <c r="F32" s="7" t="s">
        <v>46</v>
      </c>
      <c r="G32" s="7" t="s">
        <v>46</v>
      </c>
      <c r="H32" s="7" t="s">
        <v>46</v>
      </c>
      <c r="I32" s="7">
        <v>3</v>
      </c>
      <c r="J32" s="7">
        <v>9</v>
      </c>
      <c r="K32" s="7">
        <v>9</v>
      </c>
      <c r="L32" s="7">
        <v>5</v>
      </c>
      <c r="M32" s="7" t="s">
        <v>46</v>
      </c>
      <c r="N32" s="128"/>
    </row>
    <row r="33" spans="1:14" ht="15" customHeight="1" x14ac:dyDescent="0.4">
      <c r="A33" s="128"/>
      <c r="B33" s="4">
        <v>30</v>
      </c>
      <c r="C33" s="28" t="s">
        <v>66</v>
      </c>
      <c r="D33" s="6">
        <v>11</v>
      </c>
      <c r="E33" s="7">
        <v>250296</v>
      </c>
      <c r="F33" s="7" t="s">
        <v>46</v>
      </c>
      <c r="G33" s="7" t="s">
        <v>46</v>
      </c>
      <c r="H33" s="7" t="s">
        <v>46</v>
      </c>
      <c r="I33" s="7">
        <v>2</v>
      </c>
      <c r="J33" s="7">
        <v>2</v>
      </c>
      <c r="K33" s="7">
        <v>5</v>
      </c>
      <c r="L33" s="7">
        <v>2</v>
      </c>
      <c r="M33" s="7" t="s">
        <v>46</v>
      </c>
      <c r="N33" s="128"/>
    </row>
    <row r="34" spans="1:14" ht="15" customHeight="1" x14ac:dyDescent="0.4">
      <c r="A34" s="128"/>
      <c r="B34" s="4">
        <v>31</v>
      </c>
      <c r="C34" s="28" t="s">
        <v>67</v>
      </c>
      <c r="D34" s="6">
        <v>31</v>
      </c>
      <c r="E34" s="7">
        <v>1521636</v>
      </c>
      <c r="F34" s="7">
        <v>1</v>
      </c>
      <c r="G34" s="7">
        <v>2</v>
      </c>
      <c r="H34" s="7" t="s">
        <v>46</v>
      </c>
      <c r="I34" s="7">
        <v>1</v>
      </c>
      <c r="J34" s="7">
        <v>5</v>
      </c>
      <c r="K34" s="7">
        <v>10</v>
      </c>
      <c r="L34" s="7">
        <v>9</v>
      </c>
      <c r="M34" s="7">
        <v>3</v>
      </c>
      <c r="N34" s="128"/>
    </row>
    <row r="35" spans="1:14" ht="15" customHeight="1" thickBot="1" x14ac:dyDescent="0.45">
      <c r="A35" s="128"/>
      <c r="B35" s="145">
        <v>32</v>
      </c>
      <c r="C35" s="87" t="s">
        <v>68</v>
      </c>
      <c r="D35" s="12">
        <v>10</v>
      </c>
      <c r="E35" s="13">
        <v>299427</v>
      </c>
      <c r="F35" s="13" t="s">
        <v>46</v>
      </c>
      <c r="G35" s="13" t="s">
        <v>46</v>
      </c>
      <c r="H35" s="13">
        <v>1</v>
      </c>
      <c r="I35" s="13" t="s">
        <v>46</v>
      </c>
      <c r="J35" s="13">
        <v>1</v>
      </c>
      <c r="K35" s="13">
        <v>5</v>
      </c>
      <c r="L35" s="13">
        <v>2</v>
      </c>
      <c r="M35" s="13">
        <v>1</v>
      </c>
      <c r="N35" s="128"/>
    </row>
    <row r="36" spans="1:14" ht="15" customHeight="1" x14ac:dyDescent="0.4">
      <c r="N36" s="128"/>
    </row>
  </sheetData>
  <mergeCells count="5">
    <mergeCell ref="B6:C10"/>
    <mergeCell ref="D6:D10"/>
    <mergeCell ref="E6:E9"/>
    <mergeCell ref="F6:M6"/>
    <mergeCell ref="B11:C11"/>
  </mergeCells>
  <phoneticPr fontId="2"/>
  <pageMargins left="0.78740157480314965" right="0.78740157480314965" top="0.78740157480314965" bottom="0.78740157480314965" header="0.39370078740157483" footer="0.59055118110236227"/>
  <pageSetup paperSize="9" scale="98" firstPageNumber="5" orientation="landscape" r:id="rId1"/>
  <ignoredErrors>
    <ignoredError sqref="B12:B35"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9"/>
  <sheetViews>
    <sheetView showGridLines="0" zoomScaleNormal="100" workbookViewId="0"/>
  </sheetViews>
  <sheetFormatPr defaultColWidth="8.75" defaultRowHeight="15" customHeight="1" x14ac:dyDescent="0.4"/>
  <cols>
    <col min="1" max="1" width="4.75" style="1" customWidth="1"/>
    <col min="2" max="2" width="77.375" style="1" customWidth="1"/>
    <col min="3" max="16384" width="8.75" style="1"/>
  </cols>
  <sheetData>
    <row r="2" spans="1:2" ht="15" customHeight="1" x14ac:dyDescent="0.4">
      <c r="A2" s="1" t="s">
        <v>14</v>
      </c>
    </row>
    <row r="3" spans="1:2" ht="25.5" x14ac:dyDescent="0.4">
      <c r="A3" s="159" t="s">
        <v>15</v>
      </c>
      <c r="B3" s="160" t="s">
        <v>2269</v>
      </c>
    </row>
    <row r="4" spans="1:2" ht="38.25" x14ac:dyDescent="0.4">
      <c r="A4" s="159" t="s">
        <v>15</v>
      </c>
      <c r="B4" s="160" t="s">
        <v>2082</v>
      </c>
    </row>
    <row r="5" spans="1:2" ht="15" customHeight="1" x14ac:dyDescent="0.4">
      <c r="A5" s="159" t="s">
        <v>15</v>
      </c>
      <c r="B5" s="160" t="s">
        <v>2270</v>
      </c>
    </row>
    <row r="6" spans="1:2" ht="15" customHeight="1" x14ac:dyDescent="0.4">
      <c r="A6" s="159" t="s">
        <v>15</v>
      </c>
      <c r="B6" s="160" t="s">
        <v>2058</v>
      </c>
    </row>
    <row r="7" spans="1:2" ht="15" customHeight="1" x14ac:dyDescent="0.4">
      <c r="A7" s="159"/>
      <c r="B7" s="160" t="s">
        <v>2059</v>
      </c>
    </row>
    <row r="8" spans="1:2" ht="15" customHeight="1" x14ac:dyDescent="0.4">
      <c r="A8" s="159" t="s">
        <v>15</v>
      </c>
      <c r="B8" s="160" t="s">
        <v>2060</v>
      </c>
    </row>
    <row r="9" spans="1:2" ht="60" customHeight="1" x14ac:dyDescent="0.4">
      <c r="A9" s="159" t="s">
        <v>15</v>
      </c>
      <c r="B9" s="160" t="s">
        <v>2061</v>
      </c>
    </row>
  </sheetData>
  <phoneticPr fontId="2"/>
  <pageMargins left="0.78740157480314965" right="0.78740157480314965" top="0.78740157480314965" bottom="0.78740157480314965" header="0.39370078740157483" footer="0.59055118110236227"/>
  <pageSetup paperSize="9" scale="9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I35"/>
  <sheetViews>
    <sheetView showGridLines="0" zoomScaleNormal="100" workbookViewId="0"/>
  </sheetViews>
  <sheetFormatPr defaultColWidth="8.125" defaultRowHeight="15" customHeight="1" x14ac:dyDescent="0.4"/>
  <cols>
    <col min="1" max="1" width="2.625" style="27" customWidth="1"/>
    <col min="2" max="2" width="2.5" style="27" customWidth="1"/>
    <col min="3" max="3" width="12.25" style="27" customWidth="1"/>
    <col min="4" max="4" width="6" style="27" customWidth="1"/>
    <col min="5" max="9" width="8.125" style="27" customWidth="1"/>
    <col min="10" max="16384" width="8.125" style="27"/>
  </cols>
  <sheetData>
    <row r="1" spans="1:9" s="127" customFormat="1" ht="15" customHeight="1" x14ac:dyDescent="0.4">
      <c r="B1" s="127" t="s">
        <v>618</v>
      </c>
    </row>
    <row r="2" spans="1:9" ht="6" customHeight="1" x14ac:dyDescent="0.4"/>
    <row r="3" spans="1:9" ht="6" customHeight="1" x14ac:dyDescent="0.4"/>
    <row r="4" spans="1:9" ht="6" customHeight="1" x14ac:dyDescent="0.4"/>
    <row r="5" spans="1:9" s="53" customFormat="1" ht="15" customHeight="1" thickBot="1" x14ac:dyDescent="0.45">
      <c r="B5" s="53" t="s">
        <v>630</v>
      </c>
    </row>
    <row r="6" spans="1:9" ht="18" customHeight="1" x14ac:dyDescent="0.4">
      <c r="A6" s="128"/>
      <c r="B6" s="377" t="s">
        <v>19</v>
      </c>
      <c r="C6" s="378"/>
      <c r="D6" s="381" t="s">
        <v>20</v>
      </c>
      <c r="E6" s="392" t="s">
        <v>631</v>
      </c>
      <c r="F6" s="408"/>
      <c r="G6" s="408"/>
      <c r="H6" s="408"/>
      <c r="I6" s="408"/>
    </row>
    <row r="7" spans="1:9" ht="18" customHeight="1" x14ac:dyDescent="0.4">
      <c r="A7" s="128"/>
      <c r="B7" s="379"/>
      <c r="C7" s="380"/>
      <c r="D7" s="417"/>
      <c r="E7" s="382" t="s">
        <v>632</v>
      </c>
      <c r="F7" s="379"/>
      <c r="G7" s="379"/>
      <c r="H7" s="379"/>
      <c r="I7" s="379"/>
    </row>
    <row r="8" spans="1:9" ht="18" customHeight="1" x14ac:dyDescent="0.4">
      <c r="A8" s="128"/>
      <c r="B8" s="379"/>
      <c r="C8" s="380"/>
      <c r="D8" s="417"/>
      <c r="E8" s="391" t="s">
        <v>574</v>
      </c>
      <c r="F8" s="395" t="s">
        <v>633</v>
      </c>
      <c r="G8" s="372"/>
      <c r="H8" s="391" t="s">
        <v>634</v>
      </c>
      <c r="I8" s="387" t="s">
        <v>635</v>
      </c>
    </row>
    <row r="9" spans="1:9" ht="18" customHeight="1" x14ac:dyDescent="0.4">
      <c r="A9" s="128"/>
      <c r="B9" s="379"/>
      <c r="C9" s="380"/>
      <c r="D9" s="417"/>
      <c r="E9" s="399"/>
      <c r="F9" s="148" t="s">
        <v>636</v>
      </c>
      <c r="G9" s="15" t="s">
        <v>637</v>
      </c>
      <c r="H9" s="399"/>
      <c r="I9" s="417"/>
    </row>
    <row r="10" spans="1:9" s="38" customFormat="1" ht="12.75" thickBot="1" x14ac:dyDescent="0.45">
      <c r="A10" s="74"/>
      <c r="B10" s="426"/>
      <c r="C10" s="427"/>
      <c r="D10" s="428"/>
      <c r="E10" s="67" t="s">
        <v>638</v>
      </c>
      <c r="F10" s="90" t="s">
        <v>638</v>
      </c>
      <c r="G10" s="67" t="s">
        <v>638</v>
      </c>
      <c r="H10" s="67" t="s">
        <v>638</v>
      </c>
      <c r="I10" s="66" t="s">
        <v>638</v>
      </c>
    </row>
    <row r="11" spans="1:9" s="53" customFormat="1" ht="15" customHeight="1" x14ac:dyDescent="0.4">
      <c r="A11" s="83"/>
      <c r="B11" s="370" t="s">
        <v>16</v>
      </c>
      <c r="C11" s="371"/>
      <c r="D11" s="105">
        <v>601</v>
      </c>
      <c r="E11" s="106">
        <v>169756</v>
      </c>
      <c r="F11" s="106">
        <v>30509</v>
      </c>
      <c r="G11" s="106">
        <v>21430</v>
      </c>
      <c r="H11" s="106">
        <v>67591</v>
      </c>
      <c r="I11" s="106">
        <v>50226</v>
      </c>
    </row>
    <row r="12" spans="1:9" ht="15" customHeight="1" x14ac:dyDescent="0.4">
      <c r="A12" s="128"/>
      <c r="B12" s="4" t="s">
        <v>43</v>
      </c>
      <c r="C12" s="28" t="s">
        <v>44</v>
      </c>
      <c r="D12" s="6">
        <v>142</v>
      </c>
      <c r="E12" s="7">
        <v>33474</v>
      </c>
      <c r="F12" s="7">
        <v>41</v>
      </c>
      <c r="G12" s="7">
        <v>6467</v>
      </c>
      <c r="H12" s="7">
        <v>24431</v>
      </c>
      <c r="I12" s="7">
        <v>2535</v>
      </c>
    </row>
    <row r="13" spans="1:9" ht="15" customHeight="1" x14ac:dyDescent="0.4">
      <c r="A13" s="128"/>
      <c r="B13" s="4">
        <v>10</v>
      </c>
      <c r="C13" s="28" t="s">
        <v>45</v>
      </c>
      <c r="D13" s="6">
        <v>8</v>
      </c>
      <c r="E13" s="7">
        <v>1640</v>
      </c>
      <c r="F13" s="7" t="s">
        <v>46</v>
      </c>
      <c r="G13" s="7">
        <v>1472</v>
      </c>
      <c r="H13" s="7">
        <v>168</v>
      </c>
      <c r="I13" s="7" t="s">
        <v>46</v>
      </c>
    </row>
    <row r="14" spans="1:9" ht="15" customHeight="1" x14ac:dyDescent="0.4">
      <c r="A14" s="128"/>
      <c r="B14" s="4">
        <v>11</v>
      </c>
      <c r="C14" s="28" t="s">
        <v>47</v>
      </c>
      <c r="D14" s="6">
        <v>42</v>
      </c>
      <c r="E14" s="7">
        <v>363</v>
      </c>
      <c r="F14" s="7" t="s">
        <v>46</v>
      </c>
      <c r="G14" s="7">
        <v>360</v>
      </c>
      <c r="H14" s="7">
        <v>3</v>
      </c>
      <c r="I14" s="7" t="s">
        <v>46</v>
      </c>
    </row>
    <row r="15" spans="1:9" ht="15" customHeight="1" x14ac:dyDescent="0.4">
      <c r="A15" s="128"/>
      <c r="B15" s="4">
        <v>12</v>
      </c>
      <c r="C15" s="28" t="s">
        <v>48</v>
      </c>
      <c r="D15" s="6">
        <v>18</v>
      </c>
      <c r="E15" s="7">
        <v>818</v>
      </c>
      <c r="F15" s="7" t="s">
        <v>46</v>
      </c>
      <c r="G15" s="7">
        <v>204</v>
      </c>
      <c r="H15" s="7">
        <v>351</v>
      </c>
      <c r="I15" s="7">
        <v>263</v>
      </c>
    </row>
    <row r="16" spans="1:9" ht="15" customHeight="1" x14ac:dyDescent="0.4">
      <c r="A16" s="128"/>
      <c r="B16" s="144">
        <v>13</v>
      </c>
      <c r="C16" s="29" t="s">
        <v>49</v>
      </c>
      <c r="D16" s="9">
        <v>3</v>
      </c>
      <c r="E16" s="10" t="s">
        <v>72</v>
      </c>
      <c r="F16" s="10" t="s">
        <v>46</v>
      </c>
      <c r="G16" s="10" t="s">
        <v>72</v>
      </c>
      <c r="H16" s="10" t="s">
        <v>72</v>
      </c>
      <c r="I16" s="10" t="s">
        <v>46</v>
      </c>
    </row>
    <row r="17" spans="1:9" ht="15" customHeight="1" x14ac:dyDescent="0.4">
      <c r="A17" s="128"/>
      <c r="B17" s="4">
        <v>14</v>
      </c>
      <c r="C17" s="28" t="s">
        <v>50</v>
      </c>
      <c r="D17" s="6">
        <v>9</v>
      </c>
      <c r="E17" s="7">
        <v>35717</v>
      </c>
      <c r="F17" s="7" t="s">
        <v>46</v>
      </c>
      <c r="G17" s="7">
        <v>133</v>
      </c>
      <c r="H17" s="7">
        <v>483</v>
      </c>
      <c r="I17" s="7">
        <v>35101</v>
      </c>
    </row>
    <row r="18" spans="1:9" ht="15" customHeight="1" x14ac:dyDescent="0.4">
      <c r="A18" s="128"/>
      <c r="B18" s="4">
        <v>15</v>
      </c>
      <c r="C18" s="28" t="s">
        <v>51</v>
      </c>
      <c r="D18" s="6">
        <v>16</v>
      </c>
      <c r="E18" s="7">
        <v>719</v>
      </c>
      <c r="F18" s="7">
        <v>234</v>
      </c>
      <c r="G18" s="7">
        <v>483</v>
      </c>
      <c r="H18" s="7">
        <v>2</v>
      </c>
      <c r="I18" s="7" t="s">
        <v>46</v>
      </c>
    </row>
    <row r="19" spans="1:9" ht="15" customHeight="1" x14ac:dyDescent="0.4">
      <c r="A19" s="128"/>
      <c r="B19" s="4">
        <v>16</v>
      </c>
      <c r="C19" s="28" t="s">
        <v>52</v>
      </c>
      <c r="D19" s="6">
        <v>9</v>
      </c>
      <c r="E19" s="7">
        <v>19599</v>
      </c>
      <c r="F19" s="7">
        <v>3483</v>
      </c>
      <c r="G19" s="7">
        <v>1576</v>
      </c>
      <c r="H19" s="7">
        <v>4040</v>
      </c>
      <c r="I19" s="7">
        <v>10500</v>
      </c>
    </row>
    <row r="20" spans="1:9" ht="15" customHeight="1" x14ac:dyDescent="0.4">
      <c r="A20" s="128"/>
      <c r="B20" s="4">
        <v>17</v>
      </c>
      <c r="C20" s="28" t="s">
        <v>53</v>
      </c>
      <c r="D20" s="6">
        <v>1</v>
      </c>
      <c r="E20" s="7" t="s">
        <v>72</v>
      </c>
      <c r="F20" s="7" t="s">
        <v>46</v>
      </c>
      <c r="G20" s="7" t="s">
        <v>72</v>
      </c>
      <c r="H20" s="7" t="s">
        <v>72</v>
      </c>
      <c r="I20" s="7" t="s">
        <v>46</v>
      </c>
    </row>
    <row r="21" spans="1:9" ht="15" customHeight="1" x14ac:dyDescent="0.4">
      <c r="A21" s="128"/>
      <c r="B21" s="144">
        <v>18</v>
      </c>
      <c r="C21" s="29" t="s">
        <v>54</v>
      </c>
      <c r="D21" s="9">
        <v>35</v>
      </c>
      <c r="E21" s="10">
        <v>1916</v>
      </c>
      <c r="F21" s="10">
        <v>271</v>
      </c>
      <c r="G21" s="10">
        <v>505</v>
      </c>
      <c r="H21" s="10">
        <v>945</v>
      </c>
      <c r="I21" s="10">
        <v>195</v>
      </c>
    </row>
    <row r="22" spans="1:9" ht="15" customHeight="1" x14ac:dyDescent="0.4">
      <c r="A22" s="128"/>
      <c r="B22" s="4">
        <v>19</v>
      </c>
      <c r="C22" s="28" t="s">
        <v>55</v>
      </c>
      <c r="D22" s="6">
        <v>4</v>
      </c>
      <c r="E22" s="7">
        <v>122</v>
      </c>
      <c r="F22" s="7" t="s">
        <v>46</v>
      </c>
      <c r="G22" s="7">
        <v>114</v>
      </c>
      <c r="H22" s="7">
        <v>8</v>
      </c>
      <c r="I22" s="7" t="s">
        <v>46</v>
      </c>
    </row>
    <row r="23" spans="1:9" ht="15" customHeight="1" x14ac:dyDescent="0.4">
      <c r="A23" s="128"/>
      <c r="B23" s="4">
        <v>20</v>
      </c>
      <c r="C23" s="28" t="s">
        <v>56</v>
      </c>
      <c r="D23" s="6">
        <v>4</v>
      </c>
      <c r="E23" s="7">
        <v>23</v>
      </c>
      <c r="F23" s="7" t="s">
        <v>46</v>
      </c>
      <c r="G23" s="7">
        <v>23</v>
      </c>
      <c r="H23" s="7" t="s">
        <v>46</v>
      </c>
      <c r="I23" s="7" t="s">
        <v>46</v>
      </c>
    </row>
    <row r="24" spans="1:9" ht="15" customHeight="1" x14ac:dyDescent="0.4">
      <c r="A24" s="128"/>
      <c r="B24" s="4">
        <v>21</v>
      </c>
      <c r="C24" s="28" t="s">
        <v>57</v>
      </c>
      <c r="D24" s="6">
        <v>22</v>
      </c>
      <c r="E24" s="7">
        <v>12340</v>
      </c>
      <c r="F24" s="7" t="s">
        <v>46</v>
      </c>
      <c r="G24" s="7">
        <v>882</v>
      </c>
      <c r="H24" s="7">
        <v>9922</v>
      </c>
      <c r="I24" s="7">
        <v>1536</v>
      </c>
    </row>
    <row r="25" spans="1:9" ht="15" customHeight="1" x14ac:dyDescent="0.4">
      <c r="A25" s="128"/>
      <c r="B25" s="4">
        <v>22</v>
      </c>
      <c r="C25" s="28" t="s">
        <v>58</v>
      </c>
      <c r="D25" s="6">
        <v>17</v>
      </c>
      <c r="E25" s="7">
        <v>23012</v>
      </c>
      <c r="F25" s="7" t="s">
        <v>46</v>
      </c>
      <c r="G25" s="7">
        <v>411</v>
      </c>
      <c r="H25" s="7">
        <v>22601</v>
      </c>
      <c r="I25" s="7" t="s">
        <v>46</v>
      </c>
    </row>
    <row r="26" spans="1:9" ht="15" customHeight="1" x14ac:dyDescent="0.4">
      <c r="A26" s="128"/>
      <c r="B26" s="144">
        <v>23</v>
      </c>
      <c r="C26" s="29" t="s">
        <v>59</v>
      </c>
      <c r="D26" s="9">
        <v>11</v>
      </c>
      <c r="E26" s="10">
        <v>246</v>
      </c>
      <c r="F26" s="10">
        <v>4</v>
      </c>
      <c r="G26" s="10">
        <v>224</v>
      </c>
      <c r="H26" s="10">
        <v>18</v>
      </c>
      <c r="I26" s="10" t="s">
        <v>46</v>
      </c>
    </row>
    <row r="27" spans="1:9" ht="15" customHeight="1" x14ac:dyDescent="0.4">
      <c r="A27" s="128"/>
      <c r="B27" s="4">
        <v>24</v>
      </c>
      <c r="C27" s="28" t="s">
        <v>60</v>
      </c>
      <c r="D27" s="6">
        <v>46</v>
      </c>
      <c r="E27" s="7">
        <v>7453</v>
      </c>
      <c r="F27" s="7">
        <v>3310</v>
      </c>
      <c r="G27" s="7">
        <v>1294</v>
      </c>
      <c r="H27" s="7">
        <v>2849</v>
      </c>
      <c r="I27" s="7" t="s">
        <v>46</v>
      </c>
    </row>
    <row r="28" spans="1:9" ht="15" customHeight="1" x14ac:dyDescent="0.4">
      <c r="A28" s="128"/>
      <c r="B28" s="4">
        <v>25</v>
      </c>
      <c r="C28" s="28" t="s">
        <v>61</v>
      </c>
      <c r="D28" s="6">
        <v>16</v>
      </c>
      <c r="E28" s="7">
        <v>1561</v>
      </c>
      <c r="F28" s="7">
        <v>881</v>
      </c>
      <c r="G28" s="7">
        <v>673</v>
      </c>
      <c r="H28" s="7">
        <v>7</v>
      </c>
      <c r="I28" s="7" t="s">
        <v>46</v>
      </c>
    </row>
    <row r="29" spans="1:9" ht="15" customHeight="1" x14ac:dyDescent="0.4">
      <c r="A29" s="128"/>
      <c r="B29" s="4">
        <v>26</v>
      </c>
      <c r="C29" s="28" t="s">
        <v>62</v>
      </c>
      <c r="D29" s="6">
        <v>63</v>
      </c>
      <c r="E29" s="7">
        <v>1007</v>
      </c>
      <c r="F29" s="7">
        <v>1</v>
      </c>
      <c r="G29" s="7">
        <v>893</v>
      </c>
      <c r="H29" s="7">
        <v>111</v>
      </c>
      <c r="I29" s="7">
        <v>2</v>
      </c>
    </row>
    <row r="30" spans="1:9" ht="15" customHeight="1" x14ac:dyDescent="0.4">
      <c r="A30" s="128"/>
      <c r="B30" s="4">
        <v>27</v>
      </c>
      <c r="C30" s="28" t="s">
        <v>63</v>
      </c>
      <c r="D30" s="6">
        <v>16</v>
      </c>
      <c r="E30" s="7">
        <v>446</v>
      </c>
      <c r="F30" s="7" t="s">
        <v>46</v>
      </c>
      <c r="G30" s="7">
        <v>420</v>
      </c>
      <c r="H30" s="7">
        <v>26</v>
      </c>
      <c r="I30" s="7" t="s">
        <v>46</v>
      </c>
    </row>
    <row r="31" spans="1:9" ht="15" customHeight="1" x14ac:dyDescent="0.4">
      <c r="A31" s="128"/>
      <c r="B31" s="144">
        <v>28</v>
      </c>
      <c r="C31" s="29" t="s">
        <v>64</v>
      </c>
      <c r="D31" s="9">
        <v>41</v>
      </c>
      <c r="E31" s="10">
        <v>23003</v>
      </c>
      <c r="F31" s="10">
        <v>18639</v>
      </c>
      <c r="G31" s="10">
        <v>3100</v>
      </c>
      <c r="H31" s="10">
        <v>1261</v>
      </c>
      <c r="I31" s="10">
        <v>3</v>
      </c>
    </row>
    <row r="32" spans="1:9" ht="15" customHeight="1" x14ac:dyDescent="0.4">
      <c r="A32" s="128"/>
      <c r="B32" s="4">
        <v>29</v>
      </c>
      <c r="C32" s="28" t="s">
        <v>65</v>
      </c>
      <c r="D32" s="6">
        <v>26</v>
      </c>
      <c r="E32" s="7">
        <v>1814</v>
      </c>
      <c r="F32" s="7">
        <v>1404</v>
      </c>
      <c r="G32" s="7">
        <v>349</v>
      </c>
      <c r="H32" s="7" t="s">
        <v>46</v>
      </c>
      <c r="I32" s="7">
        <v>61</v>
      </c>
    </row>
    <row r="33" spans="1:9" ht="15" customHeight="1" x14ac:dyDescent="0.4">
      <c r="A33" s="128"/>
      <c r="B33" s="4">
        <v>30</v>
      </c>
      <c r="C33" s="28" t="s">
        <v>66</v>
      </c>
      <c r="D33" s="6">
        <v>11</v>
      </c>
      <c r="E33" s="7">
        <v>102</v>
      </c>
      <c r="F33" s="7" t="s">
        <v>46</v>
      </c>
      <c r="G33" s="7">
        <v>78</v>
      </c>
      <c r="H33" s="7">
        <v>24</v>
      </c>
      <c r="I33" s="7" t="s">
        <v>46</v>
      </c>
    </row>
    <row r="34" spans="1:9" ht="15" customHeight="1" x14ac:dyDescent="0.4">
      <c r="A34" s="128"/>
      <c r="B34" s="4">
        <v>31</v>
      </c>
      <c r="C34" s="28" t="s">
        <v>67</v>
      </c>
      <c r="D34" s="6">
        <v>31</v>
      </c>
      <c r="E34" s="7">
        <v>2601</v>
      </c>
      <c r="F34" s="7">
        <v>1076</v>
      </c>
      <c r="G34" s="7">
        <v>1371</v>
      </c>
      <c r="H34" s="7">
        <v>124</v>
      </c>
      <c r="I34" s="7">
        <v>30</v>
      </c>
    </row>
    <row r="35" spans="1:9" ht="15" customHeight="1" thickBot="1" x14ac:dyDescent="0.45">
      <c r="A35" s="128"/>
      <c r="B35" s="145">
        <v>32</v>
      </c>
      <c r="C35" s="87" t="s">
        <v>68</v>
      </c>
      <c r="D35" s="12">
        <v>10</v>
      </c>
      <c r="E35" s="13">
        <v>1560</v>
      </c>
      <c r="F35" s="13">
        <v>1165</v>
      </c>
      <c r="G35" s="13">
        <v>395</v>
      </c>
      <c r="H35" s="13" t="s">
        <v>46</v>
      </c>
      <c r="I35" s="13" t="s">
        <v>46</v>
      </c>
    </row>
  </sheetData>
  <mergeCells count="9">
    <mergeCell ref="B11:C11"/>
    <mergeCell ref="B6:C10"/>
    <mergeCell ref="D6:D10"/>
    <mergeCell ref="E6:I6"/>
    <mergeCell ref="E7:I7"/>
    <mergeCell ref="E8:E9"/>
    <mergeCell ref="F8:G8"/>
    <mergeCell ref="H8:H9"/>
    <mergeCell ref="I8:I9"/>
  </mergeCells>
  <phoneticPr fontId="2"/>
  <pageMargins left="0.78740157480314965" right="0.78740157480314965" top="0.78740157480314965" bottom="0.78740157480314965" header="0.39370078740157483" footer="0.59055118110236227"/>
  <pageSetup paperSize="9" firstPageNumber="5" orientation="portrait" r:id="rId1"/>
  <ignoredErrors>
    <ignoredError sqref="B12"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L59"/>
  <sheetViews>
    <sheetView showGridLines="0" zoomScaleNormal="100" workbookViewId="0"/>
  </sheetViews>
  <sheetFormatPr defaultColWidth="8.125" defaultRowHeight="15" customHeight="1" x14ac:dyDescent="0.4"/>
  <cols>
    <col min="1" max="1" width="2.625" style="16" customWidth="1"/>
    <col min="2" max="2" width="2.5" style="16" customWidth="1"/>
    <col min="3" max="5" width="6" style="16" customWidth="1"/>
    <col min="6" max="6" width="6.875" style="16" customWidth="1"/>
    <col min="7" max="11" width="11.375" style="16" customWidth="1"/>
    <col min="12" max="12" width="8.75" style="16" bestFit="1" customWidth="1"/>
    <col min="13" max="16384" width="8.125" style="16"/>
  </cols>
  <sheetData>
    <row r="1" spans="1:12" s="126" customFormat="1" ht="15" customHeight="1" x14ac:dyDescent="0.4">
      <c r="B1" s="126" t="s">
        <v>2256</v>
      </c>
    </row>
    <row r="2" spans="1:12" s="126" customFormat="1" ht="4.5" customHeight="1" x14ac:dyDescent="0.4"/>
    <row r="3" spans="1:12" s="126" customFormat="1" ht="4.5" customHeight="1" x14ac:dyDescent="0.4"/>
    <row r="4" spans="1:12" s="126" customFormat="1" ht="4.5" customHeight="1" x14ac:dyDescent="0.4"/>
    <row r="5" spans="1:12" ht="4.5" customHeight="1" x14ac:dyDescent="0.4"/>
    <row r="6" spans="1:12" s="59" customFormat="1" ht="15" customHeight="1" x14ac:dyDescent="0.4">
      <c r="B6" s="16" t="s">
        <v>2099</v>
      </c>
      <c r="C6" s="16"/>
      <c r="D6" s="16"/>
      <c r="E6" s="16"/>
      <c r="F6" s="16"/>
      <c r="G6" s="16"/>
      <c r="H6" s="16"/>
      <c r="I6" s="16"/>
      <c r="J6" s="16"/>
      <c r="K6" s="16"/>
    </row>
    <row r="7" spans="1:12" ht="15" customHeight="1" x14ac:dyDescent="0.4">
      <c r="B7" s="16" t="s">
        <v>2068</v>
      </c>
      <c r="L7" s="18"/>
    </row>
    <row r="8" spans="1:12" ht="15" customHeight="1" thickBot="1" x14ac:dyDescent="0.45">
      <c r="L8" s="18"/>
    </row>
    <row r="9" spans="1:12" ht="52.5" x14ac:dyDescent="0.4">
      <c r="A9" s="18"/>
      <c r="B9" s="429" t="s">
        <v>18</v>
      </c>
      <c r="C9" s="429"/>
      <c r="D9" s="430"/>
      <c r="E9" s="440" t="s">
        <v>20</v>
      </c>
      <c r="F9" s="140" t="s">
        <v>639</v>
      </c>
      <c r="G9" s="154" t="s">
        <v>71</v>
      </c>
      <c r="H9" s="140" t="s">
        <v>2091</v>
      </c>
      <c r="I9" s="140" t="s">
        <v>640</v>
      </c>
      <c r="J9" s="141" t="s">
        <v>641</v>
      </c>
      <c r="K9" s="141" t="s">
        <v>2035</v>
      </c>
      <c r="L9" s="18"/>
    </row>
    <row r="10" spans="1:12" s="142" customFormat="1" ht="15" customHeight="1" thickBot="1" x14ac:dyDescent="0.45">
      <c r="A10" s="93"/>
      <c r="B10" s="431"/>
      <c r="C10" s="431"/>
      <c r="D10" s="432"/>
      <c r="E10" s="441"/>
      <c r="F10" s="23" t="s">
        <v>642</v>
      </c>
      <c r="G10" s="23" t="s">
        <v>80</v>
      </c>
      <c r="H10" s="23" t="s">
        <v>80</v>
      </c>
      <c r="I10" s="23" t="s">
        <v>80</v>
      </c>
      <c r="J10" s="24" t="s">
        <v>80</v>
      </c>
      <c r="K10" s="24" t="s">
        <v>80</v>
      </c>
      <c r="L10" s="93"/>
    </row>
    <row r="11" spans="1:12" s="59" customFormat="1" ht="15" customHeight="1" x14ac:dyDescent="0.4">
      <c r="A11" s="56"/>
      <c r="B11" s="435" t="s">
        <v>16</v>
      </c>
      <c r="C11" s="435"/>
      <c r="D11" s="436"/>
      <c r="E11" s="50">
        <v>2114</v>
      </c>
      <c r="F11" s="50">
        <v>85720</v>
      </c>
      <c r="G11" s="50">
        <v>31980425</v>
      </c>
      <c r="H11" s="50">
        <v>177262744</v>
      </c>
      <c r="I11" s="50">
        <v>271326608</v>
      </c>
      <c r="J11" s="50">
        <v>82783618</v>
      </c>
      <c r="K11" s="50">
        <v>88272107</v>
      </c>
      <c r="L11" s="56"/>
    </row>
    <row r="12" spans="1:12" ht="15" customHeight="1" x14ac:dyDescent="0.4">
      <c r="A12" s="18"/>
      <c r="B12" s="4" t="s">
        <v>43</v>
      </c>
      <c r="C12" s="437" t="s">
        <v>44</v>
      </c>
      <c r="D12" s="437"/>
      <c r="E12" s="7">
        <v>452</v>
      </c>
      <c r="F12" s="7">
        <v>18245</v>
      </c>
      <c r="G12" s="7">
        <v>4935107</v>
      </c>
      <c r="H12" s="7">
        <v>24234478</v>
      </c>
      <c r="I12" s="7">
        <v>38465584</v>
      </c>
      <c r="J12" s="7">
        <v>12291698</v>
      </c>
      <c r="K12" s="7">
        <v>13246490</v>
      </c>
      <c r="L12" s="18"/>
    </row>
    <row r="13" spans="1:12" ht="15" customHeight="1" x14ac:dyDescent="0.4">
      <c r="A13" s="18"/>
      <c r="B13" s="4">
        <v>10</v>
      </c>
      <c r="C13" s="437" t="s">
        <v>45</v>
      </c>
      <c r="D13" s="437"/>
      <c r="E13" s="7">
        <v>79</v>
      </c>
      <c r="F13" s="7">
        <v>1047</v>
      </c>
      <c r="G13" s="7">
        <v>309518</v>
      </c>
      <c r="H13" s="7">
        <v>1771378</v>
      </c>
      <c r="I13" s="7">
        <v>4651920</v>
      </c>
      <c r="J13" s="7">
        <v>2462049</v>
      </c>
      <c r="K13" s="7">
        <v>2574543</v>
      </c>
      <c r="L13" s="18"/>
    </row>
    <row r="14" spans="1:12" ht="15" customHeight="1" x14ac:dyDescent="0.4">
      <c r="A14" s="18"/>
      <c r="B14" s="4">
        <v>11</v>
      </c>
      <c r="C14" s="437" t="s">
        <v>47</v>
      </c>
      <c r="D14" s="437"/>
      <c r="E14" s="7">
        <v>137</v>
      </c>
      <c r="F14" s="7">
        <v>3416</v>
      </c>
      <c r="G14" s="7">
        <v>778048</v>
      </c>
      <c r="H14" s="7">
        <v>824031</v>
      </c>
      <c r="I14" s="7">
        <v>2086091</v>
      </c>
      <c r="J14" s="7">
        <v>1139673</v>
      </c>
      <c r="K14" s="7">
        <v>1149938</v>
      </c>
      <c r="L14" s="18"/>
    </row>
    <row r="15" spans="1:12" ht="15" customHeight="1" x14ac:dyDescent="0.4">
      <c r="A15" s="18"/>
      <c r="B15" s="4">
        <v>12</v>
      </c>
      <c r="C15" s="437" t="s">
        <v>48</v>
      </c>
      <c r="D15" s="437"/>
      <c r="E15" s="7">
        <v>131</v>
      </c>
      <c r="F15" s="7">
        <v>2161</v>
      </c>
      <c r="G15" s="7">
        <v>701417</v>
      </c>
      <c r="H15" s="7">
        <v>4807966</v>
      </c>
      <c r="I15" s="7">
        <v>7499607</v>
      </c>
      <c r="J15" s="7">
        <v>2517030</v>
      </c>
      <c r="K15" s="7">
        <v>2473978</v>
      </c>
      <c r="L15" s="18"/>
    </row>
    <row r="16" spans="1:12" ht="15" customHeight="1" x14ac:dyDescent="0.4">
      <c r="A16" s="18"/>
      <c r="B16" s="144">
        <v>13</v>
      </c>
      <c r="C16" s="434" t="s">
        <v>49</v>
      </c>
      <c r="D16" s="434"/>
      <c r="E16" s="10">
        <v>29</v>
      </c>
      <c r="F16" s="10">
        <v>420</v>
      </c>
      <c r="G16" s="10">
        <v>133243</v>
      </c>
      <c r="H16" s="10">
        <v>382735</v>
      </c>
      <c r="I16" s="10">
        <v>643045</v>
      </c>
      <c r="J16" s="10">
        <v>214102</v>
      </c>
      <c r="K16" s="10">
        <v>238045</v>
      </c>
      <c r="L16" s="18"/>
    </row>
    <row r="17" spans="1:12" ht="15" customHeight="1" x14ac:dyDescent="0.4">
      <c r="A17" s="18"/>
      <c r="B17" s="4">
        <v>14</v>
      </c>
      <c r="C17" s="437" t="s">
        <v>50</v>
      </c>
      <c r="D17" s="437"/>
      <c r="E17" s="7">
        <v>26</v>
      </c>
      <c r="F17" s="7">
        <v>838</v>
      </c>
      <c r="G17" s="7">
        <v>309312</v>
      </c>
      <c r="H17" s="7">
        <v>2219390</v>
      </c>
      <c r="I17" s="7">
        <v>3493913</v>
      </c>
      <c r="J17" s="7">
        <v>1032988</v>
      </c>
      <c r="K17" s="7">
        <v>1175834</v>
      </c>
      <c r="L17" s="18"/>
    </row>
    <row r="18" spans="1:12" ht="15" customHeight="1" x14ac:dyDescent="0.4">
      <c r="A18" s="18"/>
      <c r="B18" s="4">
        <v>15</v>
      </c>
      <c r="C18" s="437" t="s">
        <v>51</v>
      </c>
      <c r="D18" s="437"/>
      <c r="E18" s="7">
        <v>104</v>
      </c>
      <c r="F18" s="7">
        <v>1882</v>
      </c>
      <c r="G18" s="7">
        <v>642820</v>
      </c>
      <c r="H18" s="7">
        <v>1542394</v>
      </c>
      <c r="I18" s="7">
        <v>3817783</v>
      </c>
      <c r="J18" s="7">
        <v>1841342</v>
      </c>
      <c r="K18" s="7">
        <v>2071976</v>
      </c>
      <c r="L18" s="18"/>
    </row>
    <row r="19" spans="1:12" ht="15" customHeight="1" x14ac:dyDescent="0.4">
      <c r="A19" s="18"/>
      <c r="B19" s="4">
        <v>16</v>
      </c>
      <c r="C19" s="437" t="s">
        <v>52</v>
      </c>
      <c r="D19" s="437"/>
      <c r="E19" s="7">
        <v>23</v>
      </c>
      <c r="F19" s="7">
        <v>1559</v>
      </c>
      <c r="G19" s="7">
        <v>733455</v>
      </c>
      <c r="H19" s="7">
        <v>2871895</v>
      </c>
      <c r="I19" s="7">
        <v>5919426</v>
      </c>
      <c r="J19" s="7">
        <v>2491599</v>
      </c>
      <c r="K19" s="7">
        <v>2840833</v>
      </c>
      <c r="L19" s="18"/>
    </row>
    <row r="20" spans="1:12" ht="15" customHeight="1" x14ac:dyDescent="0.4">
      <c r="A20" s="18"/>
      <c r="B20" s="4">
        <v>17</v>
      </c>
      <c r="C20" s="437" t="s">
        <v>53</v>
      </c>
      <c r="D20" s="437"/>
      <c r="E20" s="7">
        <v>31</v>
      </c>
      <c r="F20" s="7">
        <v>193</v>
      </c>
      <c r="G20" s="7">
        <v>93821</v>
      </c>
      <c r="H20" s="7">
        <v>751490</v>
      </c>
      <c r="I20" s="7">
        <v>1082325</v>
      </c>
      <c r="J20" s="7">
        <v>296212</v>
      </c>
      <c r="K20" s="7">
        <v>300926</v>
      </c>
      <c r="L20" s="18"/>
    </row>
    <row r="21" spans="1:12" ht="15" customHeight="1" x14ac:dyDescent="0.4">
      <c r="A21" s="18"/>
      <c r="B21" s="144">
        <v>18</v>
      </c>
      <c r="C21" s="433" t="s">
        <v>54</v>
      </c>
      <c r="D21" s="434"/>
      <c r="E21" s="10">
        <v>98</v>
      </c>
      <c r="F21" s="10">
        <v>4001</v>
      </c>
      <c r="G21" s="10">
        <v>1329755</v>
      </c>
      <c r="H21" s="10">
        <v>5226806</v>
      </c>
      <c r="I21" s="10">
        <v>8689518</v>
      </c>
      <c r="J21" s="10">
        <v>2987014</v>
      </c>
      <c r="K21" s="10">
        <v>3183204</v>
      </c>
      <c r="L21" s="18"/>
    </row>
    <row r="22" spans="1:12" ht="15" customHeight="1" x14ac:dyDescent="0.4">
      <c r="A22" s="18"/>
      <c r="B22" s="4">
        <v>19</v>
      </c>
      <c r="C22" s="437" t="s">
        <v>55</v>
      </c>
      <c r="D22" s="437"/>
      <c r="E22" s="7">
        <v>14</v>
      </c>
      <c r="F22" s="7">
        <v>525</v>
      </c>
      <c r="G22" s="7">
        <v>144667</v>
      </c>
      <c r="H22" s="7">
        <v>237976</v>
      </c>
      <c r="I22" s="7">
        <v>534734</v>
      </c>
      <c r="J22" s="7">
        <v>251449</v>
      </c>
      <c r="K22" s="7">
        <v>276797</v>
      </c>
      <c r="L22" s="18"/>
    </row>
    <row r="23" spans="1:12" ht="15" customHeight="1" x14ac:dyDescent="0.4">
      <c r="A23" s="18"/>
      <c r="B23" s="4">
        <v>20</v>
      </c>
      <c r="C23" s="437" t="s">
        <v>56</v>
      </c>
      <c r="D23" s="437"/>
      <c r="E23" s="7">
        <v>7</v>
      </c>
      <c r="F23" s="7">
        <v>344</v>
      </c>
      <c r="G23" s="7">
        <v>107838</v>
      </c>
      <c r="H23" s="7">
        <v>395115</v>
      </c>
      <c r="I23" s="7">
        <v>606248</v>
      </c>
      <c r="J23" s="7">
        <v>191174</v>
      </c>
      <c r="K23" s="7">
        <v>192325</v>
      </c>
      <c r="L23" s="18"/>
    </row>
    <row r="24" spans="1:12" ht="15" customHeight="1" x14ac:dyDescent="0.4">
      <c r="A24" s="18"/>
      <c r="B24" s="4">
        <v>21</v>
      </c>
      <c r="C24" s="437" t="s">
        <v>57</v>
      </c>
      <c r="D24" s="437"/>
      <c r="E24" s="7">
        <v>147</v>
      </c>
      <c r="F24" s="7">
        <v>2859</v>
      </c>
      <c r="G24" s="7">
        <v>1107236</v>
      </c>
      <c r="H24" s="7">
        <v>5393234</v>
      </c>
      <c r="I24" s="7">
        <v>9676995</v>
      </c>
      <c r="J24" s="7">
        <v>3578648</v>
      </c>
      <c r="K24" s="7">
        <v>3973078</v>
      </c>
      <c r="L24" s="18"/>
    </row>
    <row r="25" spans="1:12" ht="15" customHeight="1" x14ac:dyDescent="0.4">
      <c r="A25" s="18"/>
      <c r="B25" s="4">
        <v>22</v>
      </c>
      <c r="C25" s="437" t="s">
        <v>58</v>
      </c>
      <c r="D25" s="437"/>
      <c r="E25" s="7">
        <v>47</v>
      </c>
      <c r="F25" s="7">
        <v>2127</v>
      </c>
      <c r="G25" s="7">
        <v>1009739</v>
      </c>
      <c r="H25" s="7">
        <v>7739372</v>
      </c>
      <c r="I25" s="7">
        <v>10745179</v>
      </c>
      <c r="J25" s="7">
        <v>2623895</v>
      </c>
      <c r="K25" s="7">
        <v>2797158</v>
      </c>
      <c r="L25" s="18"/>
    </row>
    <row r="26" spans="1:12" ht="15" customHeight="1" x14ac:dyDescent="0.4">
      <c r="A26" s="18"/>
      <c r="B26" s="144">
        <v>23</v>
      </c>
      <c r="C26" s="434" t="s">
        <v>59</v>
      </c>
      <c r="D26" s="434"/>
      <c r="E26" s="10">
        <v>27</v>
      </c>
      <c r="F26" s="10">
        <v>948</v>
      </c>
      <c r="G26" s="10">
        <v>351195</v>
      </c>
      <c r="H26" s="10">
        <v>1501307</v>
      </c>
      <c r="I26" s="10">
        <v>2593871</v>
      </c>
      <c r="J26" s="10">
        <v>984277</v>
      </c>
      <c r="K26" s="10">
        <v>1027255</v>
      </c>
      <c r="L26" s="18"/>
    </row>
    <row r="27" spans="1:12" ht="15" customHeight="1" x14ac:dyDescent="0.4">
      <c r="A27" s="18"/>
      <c r="B27" s="4">
        <v>24</v>
      </c>
      <c r="C27" s="437" t="s">
        <v>60</v>
      </c>
      <c r="D27" s="437"/>
      <c r="E27" s="7">
        <v>190</v>
      </c>
      <c r="F27" s="7">
        <v>5615</v>
      </c>
      <c r="G27" s="7">
        <v>2329126</v>
      </c>
      <c r="H27" s="7">
        <v>6678446</v>
      </c>
      <c r="I27" s="7">
        <v>12408169</v>
      </c>
      <c r="J27" s="7">
        <v>4926048</v>
      </c>
      <c r="K27" s="7">
        <v>5250349</v>
      </c>
      <c r="L27" s="18"/>
    </row>
    <row r="28" spans="1:12" ht="15" customHeight="1" x14ac:dyDescent="0.4">
      <c r="A28" s="18"/>
      <c r="B28" s="4">
        <v>25</v>
      </c>
      <c r="C28" s="437" t="s">
        <v>61</v>
      </c>
      <c r="D28" s="437"/>
      <c r="E28" s="7">
        <v>39</v>
      </c>
      <c r="F28" s="7">
        <v>3359</v>
      </c>
      <c r="G28" s="7">
        <v>1383667</v>
      </c>
      <c r="H28" s="7">
        <v>6583045</v>
      </c>
      <c r="I28" s="7">
        <v>14404892</v>
      </c>
      <c r="J28" s="7">
        <v>7683682</v>
      </c>
      <c r="K28" s="7">
        <v>7887522</v>
      </c>
      <c r="L28" s="18"/>
    </row>
    <row r="29" spans="1:12" ht="15" customHeight="1" x14ac:dyDescent="0.4">
      <c r="A29" s="18"/>
      <c r="B29" s="4">
        <v>26</v>
      </c>
      <c r="C29" s="437" t="s">
        <v>62</v>
      </c>
      <c r="D29" s="437"/>
      <c r="E29" s="7">
        <v>192</v>
      </c>
      <c r="F29" s="7">
        <v>8721</v>
      </c>
      <c r="G29" s="7">
        <v>3653482</v>
      </c>
      <c r="H29" s="7">
        <v>18760678</v>
      </c>
      <c r="I29" s="7">
        <v>29170109</v>
      </c>
      <c r="J29" s="7">
        <v>10238178</v>
      </c>
      <c r="K29" s="7">
        <v>9925264</v>
      </c>
      <c r="L29" s="18"/>
    </row>
    <row r="30" spans="1:12" ht="15" customHeight="1" x14ac:dyDescent="0.4">
      <c r="A30" s="18"/>
      <c r="B30" s="4">
        <v>27</v>
      </c>
      <c r="C30" s="437" t="s">
        <v>63</v>
      </c>
      <c r="D30" s="437"/>
      <c r="E30" s="7">
        <v>41</v>
      </c>
      <c r="F30" s="7">
        <v>3220</v>
      </c>
      <c r="G30" s="7">
        <v>1339618</v>
      </c>
      <c r="H30" s="7">
        <v>9039360</v>
      </c>
      <c r="I30" s="7">
        <v>11568046</v>
      </c>
      <c r="J30" s="7">
        <v>2441600</v>
      </c>
      <c r="K30" s="7">
        <v>2429272</v>
      </c>
      <c r="L30" s="18"/>
    </row>
    <row r="31" spans="1:12" ht="15" customHeight="1" x14ac:dyDescent="0.4">
      <c r="A31" s="18"/>
      <c r="B31" s="144">
        <v>28</v>
      </c>
      <c r="C31" s="434" t="s">
        <v>64</v>
      </c>
      <c r="D31" s="434"/>
      <c r="E31" s="10">
        <v>69</v>
      </c>
      <c r="F31" s="10">
        <v>9939</v>
      </c>
      <c r="G31" s="10">
        <v>3781232</v>
      </c>
      <c r="H31" s="10">
        <v>17480235</v>
      </c>
      <c r="I31" s="10">
        <v>27244089</v>
      </c>
      <c r="J31" s="10">
        <v>7953524</v>
      </c>
      <c r="K31" s="10">
        <v>9160201</v>
      </c>
      <c r="L31" s="18"/>
    </row>
    <row r="32" spans="1:12" ht="15" customHeight="1" x14ac:dyDescent="0.4">
      <c r="A32" s="18"/>
      <c r="B32" s="4">
        <v>29</v>
      </c>
      <c r="C32" s="437" t="s">
        <v>65</v>
      </c>
      <c r="D32" s="437"/>
      <c r="E32" s="7">
        <v>63</v>
      </c>
      <c r="F32" s="7">
        <v>2875</v>
      </c>
      <c r="G32" s="7">
        <v>1094798</v>
      </c>
      <c r="H32" s="7">
        <v>3237409</v>
      </c>
      <c r="I32" s="7">
        <v>5749516</v>
      </c>
      <c r="J32" s="7">
        <v>2234796</v>
      </c>
      <c r="K32" s="7">
        <v>2367931</v>
      </c>
      <c r="L32" s="18"/>
    </row>
    <row r="33" spans="1:12" ht="15" customHeight="1" x14ac:dyDescent="0.4">
      <c r="A33" s="18"/>
      <c r="B33" s="4">
        <v>30</v>
      </c>
      <c r="C33" s="437" t="s">
        <v>66</v>
      </c>
      <c r="D33" s="437"/>
      <c r="E33" s="7">
        <v>20</v>
      </c>
      <c r="F33" s="7">
        <v>1274</v>
      </c>
      <c r="G33" s="7">
        <v>481778</v>
      </c>
      <c r="H33" s="7">
        <v>1428920</v>
      </c>
      <c r="I33" s="7">
        <v>2382489</v>
      </c>
      <c r="J33" s="7">
        <v>881315</v>
      </c>
      <c r="K33" s="7">
        <v>885032</v>
      </c>
      <c r="L33" s="18"/>
    </row>
    <row r="34" spans="1:12" ht="15" customHeight="1" x14ac:dyDescent="0.4">
      <c r="A34" s="18"/>
      <c r="B34" s="4">
        <v>31</v>
      </c>
      <c r="C34" s="437" t="s">
        <v>67</v>
      </c>
      <c r="D34" s="437"/>
      <c r="E34" s="7">
        <v>57</v>
      </c>
      <c r="F34" s="7">
        <v>7728</v>
      </c>
      <c r="G34" s="7">
        <v>4274909</v>
      </c>
      <c r="H34" s="7">
        <v>50964983</v>
      </c>
      <c r="I34" s="7">
        <v>62133952</v>
      </c>
      <c r="J34" s="7">
        <v>8975060</v>
      </c>
      <c r="K34" s="7">
        <v>10309689</v>
      </c>
      <c r="L34" s="18"/>
    </row>
    <row r="35" spans="1:12" ht="15" customHeight="1" x14ac:dyDescent="0.4">
      <c r="A35" s="18"/>
      <c r="B35" s="147">
        <v>32</v>
      </c>
      <c r="C35" s="446" t="s">
        <v>68</v>
      </c>
      <c r="D35" s="446"/>
      <c r="E35" s="109">
        <v>91</v>
      </c>
      <c r="F35" s="109">
        <v>2424</v>
      </c>
      <c r="G35" s="109">
        <v>954644</v>
      </c>
      <c r="H35" s="109">
        <v>3190101</v>
      </c>
      <c r="I35" s="109">
        <v>5759107</v>
      </c>
      <c r="J35" s="109">
        <v>2546265</v>
      </c>
      <c r="K35" s="109">
        <v>2534467</v>
      </c>
      <c r="L35" s="18"/>
    </row>
    <row r="36" spans="1:12" ht="15" customHeight="1" x14ac:dyDescent="0.4">
      <c r="A36" s="18"/>
      <c r="B36" s="442" t="s">
        <v>2259</v>
      </c>
      <c r="C36" s="442"/>
      <c r="D36" s="443"/>
      <c r="E36" s="7">
        <v>779</v>
      </c>
      <c r="F36" s="7">
        <v>3698</v>
      </c>
      <c r="G36" s="7">
        <v>1009631</v>
      </c>
      <c r="H36" s="7">
        <v>3767884</v>
      </c>
      <c r="I36" s="7">
        <v>6802619</v>
      </c>
      <c r="J36" s="7">
        <v>2734097</v>
      </c>
      <c r="K36" s="7">
        <v>2734097</v>
      </c>
      <c r="L36" s="18"/>
    </row>
    <row r="37" spans="1:12" ht="15" customHeight="1" x14ac:dyDescent="0.4">
      <c r="A37" s="18"/>
      <c r="B37" s="442" t="s">
        <v>540</v>
      </c>
      <c r="C37" s="442"/>
      <c r="D37" s="443"/>
      <c r="E37" s="7">
        <v>474</v>
      </c>
      <c r="F37" s="7">
        <v>6533</v>
      </c>
      <c r="G37" s="7">
        <v>1859070</v>
      </c>
      <c r="H37" s="7">
        <v>6350495</v>
      </c>
      <c r="I37" s="7">
        <v>11885496</v>
      </c>
      <c r="J37" s="7">
        <v>5052867</v>
      </c>
      <c r="K37" s="7">
        <v>5052867</v>
      </c>
      <c r="L37" s="18"/>
    </row>
    <row r="38" spans="1:12" ht="15" customHeight="1" x14ac:dyDescent="0.4">
      <c r="A38" s="18"/>
      <c r="B38" s="442" t="s">
        <v>541</v>
      </c>
      <c r="C38" s="442"/>
      <c r="D38" s="443"/>
      <c r="E38" s="7">
        <v>260</v>
      </c>
      <c r="F38" s="7">
        <v>6341</v>
      </c>
      <c r="G38" s="7">
        <v>1854639</v>
      </c>
      <c r="H38" s="7">
        <v>5769368</v>
      </c>
      <c r="I38" s="7">
        <v>10613983</v>
      </c>
      <c r="J38" s="7">
        <v>4413720</v>
      </c>
      <c r="K38" s="7">
        <v>4413720</v>
      </c>
      <c r="L38" s="18"/>
    </row>
    <row r="39" spans="1:12" ht="15" customHeight="1" x14ac:dyDescent="0.4">
      <c r="A39" s="18"/>
      <c r="B39" s="442" t="s">
        <v>542</v>
      </c>
      <c r="C39" s="442"/>
      <c r="D39" s="443"/>
      <c r="E39" s="7">
        <v>237</v>
      </c>
      <c r="F39" s="7">
        <v>9308</v>
      </c>
      <c r="G39" s="7">
        <v>3033866</v>
      </c>
      <c r="H39" s="7">
        <v>11891250</v>
      </c>
      <c r="I39" s="7">
        <v>19778117</v>
      </c>
      <c r="J39" s="7">
        <v>6726559</v>
      </c>
      <c r="K39" s="7">
        <v>7252454</v>
      </c>
      <c r="L39" s="18"/>
    </row>
    <row r="40" spans="1:12" ht="15" customHeight="1" x14ac:dyDescent="0.4">
      <c r="A40" s="18"/>
      <c r="B40" s="444" t="s">
        <v>543</v>
      </c>
      <c r="C40" s="444"/>
      <c r="D40" s="445"/>
      <c r="E40" s="10">
        <v>200</v>
      </c>
      <c r="F40" s="10">
        <v>14036</v>
      </c>
      <c r="G40" s="10">
        <v>4594757</v>
      </c>
      <c r="H40" s="10">
        <v>15151455</v>
      </c>
      <c r="I40" s="10">
        <v>27149781</v>
      </c>
      <c r="J40" s="10">
        <v>10598926</v>
      </c>
      <c r="K40" s="10">
        <v>11122234</v>
      </c>
      <c r="L40" s="18"/>
    </row>
    <row r="41" spans="1:12" ht="15" customHeight="1" x14ac:dyDescent="0.4">
      <c r="A41" s="18"/>
      <c r="B41" s="442" t="s">
        <v>544</v>
      </c>
      <c r="C41" s="442"/>
      <c r="D41" s="443"/>
      <c r="E41" s="7">
        <v>95</v>
      </c>
      <c r="F41" s="7">
        <v>13117</v>
      </c>
      <c r="G41" s="7">
        <v>5098951</v>
      </c>
      <c r="H41" s="7">
        <v>25046210</v>
      </c>
      <c r="I41" s="7">
        <v>42562108</v>
      </c>
      <c r="J41" s="7">
        <v>14555922</v>
      </c>
      <c r="K41" s="7">
        <v>16429636</v>
      </c>
      <c r="L41" s="18"/>
    </row>
    <row r="42" spans="1:12" ht="15" customHeight="1" x14ac:dyDescent="0.4">
      <c r="A42" s="18"/>
      <c r="B42" s="442" t="s">
        <v>545</v>
      </c>
      <c r="C42" s="442"/>
      <c r="D42" s="443"/>
      <c r="E42" s="7">
        <v>26</v>
      </c>
      <c r="F42" s="7">
        <v>6541</v>
      </c>
      <c r="G42" s="7">
        <v>2826441</v>
      </c>
      <c r="H42" s="7">
        <v>15046426</v>
      </c>
      <c r="I42" s="7">
        <v>23433568</v>
      </c>
      <c r="J42" s="7">
        <v>7230993</v>
      </c>
      <c r="K42" s="7">
        <v>7798589</v>
      </c>
      <c r="L42" s="18"/>
    </row>
    <row r="43" spans="1:12" ht="15" customHeight="1" x14ac:dyDescent="0.4">
      <c r="A43" s="18"/>
      <c r="B43" s="442" t="s">
        <v>546</v>
      </c>
      <c r="C43" s="442"/>
      <c r="D43" s="443"/>
      <c r="E43" s="7">
        <v>27</v>
      </c>
      <c r="F43" s="7">
        <v>10957</v>
      </c>
      <c r="G43" s="7">
        <v>4530098</v>
      </c>
      <c r="H43" s="7">
        <v>16882108</v>
      </c>
      <c r="I43" s="7">
        <v>28714198</v>
      </c>
      <c r="J43" s="7">
        <v>10549604</v>
      </c>
      <c r="K43" s="7">
        <v>11231333</v>
      </c>
      <c r="L43" s="18"/>
    </row>
    <row r="44" spans="1:12" ht="15" customHeight="1" x14ac:dyDescent="0.4">
      <c r="A44" s="18"/>
      <c r="B44" s="442" t="s">
        <v>547</v>
      </c>
      <c r="C44" s="442"/>
      <c r="D44" s="443"/>
      <c r="E44" s="7">
        <v>12</v>
      </c>
      <c r="F44" s="7">
        <v>7592</v>
      </c>
      <c r="G44" s="7">
        <v>3382318</v>
      </c>
      <c r="H44" s="7">
        <v>17307781</v>
      </c>
      <c r="I44" s="7">
        <v>28901297</v>
      </c>
      <c r="J44" s="7">
        <v>11245437</v>
      </c>
      <c r="K44" s="7">
        <v>11535179</v>
      </c>
      <c r="L44" s="18"/>
    </row>
    <row r="45" spans="1:12" ht="15" customHeight="1" thickBot="1" x14ac:dyDescent="0.45">
      <c r="A45" s="18"/>
      <c r="B45" s="438" t="s">
        <v>548</v>
      </c>
      <c r="C45" s="438"/>
      <c r="D45" s="439"/>
      <c r="E45" s="13">
        <v>4</v>
      </c>
      <c r="F45" s="13">
        <v>7597</v>
      </c>
      <c r="G45" s="13">
        <v>3790654</v>
      </c>
      <c r="H45" s="13">
        <v>60049767</v>
      </c>
      <c r="I45" s="13">
        <v>71485441</v>
      </c>
      <c r="J45" s="13">
        <v>9675493</v>
      </c>
      <c r="K45" s="13">
        <v>10701998</v>
      </c>
      <c r="L45" s="18"/>
    </row>
    <row r="46" spans="1:12" ht="15" customHeight="1" x14ac:dyDescent="0.4">
      <c r="A46" s="18"/>
      <c r="L46" s="18"/>
    </row>
    <row r="47" spans="1:12" ht="15" customHeight="1" x14ac:dyDescent="0.4">
      <c r="A47" s="18"/>
      <c r="L47" s="18"/>
    </row>
    <row r="48" spans="1:12" ht="15" customHeight="1" x14ac:dyDescent="0.4">
      <c r="A48" s="18"/>
      <c r="L48" s="18"/>
    </row>
    <row r="49" spans="1:12" ht="15" customHeight="1" x14ac:dyDescent="0.4">
      <c r="A49" s="18"/>
      <c r="L49" s="18"/>
    </row>
    <row r="50" spans="1:12" ht="15" customHeight="1" x14ac:dyDescent="0.4">
      <c r="A50" s="18"/>
      <c r="L50" s="18"/>
    </row>
    <row r="51" spans="1:12" ht="15" customHeight="1" x14ac:dyDescent="0.4">
      <c r="A51" s="18"/>
      <c r="L51" s="18"/>
    </row>
    <row r="52" spans="1:12" ht="15" customHeight="1" x14ac:dyDescent="0.4">
      <c r="A52" s="18"/>
      <c r="L52" s="18"/>
    </row>
    <row r="53" spans="1:12" ht="15" customHeight="1" x14ac:dyDescent="0.4">
      <c r="A53" s="18"/>
      <c r="L53" s="18"/>
    </row>
    <row r="54" spans="1:12" ht="15" customHeight="1" x14ac:dyDescent="0.4">
      <c r="A54" s="18"/>
      <c r="L54" s="18"/>
    </row>
    <row r="55" spans="1:12" ht="15" customHeight="1" x14ac:dyDescent="0.4">
      <c r="A55" s="18"/>
      <c r="L55" s="18"/>
    </row>
    <row r="56" spans="1:12" ht="15" customHeight="1" x14ac:dyDescent="0.4">
      <c r="A56" s="18"/>
      <c r="L56" s="18"/>
    </row>
    <row r="57" spans="1:12" ht="15" customHeight="1" x14ac:dyDescent="0.4">
      <c r="A57" s="18"/>
      <c r="L57" s="18"/>
    </row>
    <row r="58" spans="1:12" ht="15" customHeight="1" x14ac:dyDescent="0.4">
      <c r="A58" s="18"/>
      <c r="L58" s="18"/>
    </row>
    <row r="59" spans="1:12" ht="15" customHeight="1" x14ac:dyDescent="0.4">
      <c r="A59" s="18"/>
      <c r="L59" s="18"/>
    </row>
  </sheetData>
  <mergeCells count="37">
    <mergeCell ref="B45:D45"/>
    <mergeCell ref="E9:E10"/>
    <mergeCell ref="B39:D39"/>
    <mergeCell ref="B40:D40"/>
    <mergeCell ref="B41:D41"/>
    <mergeCell ref="B42:D42"/>
    <mergeCell ref="B43:D43"/>
    <mergeCell ref="B44:D44"/>
    <mergeCell ref="C34:D34"/>
    <mergeCell ref="C35:D35"/>
    <mergeCell ref="B36:D36"/>
    <mergeCell ref="B37:D37"/>
    <mergeCell ref="B38:D38"/>
    <mergeCell ref="C28:D28"/>
    <mergeCell ref="C29:D29"/>
    <mergeCell ref="C30:D30"/>
    <mergeCell ref="C31:D31"/>
    <mergeCell ref="C32:D32"/>
    <mergeCell ref="C33:D33"/>
    <mergeCell ref="C22:D22"/>
    <mergeCell ref="C23:D23"/>
    <mergeCell ref="C24:D24"/>
    <mergeCell ref="C25:D25"/>
    <mergeCell ref="C26:D26"/>
    <mergeCell ref="C27:D27"/>
    <mergeCell ref="B9:D10"/>
    <mergeCell ref="C21:D21"/>
    <mergeCell ref="B11:D11"/>
    <mergeCell ref="C12:D12"/>
    <mergeCell ref="C13:D13"/>
    <mergeCell ref="C14:D14"/>
    <mergeCell ref="C15:D15"/>
    <mergeCell ref="C16:D16"/>
    <mergeCell ref="C17:D17"/>
    <mergeCell ref="C18:D18"/>
    <mergeCell ref="C19:D19"/>
    <mergeCell ref="C20:D20"/>
  </mergeCells>
  <phoneticPr fontId="2"/>
  <pageMargins left="0.78740157480314965" right="0.78740157480314965" top="0.78740157480314965" bottom="0.78740157480314965" header="0.39370078740157483" footer="0.59055118110236227"/>
  <pageSetup paperSize="9" scale="93" firstPageNumber="5"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L59"/>
  <sheetViews>
    <sheetView showGridLines="0" zoomScaleNormal="100" workbookViewId="0"/>
  </sheetViews>
  <sheetFormatPr defaultColWidth="8.125" defaultRowHeight="15" customHeight="1" x14ac:dyDescent="0.4"/>
  <cols>
    <col min="1" max="1" width="2.625" style="16" customWidth="1"/>
    <col min="2" max="2" width="2.5" style="16" customWidth="1"/>
    <col min="3" max="5" width="6" style="16" customWidth="1"/>
    <col min="6" max="6" width="6.875" style="16" customWidth="1"/>
    <col min="7" max="11" width="11.375" style="16" customWidth="1"/>
    <col min="12" max="12" width="8.75" style="16" bestFit="1" customWidth="1"/>
    <col min="13" max="16384" width="8.125" style="16"/>
  </cols>
  <sheetData>
    <row r="1" spans="1:12" s="126" customFormat="1" ht="15" customHeight="1" x14ac:dyDescent="0.4">
      <c r="B1" s="126" t="s">
        <v>2256</v>
      </c>
    </row>
    <row r="2" spans="1:12" s="126" customFormat="1" ht="4.5" customHeight="1" x14ac:dyDescent="0.4"/>
    <row r="3" spans="1:12" s="126" customFormat="1" ht="4.5" customHeight="1" x14ac:dyDescent="0.4"/>
    <row r="4" spans="1:12" s="126" customFormat="1" ht="4.5" customHeight="1" x14ac:dyDescent="0.4"/>
    <row r="5" spans="1:12" ht="4.5" customHeight="1" x14ac:dyDescent="0.4"/>
    <row r="6" spans="1:12" s="59" customFormat="1" ht="15" customHeight="1" x14ac:dyDescent="0.4">
      <c r="B6" s="59" t="s">
        <v>2069</v>
      </c>
    </row>
    <row r="7" spans="1:12" s="52" customFormat="1" ht="15" customHeight="1" x14ac:dyDescent="0.4">
      <c r="B7" s="52" t="s">
        <v>2063</v>
      </c>
    </row>
    <row r="8" spans="1:12" s="20" customFormat="1" ht="15" customHeight="1" thickBot="1" x14ac:dyDescent="0.45">
      <c r="C8" s="21"/>
      <c r="D8" s="20" t="s">
        <v>644</v>
      </c>
      <c r="L8" s="22"/>
    </row>
    <row r="9" spans="1:12" ht="52.5" x14ac:dyDescent="0.4">
      <c r="A9" s="18"/>
      <c r="B9" s="429" t="s">
        <v>18</v>
      </c>
      <c r="C9" s="429"/>
      <c r="D9" s="430"/>
      <c r="E9" s="440" t="s">
        <v>20</v>
      </c>
      <c r="F9" s="140" t="s">
        <v>639</v>
      </c>
      <c r="G9" s="154" t="s">
        <v>71</v>
      </c>
      <c r="H9" s="140" t="s">
        <v>2091</v>
      </c>
      <c r="I9" s="140" t="s">
        <v>640</v>
      </c>
      <c r="J9" s="141" t="s">
        <v>641</v>
      </c>
      <c r="K9" s="141" t="s">
        <v>2035</v>
      </c>
      <c r="L9" s="18"/>
    </row>
    <row r="10" spans="1:12" s="142" customFormat="1" ht="15" customHeight="1" thickBot="1" x14ac:dyDescent="0.45">
      <c r="A10" s="93"/>
      <c r="B10" s="431"/>
      <c r="C10" s="431"/>
      <c r="D10" s="432"/>
      <c r="E10" s="441"/>
      <c r="F10" s="23" t="s">
        <v>642</v>
      </c>
      <c r="G10" s="23" t="s">
        <v>80</v>
      </c>
      <c r="H10" s="23" t="s">
        <v>80</v>
      </c>
      <c r="I10" s="23" t="s">
        <v>80</v>
      </c>
      <c r="J10" s="24" t="s">
        <v>80</v>
      </c>
      <c r="K10" s="24" t="s">
        <v>80</v>
      </c>
      <c r="L10" s="93"/>
    </row>
    <row r="11" spans="1:12" s="59" customFormat="1" ht="15" customHeight="1" x14ac:dyDescent="0.4">
      <c r="A11" s="56"/>
      <c r="B11" s="435" t="s">
        <v>2077</v>
      </c>
      <c r="C11" s="435"/>
      <c r="D11" s="436"/>
      <c r="E11" s="50">
        <v>444</v>
      </c>
      <c r="F11" s="50">
        <v>14095</v>
      </c>
      <c r="G11" s="50">
        <v>4965997</v>
      </c>
      <c r="H11" s="50">
        <v>19807666</v>
      </c>
      <c r="I11" s="50">
        <v>34514497</v>
      </c>
      <c r="J11" s="50">
        <v>12897453</v>
      </c>
      <c r="K11" s="50">
        <v>13748881</v>
      </c>
      <c r="L11" s="56"/>
    </row>
    <row r="12" spans="1:12" ht="15" customHeight="1" x14ac:dyDescent="0.4">
      <c r="A12" s="18"/>
      <c r="B12" s="4" t="s">
        <v>43</v>
      </c>
      <c r="C12" s="437" t="s">
        <v>44</v>
      </c>
      <c r="D12" s="437"/>
      <c r="E12" s="7">
        <v>92</v>
      </c>
      <c r="F12" s="7">
        <v>4963</v>
      </c>
      <c r="G12" s="7">
        <v>1390505</v>
      </c>
      <c r="H12" s="7">
        <v>8497925</v>
      </c>
      <c r="I12" s="7">
        <v>12796799</v>
      </c>
      <c r="J12" s="7">
        <v>3603266</v>
      </c>
      <c r="K12" s="7">
        <v>4005944</v>
      </c>
      <c r="L12" s="18"/>
    </row>
    <row r="13" spans="1:12" ht="15" customHeight="1" x14ac:dyDescent="0.4">
      <c r="A13" s="18"/>
      <c r="B13" s="4">
        <v>10</v>
      </c>
      <c r="C13" s="437" t="s">
        <v>45</v>
      </c>
      <c r="D13" s="437"/>
      <c r="E13" s="7">
        <v>21</v>
      </c>
      <c r="F13" s="7">
        <v>306</v>
      </c>
      <c r="G13" s="7">
        <v>83199</v>
      </c>
      <c r="H13" s="7">
        <v>164794</v>
      </c>
      <c r="I13" s="7">
        <v>429267</v>
      </c>
      <c r="J13" s="7">
        <v>198032</v>
      </c>
      <c r="K13" s="7">
        <v>205211</v>
      </c>
      <c r="L13" s="18"/>
    </row>
    <row r="14" spans="1:12" ht="15" customHeight="1" x14ac:dyDescent="0.4">
      <c r="A14" s="18"/>
      <c r="B14" s="4">
        <v>11</v>
      </c>
      <c r="C14" s="437" t="s">
        <v>47</v>
      </c>
      <c r="D14" s="437"/>
      <c r="E14" s="7">
        <v>34</v>
      </c>
      <c r="F14" s="7">
        <v>509</v>
      </c>
      <c r="G14" s="7">
        <v>103150</v>
      </c>
      <c r="H14" s="7">
        <v>65217</v>
      </c>
      <c r="I14" s="7">
        <v>201802</v>
      </c>
      <c r="J14" s="7">
        <v>123724</v>
      </c>
      <c r="K14" s="7">
        <v>124478</v>
      </c>
      <c r="L14" s="18"/>
    </row>
    <row r="15" spans="1:12" ht="15" customHeight="1" x14ac:dyDescent="0.4">
      <c r="A15" s="18"/>
      <c r="B15" s="4">
        <v>12</v>
      </c>
      <c r="C15" s="437" t="s">
        <v>48</v>
      </c>
      <c r="D15" s="437"/>
      <c r="E15" s="7">
        <v>23</v>
      </c>
      <c r="F15" s="7">
        <v>305</v>
      </c>
      <c r="G15" s="7">
        <v>104275</v>
      </c>
      <c r="H15" s="7">
        <v>726925</v>
      </c>
      <c r="I15" s="7">
        <v>1010376</v>
      </c>
      <c r="J15" s="7">
        <v>262140</v>
      </c>
      <c r="K15" s="7">
        <v>258915</v>
      </c>
      <c r="L15" s="18"/>
    </row>
    <row r="16" spans="1:12" ht="15" customHeight="1" x14ac:dyDescent="0.4">
      <c r="A16" s="18"/>
      <c r="B16" s="144">
        <v>13</v>
      </c>
      <c r="C16" s="434" t="s">
        <v>49</v>
      </c>
      <c r="D16" s="434"/>
      <c r="E16" s="10">
        <v>12</v>
      </c>
      <c r="F16" s="10">
        <v>172</v>
      </c>
      <c r="G16" s="10">
        <v>59537</v>
      </c>
      <c r="H16" s="10">
        <v>110915</v>
      </c>
      <c r="I16" s="10">
        <v>206442</v>
      </c>
      <c r="J16" s="10">
        <v>85081</v>
      </c>
      <c r="K16" s="10">
        <v>87071</v>
      </c>
      <c r="L16" s="18"/>
    </row>
    <row r="17" spans="1:12" ht="15" customHeight="1" x14ac:dyDescent="0.4">
      <c r="A17" s="18"/>
      <c r="B17" s="4">
        <v>14</v>
      </c>
      <c r="C17" s="437" t="s">
        <v>50</v>
      </c>
      <c r="D17" s="437"/>
      <c r="E17" s="7">
        <v>5</v>
      </c>
      <c r="F17" s="7">
        <v>176</v>
      </c>
      <c r="G17" s="7" t="s">
        <v>2100</v>
      </c>
      <c r="H17" s="7" t="s">
        <v>2100</v>
      </c>
      <c r="I17" s="7" t="s">
        <v>2100</v>
      </c>
      <c r="J17" s="7" t="s">
        <v>2100</v>
      </c>
      <c r="K17" s="7" t="s">
        <v>2100</v>
      </c>
      <c r="L17" s="18"/>
    </row>
    <row r="18" spans="1:12" ht="15" customHeight="1" x14ac:dyDescent="0.4">
      <c r="A18" s="18"/>
      <c r="B18" s="4">
        <v>15</v>
      </c>
      <c r="C18" s="437" t="s">
        <v>51</v>
      </c>
      <c r="D18" s="437"/>
      <c r="E18" s="7">
        <v>47</v>
      </c>
      <c r="F18" s="7">
        <v>752</v>
      </c>
      <c r="G18" s="7">
        <v>261613</v>
      </c>
      <c r="H18" s="7">
        <v>454642</v>
      </c>
      <c r="I18" s="7">
        <v>1574646</v>
      </c>
      <c r="J18" s="7">
        <v>971350</v>
      </c>
      <c r="K18" s="7">
        <v>1019161</v>
      </c>
      <c r="L18" s="18"/>
    </row>
    <row r="19" spans="1:12" ht="15" customHeight="1" x14ac:dyDescent="0.4">
      <c r="A19" s="18"/>
      <c r="B19" s="4">
        <v>16</v>
      </c>
      <c r="C19" s="437" t="s">
        <v>52</v>
      </c>
      <c r="D19" s="437"/>
      <c r="E19" s="7">
        <v>3</v>
      </c>
      <c r="F19" s="7">
        <v>392</v>
      </c>
      <c r="G19" s="7" t="s">
        <v>2100</v>
      </c>
      <c r="H19" s="7" t="s">
        <v>2100</v>
      </c>
      <c r="I19" s="7" t="s">
        <v>2100</v>
      </c>
      <c r="J19" s="7" t="s">
        <v>2100</v>
      </c>
      <c r="K19" s="7" t="s">
        <v>2100</v>
      </c>
      <c r="L19" s="18"/>
    </row>
    <row r="20" spans="1:12" ht="15" customHeight="1" x14ac:dyDescent="0.4">
      <c r="A20" s="18"/>
      <c r="B20" s="4">
        <v>17</v>
      </c>
      <c r="C20" s="437" t="s">
        <v>53</v>
      </c>
      <c r="D20" s="437"/>
      <c r="E20" s="7">
        <v>7</v>
      </c>
      <c r="F20" s="7">
        <v>35</v>
      </c>
      <c r="G20" s="7" t="s">
        <v>2100</v>
      </c>
      <c r="H20" s="7" t="s">
        <v>2100</v>
      </c>
      <c r="I20" s="7" t="s">
        <v>2100</v>
      </c>
      <c r="J20" s="7" t="s">
        <v>2100</v>
      </c>
      <c r="K20" s="7" t="s">
        <v>2100</v>
      </c>
      <c r="L20" s="18"/>
    </row>
    <row r="21" spans="1:12" ht="15" customHeight="1" x14ac:dyDescent="0.4">
      <c r="A21" s="18"/>
      <c r="B21" s="144">
        <v>18</v>
      </c>
      <c r="C21" s="433" t="s">
        <v>54</v>
      </c>
      <c r="D21" s="434"/>
      <c r="E21" s="10">
        <v>19</v>
      </c>
      <c r="F21" s="10">
        <v>444</v>
      </c>
      <c r="G21" s="10">
        <v>137892</v>
      </c>
      <c r="H21" s="10">
        <v>463209</v>
      </c>
      <c r="I21" s="10">
        <v>837038</v>
      </c>
      <c r="J21" s="10">
        <v>333740</v>
      </c>
      <c r="K21" s="10">
        <v>342505</v>
      </c>
      <c r="L21" s="18"/>
    </row>
    <row r="22" spans="1:12" ht="15" customHeight="1" x14ac:dyDescent="0.4">
      <c r="A22" s="18"/>
      <c r="B22" s="4">
        <v>19</v>
      </c>
      <c r="C22" s="437" t="s">
        <v>55</v>
      </c>
      <c r="D22" s="437"/>
      <c r="E22" s="7">
        <v>1</v>
      </c>
      <c r="F22" s="7">
        <v>17</v>
      </c>
      <c r="G22" s="7" t="s">
        <v>2100</v>
      </c>
      <c r="H22" s="7" t="s">
        <v>2100</v>
      </c>
      <c r="I22" s="7" t="s">
        <v>2100</v>
      </c>
      <c r="J22" s="7" t="s">
        <v>2100</v>
      </c>
      <c r="K22" s="7" t="s">
        <v>2100</v>
      </c>
      <c r="L22" s="18"/>
    </row>
    <row r="23" spans="1:12" ht="15" customHeight="1" x14ac:dyDescent="0.4">
      <c r="A23" s="18"/>
      <c r="B23" s="4">
        <v>20</v>
      </c>
      <c r="C23" s="437" t="s">
        <v>56</v>
      </c>
      <c r="D23" s="437"/>
      <c r="E23" s="7">
        <v>2</v>
      </c>
      <c r="F23" s="7">
        <v>101</v>
      </c>
      <c r="G23" s="7" t="s">
        <v>2100</v>
      </c>
      <c r="H23" s="7" t="s">
        <v>2100</v>
      </c>
      <c r="I23" s="7" t="s">
        <v>2100</v>
      </c>
      <c r="J23" s="7" t="s">
        <v>2100</v>
      </c>
      <c r="K23" s="7" t="s">
        <v>2100</v>
      </c>
      <c r="L23" s="18"/>
    </row>
    <row r="24" spans="1:12" ht="15" customHeight="1" x14ac:dyDescent="0.4">
      <c r="A24" s="18"/>
      <c r="B24" s="4">
        <v>21</v>
      </c>
      <c r="C24" s="437" t="s">
        <v>57</v>
      </c>
      <c r="D24" s="437"/>
      <c r="E24" s="7">
        <v>31</v>
      </c>
      <c r="F24" s="7">
        <v>394</v>
      </c>
      <c r="G24" s="7">
        <v>143781</v>
      </c>
      <c r="H24" s="7">
        <v>422912</v>
      </c>
      <c r="I24" s="7">
        <v>882345</v>
      </c>
      <c r="J24" s="7">
        <v>417701</v>
      </c>
      <c r="K24" s="7">
        <v>418944</v>
      </c>
      <c r="L24" s="18"/>
    </row>
    <row r="25" spans="1:12" ht="15" customHeight="1" x14ac:dyDescent="0.4">
      <c r="A25" s="18"/>
      <c r="B25" s="4">
        <v>22</v>
      </c>
      <c r="C25" s="437" t="s">
        <v>58</v>
      </c>
      <c r="D25" s="437"/>
      <c r="E25" s="7">
        <v>7</v>
      </c>
      <c r="F25" s="7">
        <v>153</v>
      </c>
      <c r="G25" s="7" t="s">
        <v>2100</v>
      </c>
      <c r="H25" s="7" t="s">
        <v>2100</v>
      </c>
      <c r="I25" s="7" t="s">
        <v>2100</v>
      </c>
      <c r="J25" s="7" t="s">
        <v>2100</v>
      </c>
      <c r="K25" s="7" t="s">
        <v>2100</v>
      </c>
      <c r="L25" s="18"/>
    </row>
    <row r="26" spans="1:12" ht="15" customHeight="1" x14ac:dyDescent="0.4">
      <c r="A26" s="18"/>
      <c r="B26" s="144">
        <v>23</v>
      </c>
      <c r="C26" s="434" t="s">
        <v>59</v>
      </c>
      <c r="D26" s="434"/>
      <c r="E26" s="10">
        <v>2</v>
      </c>
      <c r="F26" s="10">
        <v>29</v>
      </c>
      <c r="G26" s="10" t="s">
        <v>2100</v>
      </c>
      <c r="H26" s="10" t="s">
        <v>2100</v>
      </c>
      <c r="I26" s="10" t="s">
        <v>2100</v>
      </c>
      <c r="J26" s="10" t="s">
        <v>2100</v>
      </c>
      <c r="K26" s="10" t="s">
        <v>2100</v>
      </c>
      <c r="L26" s="18"/>
    </row>
    <row r="27" spans="1:12" ht="15" customHeight="1" x14ac:dyDescent="0.4">
      <c r="A27" s="18"/>
      <c r="B27" s="4">
        <v>24</v>
      </c>
      <c r="C27" s="437" t="s">
        <v>60</v>
      </c>
      <c r="D27" s="437"/>
      <c r="E27" s="7">
        <v>40</v>
      </c>
      <c r="F27" s="7">
        <v>1308</v>
      </c>
      <c r="G27" s="7">
        <v>588925</v>
      </c>
      <c r="H27" s="7">
        <v>2190015</v>
      </c>
      <c r="I27" s="7">
        <v>4129359</v>
      </c>
      <c r="J27" s="7">
        <v>1617072</v>
      </c>
      <c r="K27" s="7">
        <v>1773849</v>
      </c>
      <c r="L27" s="18"/>
    </row>
    <row r="28" spans="1:12" ht="15" customHeight="1" x14ac:dyDescent="0.4">
      <c r="A28" s="18"/>
      <c r="B28" s="4">
        <v>25</v>
      </c>
      <c r="C28" s="437" t="s">
        <v>61</v>
      </c>
      <c r="D28" s="437"/>
      <c r="E28" s="7">
        <v>7</v>
      </c>
      <c r="F28" s="7">
        <v>138</v>
      </c>
      <c r="G28" s="7">
        <v>66912</v>
      </c>
      <c r="H28" s="7">
        <v>209011</v>
      </c>
      <c r="I28" s="7">
        <v>334136</v>
      </c>
      <c r="J28" s="7">
        <v>84871</v>
      </c>
      <c r="K28" s="7">
        <v>115508</v>
      </c>
      <c r="L28" s="18"/>
    </row>
    <row r="29" spans="1:12" ht="15" customHeight="1" x14ac:dyDescent="0.4">
      <c r="A29" s="18"/>
      <c r="B29" s="4">
        <v>26</v>
      </c>
      <c r="C29" s="437" t="s">
        <v>62</v>
      </c>
      <c r="D29" s="437"/>
      <c r="E29" s="7">
        <v>27</v>
      </c>
      <c r="F29" s="7">
        <v>1174</v>
      </c>
      <c r="G29" s="7">
        <v>474911</v>
      </c>
      <c r="H29" s="7">
        <v>904021</v>
      </c>
      <c r="I29" s="7">
        <v>2977005</v>
      </c>
      <c r="J29" s="7">
        <v>1993769</v>
      </c>
      <c r="K29" s="7">
        <v>1993953</v>
      </c>
      <c r="L29" s="18"/>
    </row>
    <row r="30" spans="1:12" ht="15" customHeight="1" x14ac:dyDescent="0.4">
      <c r="A30" s="18"/>
      <c r="B30" s="4">
        <v>27</v>
      </c>
      <c r="C30" s="437" t="s">
        <v>63</v>
      </c>
      <c r="D30" s="437"/>
      <c r="E30" s="7">
        <v>4</v>
      </c>
      <c r="F30" s="7">
        <v>244</v>
      </c>
      <c r="G30" s="7" t="s">
        <v>2100</v>
      </c>
      <c r="H30" s="7" t="s">
        <v>2100</v>
      </c>
      <c r="I30" s="7" t="s">
        <v>2100</v>
      </c>
      <c r="J30" s="7" t="s">
        <v>2100</v>
      </c>
      <c r="K30" s="7" t="s">
        <v>2100</v>
      </c>
      <c r="L30" s="18"/>
    </row>
    <row r="31" spans="1:12" ht="15" customHeight="1" x14ac:dyDescent="0.4">
      <c r="A31" s="18"/>
      <c r="B31" s="144">
        <v>28</v>
      </c>
      <c r="C31" s="434" t="s">
        <v>64</v>
      </c>
      <c r="D31" s="434"/>
      <c r="E31" s="10">
        <v>6</v>
      </c>
      <c r="F31" s="10">
        <v>586</v>
      </c>
      <c r="G31" s="10" t="s">
        <v>2100</v>
      </c>
      <c r="H31" s="10" t="s">
        <v>2100</v>
      </c>
      <c r="I31" s="10" t="s">
        <v>2100</v>
      </c>
      <c r="J31" s="10" t="s">
        <v>2100</v>
      </c>
      <c r="K31" s="10" t="s">
        <v>2100</v>
      </c>
      <c r="L31" s="18"/>
    </row>
    <row r="32" spans="1:12" ht="15" customHeight="1" x14ac:dyDescent="0.4">
      <c r="A32" s="18"/>
      <c r="B32" s="4">
        <v>29</v>
      </c>
      <c r="C32" s="437" t="s">
        <v>65</v>
      </c>
      <c r="D32" s="437"/>
      <c r="E32" s="7">
        <v>14</v>
      </c>
      <c r="F32" s="7">
        <v>360</v>
      </c>
      <c r="G32" s="7">
        <v>138592</v>
      </c>
      <c r="H32" s="7">
        <v>288025</v>
      </c>
      <c r="I32" s="7">
        <v>515812</v>
      </c>
      <c r="J32" s="7">
        <v>197643</v>
      </c>
      <c r="K32" s="7">
        <v>208310</v>
      </c>
      <c r="L32" s="18"/>
    </row>
    <row r="33" spans="1:12" ht="15" customHeight="1" x14ac:dyDescent="0.4">
      <c r="A33" s="18"/>
      <c r="B33" s="4">
        <v>30</v>
      </c>
      <c r="C33" s="437" t="s">
        <v>66</v>
      </c>
      <c r="D33" s="437"/>
      <c r="E33" s="7">
        <v>1</v>
      </c>
      <c r="F33" s="7">
        <v>7</v>
      </c>
      <c r="G33" s="7" t="s">
        <v>2100</v>
      </c>
      <c r="H33" s="7" t="s">
        <v>2100</v>
      </c>
      <c r="I33" s="7" t="s">
        <v>2100</v>
      </c>
      <c r="J33" s="7" t="s">
        <v>2100</v>
      </c>
      <c r="K33" s="7" t="s">
        <v>2100</v>
      </c>
      <c r="L33" s="18"/>
    </row>
    <row r="34" spans="1:12" ht="15" customHeight="1" x14ac:dyDescent="0.4">
      <c r="A34" s="18"/>
      <c r="B34" s="4">
        <v>31</v>
      </c>
      <c r="C34" s="437" t="s">
        <v>67</v>
      </c>
      <c r="D34" s="437"/>
      <c r="E34" s="7">
        <v>4</v>
      </c>
      <c r="F34" s="7">
        <v>617</v>
      </c>
      <c r="G34" s="7">
        <v>252207</v>
      </c>
      <c r="H34" s="7">
        <v>1037676</v>
      </c>
      <c r="I34" s="7">
        <v>1261236</v>
      </c>
      <c r="J34" s="7">
        <v>239476</v>
      </c>
      <c r="K34" s="7">
        <v>240133</v>
      </c>
      <c r="L34" s="18"/>
    </row>
    <row r="35" spans="1:12" ht="15" customHeight="1" x14ac:dyDescent="0.4">
      <c r="A35" s="18"/>
      <c r="B35" s="147">
        <v>32</v>
      </c>
      <c r="C35" s="446" t="s">
        <v>68</v>
      </c>
      <c r="D35" s="446"/>
      <c r="E35" s="109">
        <v>35</v>
      </c>
      <c r="F35" s="109">
        <v>913</v>
      </c>
      <c r="G35" s="109">
        <v>393441</v>
      </c>
      <c r="H35" s="109">
        <v>1794385</v>
      </c>
      <c r="I35" s="109">
        <v>2639649</v>
      </c>
      <c r="J35" s="109">
        <v>807120</v>
      </c>
      <c r="K35" s="109">
        <v>868518</v>
      </c>
      <c r="L35" s="18"/>
    </row>
    <row r="36" spans="1:12" ht="15" customHeight="1" x14ac:dyDescent="0.4">
      <c r="A36" s="18"/>
      <c r="B36" s="442" t="s">
        <v>2259</v>
      </c>
      <c r="C36" s="442"/>
      <c r="D36" s="443"/>
      <c r="E36" s="7">
        <v>208</v>
      </c>
      <c r="F36" s="7">
        <v>958</v>
      </c>
      <c r="G36" s="7">
        <v>258500</v>
      </c>
      <c r="H36" s="7">
        <v>723246</v>
      </c>
      <c r="I36" s="7">
        <v>1411046</v>
      </c>
      <c r="J36" s="7">
        <v>619771</v>
      </c>
      <c r="K36" s="7">
        <v>619771</v>
      </c>
      <c r="L36" s="18"/>
    </row>
    <row r="37" spans="1:12" ht="15" customHeight="1" x14ac:dyDescent="0.4">
      <c r="A37" s="18"/>
      <c r="B37" s="442" t="s">
        <v>540</v>
      </c>
      <c r="C37" s="442"/>
      <c r="D37" s="443"/>
      <c r="E37" s="7">
        <v>86</v>
      </c>
      <c r="F37" s="7">
        <v>1206</v>
      </c>
      <c r="G37" s="7">
        <v>336315</v>
      </c>
      <c r="H37" s="7">
        <v>982384</v>
      </c>
      <c r="I37" s="7">
        <v>1970691</v>
      </c>
      <c r="J37" s="7">
        <v>902602</v>
      </c>
      <c r="K37" s="7">
        <v>902602</v>
      </c>
      <c r="L37" s="18"/>
    </row>
    <row r="38" spans="1:12" ht="15" customHeight="1" x14ac:dyDescent="0.4">
      <c r="A38" s="18"/>
      <c r="B38" s="442" t="s">
        <v>541</v>
      </c>
      <c r="C38" s="442"/>
      <c r="D38" s="443"/>
      <c r="E38" s="7">
        <v>47</v>
      </c>
      <c r="F38" s="7">
        <v>1145</v>
      </c>
      <c r="G38" s="7">
        <v>364928</v>
      </c>
      <c r="H38" s="7">
        <v>1404448</v>
      </c>
      <c r="I38" s="7">
        <v>2333039</v>
      </c>
      <c r="J38" s="7">
        <v>849343</v>
      </c>
      <c r="K38" s="7">
        <v>849343</v>
      </c>
      <c r="L38" s="18"/>
    </row>
    <row r="39" spans="1:12" ht="15" customHeight="1" x14ac:dyDescent="0.4">
      <c r="A39" s="18"/>
      <c r="B39" s="442" t="s">
        <v>542</v>
      </c>
      <c r="C39" s="442"/>
      <c r="D39" s="443"/>
      <c r="E39" s="7">
        <v>49</v>
      </c>
      <c r="F39" s="7">
        <v>1990</v>
      </c>
      <c r="G39" s="7">
        <v>614716</v>
      </c>
      <c r="H39" s="7">
        <v>2273150</v>
      </c>
      <c r="I39" s="7">
        <v>4342556</v>
      </c>
      <c r="J39" s="7">
        <v>1775170</v>
      </c>
      <c r="K39" s="7">
        <v>1891947</v>
      </c>
      <c r="L39" s="18"/>
    </row>
    <row r="40" spans="1:12" ht="15" customHeight="1" x14ac:dyDescent="0.4">
      <c r="A40" s="18"/>
      <c r="B40" s="444" t="s">
        <v>543</v>
      </c>
      <c r="C40" s="444"/>
      <c r="D40" s="445"/>
      <c r="E40" s="10">
        <v>23</v>
      </c>
      <c r="F40" s="10">
        <v>1677</v>
      </c>
      <c r="G40" s="10">
        <v>568177</v>
      </c>
      <c r="H40" s="10">
        <v>2335972</v>
      </c>
      <c r="I40" s="10">
        <v>3970240</v>
      </c>
      <c r="J40" s="10">
        <v>1401003</v>
      </c>
      <c r="K40" s="10">
        <v>1503336</v>
      </c>
      <c r="L40" s="18"/>
    </row>
    <row r="41" spans="1:12" ht="15" customHeight="1" x14ac:dyDescent="0.4">
      <c r="A41" s="18"/>
      <c r="B41" s="442" t="s">
        <v>544</v>
      </c>
      <c r="C41" s="442"/>
      <c r="D41" s="443"/>
      <c r="E41" s="7">
        <v>20</v>
      </c>
      <c r="F41" s="7">
        <v>2770</v>
      </c>
      <c r="G41" s="7">
        <v>1175476</v>
      </c>
      <c r="H41" s="7">
        <v>5440008</v>
      </c>
      <c r="I41" s="7">
        <v>8837087</v>
      </c>
      <c r="J41" s="7">
        <v>2860767</v>
      </c>
      <c r="K41" s="7">
        <v>3160395</v>
      </c>
      <c r="L41" s="18"/>
    </row>
    <row r="42" spans="1:12" ht="15" customHeight="1" x14ac:dyDescent="0.4">
      <c r="A42" s="18"/>
      <c r="B42" s="442" t="s">
        <v>545</v>
      </c>
      <c r="C42" s="442"/>
      <c r="D42" s="443"/>
      <c r="E42" s="7">
        <v>3</v>
      </c>
      <c r="F42" s="7">
        <v>688</v>
      </c>
      <c r="G42" s="7" t="s">
        <v>2100</v>
      </c>
      <c r="H42" s="7" t="s">
        <v>2100</v>
      </c>
      <c r="I42" s="7" t="s">
        <v>2100</v>
      </c>
      <c r="J42" s="7" t="s">
        <v>2100</v>
      </c>
      <c r="K42" s="7" t="s">
        <v>2100</v>
      </c>
      <c r="L42" s="18"/>
    </row>
    <row r="43" spans="1:12" ht="15" customHeight="1" x14ac:dyDescent="0.4">
      <c r="A43" s="18"/>
      <c r="B43" s="442" t="s">
        <v>546</v>
      </c>
      <c r="C43" s="442"/>
      <c r="D43" s="443"/>
      <c r="E43" s="7">
        <v>7</v>
      </c>
      <c r="F43" s="7">
        <v>2996</v>
      </c>
      <c r="G43" s="7" t="s">
        <v>2100</v>
      </c>
      <c r="H43" s="7" t="s">
        <v>2100</v>
      </c>
      <c r="I43" s="7" t="s">
        <v>2100</v>
      </c>
      <c r="J43" s="7" t="s">
        <v>2100</v>
      </c>
      <c r="K43" s="7" t="s">
        <v>2100</v>
      </c>
      <c r="L43" s="18"/>
    </row>
    <row r="44" spans="1:12" ht="15" customHeight="1" x14ac:dyDescent="0.4">
      <c r="A44" s="18"/>
      <c r="B44" s="442" t="s">
        <v>547</v>
      </c>
      <c r="C44" s="442"/>
      <c r="D44" s="443"/>
      <c r="E44" s="7">
        <v>1</v>
      </c>
      <c r="F44" s="7">
        <v>665</v>
      </c>
      <c r="G44" s="7" t="s">
        <v>2100</v>
      </c>
      <c r="H44" s="7" t="s">
        <v>2100</v>
      </c>
      <c r="I44" s="7" t="s">
        <v>2100</v>
      </c>
      <c r="J44" s="7" t="s">
        <v>2100</v>
      </c>
      <c r="K44" s="7" t="s">
        <v>2100</v>
      </c>
      <c r="L44" s="18"/>
    </row>
    <row r="45" spans="1:12" ht="15" customHeight="1" thickBot="1" x14ac:dyDescent="0.45">
      <c r="A45" s="18"/>
      <c r="B45" s="438" t="s">
        <v>548</v>
      </c>
      <c r="C45" s="438"/>
      <c r="D45" s="439"/>
      <c r="E45" s="13" t="s">
        <v>46</v>
      </c>
      <c r="F45" s="13" t="s">
        <v>46</v>
      </c>
      <c r="G45" s="13" t="s">
        <v>46</v>
      </c>
      <c r="H45" s="13" t="s">
        <v>46</v>
      </c>
      <c r="I45" s="13" t="s">
        <v>46</v>
      </c>
      <c r="J45" s="13" t="s">
        <v>46</v>
      </c>
      <c r="K45" s="13" t="s">
        <v>46</v>
      </c>
      <c r="L45" s="18"/>
    </row>
    <row r="46" spans="1:12" ht="15" customHeight="1" x14ac:dyDescent="0.4">
      <c r="A46" s="18"/>
      <c r="L46" s="18"/>
    </row>
    <row r="47" spans="1:12" ht="15" customHeight="1" x14ac:dyDescent="0.4">
      <c r="A47" s="18"/>
      <c r="L47" s="18"/>
    </row>
    <row r="48" spans="1:12" ht="15" customHeight="1" x14ac:dyDescent="0.4">
      <c r="A48" s="18"/>
      <c r="L48" s="18"/>
    </row>
    <row r="49" spans="1:12" ht="15" customHeight="1" x14ac:dyDescent="0.4">
      <c r="A49" s="18"/>
      <c r="L49" s="18"/>
    </row>
    <row r="50" spans="1:12" ht="15" customHeight="1" x14ac:dyDescent="0.4">
      <c r="A50" s="18"/>
      <c r="L50" s="18"/>
    </row>
    <row r="51" spans="1:12" ht="15" customHeight="1" x14ac:dyDescent="0.4">
      <c r="A51" s="18"/>
      <c r="L51" s="18"/>
    </row>
    <row r="52" spans="1:12" ht="15" customHeight="1" x14ac:dyDescent="0.4">
      <c r="A52" s="18"/>
      <c r="L52" s="18"/>
    </row>
    <row r="53" spans="1:12" ht="15" customHeight="1" x14ac:dyDescent="0.4">
      <c r="A53" s="18"/>
      <c r="L53" s="18"/>
    </row>
    <row r="54" spans="1:12" ht="15" customHeight="1" x14ac:dyDescent="0.4">
      <c r="A54" s="18"/>
      <c r="L54" s="18"/>
    </row>
    <row r="55" spans="1:12" ht="15" customHeight="1" x14ac:dyDescent="0.4">
      <c r="A55" s="18"/>
      <c r="L55" s="18"/>
    </row>
    <row r="56" spans="1:12" ht="15" customHeight="1" x14ac:dyDescent="0.4">
      <c r="A56" s="18"/>
      <c r="L56" s="18"/>
    </row>
    <row r="57" spans="1:12" ht="15" customHeight="1" x14ac:dyDescent="0.4">
      <c r="A57" s="18"/>
      <c r="L57" s="18"/>
    </row>
    <row r="58" spans="1:12" ht="15" customHeight="1" x14ac:dyDescent="0.4">
      <c r="A58" s="18"/>
      <c r="L58" s="18"/>
    </row>
    <row r="59" spans="1:12" ht="15" customHeight="1" x14ac:dyDescent="0.4">
      <c r="A59" s="18"/>
      <c r="L59" s="18"/>
    </row>
  </sheetData>
  <mergeCells count="37">
    <mergeCell ref="B45:D45"/>
    <mergeCell ref="E9:E10"/>
    <mergeCell ref="B39:D39"/>
    <mergeCell ref="B40:D40"/>
    <mergeCell ref="B41:D41"/>
    <mergeCell ref="B42:D42"/>
    <mergeCell ref="B43:D43"/>
    <mergeCell ref="B44:D44"/>
    <mergeCell ref="C34:D34"/>
    <mergeCell ref="C35:D35"/>
    <mergeCell ref="B36:D36"/>
    <mergeCell ref="B37:D37"/>
    <mergeCell ref="B38:D38"/>
    <mergeCell ref="C28:D28"/>
    <mergeCell ref="C29:D29"/>
    <mergeCell ref="C30:D30"/>
    <mergeCell ref="C31:D31"/>
    <mergeCell ref="C32:D32"/>
    <mergeCell ref="C33:D33"/>
    <mergeCell ref="C22:D22"/>
    <mergeCell ref="C23:D23"/>
    <mergeCell ref="C24:D24"/>
    <mergeCell ref="C25:D25"/>
    <mergeCell ref="C26:D26"/>
    <mergeCell ref="C27:D27"/>
    <mergeCell ref="B9:D10"/>
    <mergeCell ref="C21:D21"/>
    <mergeCell ref="B11:D11"/>
    <mergeCell ref="C12:D12"/>
    <mergeCell ref="C13:D13"/>
    <mergeCell ref="C14:D14"/>
    <mergeCell ref="C15:D15"/>
    <mergeCell ref="C16:D16"/>
    <mergeCell ref="C17:D17"/>
    <mergeCell ref="C18:D18"/>
    <mergeCell ref="C19:D19"/>
    <mergeCell ref="C20:D20"/>
  </mergeCells>
  <phoneticPr fontId="2"/>
  <pageMargins left="0.78740157480314965" right="0.78740157480314965" top="0.78740157480314965" bottom="0.78740157480314965" header="0.39370078740157483" footer="0.59055118110236227"/>
  <pageSetup paperSize="9" scale="93" firstPageNumber="5"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L59"/>
  <sheetViews>
    <sheetView showGridLines="0" zoomScaleNormal="100" workbookViewId="0"/>
  </sheetViews>
  <sheetFormatPr defaultColWidth="8.125" defaultRowHeight="15" customHeight="1" x14ac:dyDescent="0.4"/>
  <cols>
    <col min="1" max="1" width="2.625" style="16" customWidth="1"/>
    <col min="2" max="2" width="2.5" style="16" customWidth="1"/>
    <col min="3" max="5" width="6" style="16" customWidth="1"/>
    <col min="6" max="6" width="6.875" style="16" customWidth="1"/>
    <col min="7" max="11" width="11.375" style="16" customWidth="1"/>
    <col min="12" max="12" width="8.75" style="16" bestFit="1" customWidth="1"/>
    <col min="13" max="16384" width="8.125" style="16"/>
  </cols>
  <sheetData>
    <row r="1" spans="1:12" s="126" customFormat="1" ht="15" customHeight="1" x14ac:dyDescent="0.4">
      <c r="B1" s="126" t="s">
        <v>2256</v>
      </c>
    </row>
    <row r="2" spans="1:12" s="126" customFormat="1" ht="4.5" customHeight="1" x14ac:dyDescent="0.4"/>
    <row r="3" spans="1:12" s="126" customFormat="1" ht="4.5" customHeight="1" x14ac:dyDescent="0.4"/>
    <row r="4" spans="1:12" s="126" customFormat="1" ht="4.5" customHeight="1" x14ac:dyDescent="0.4"/>
    <row r="5" spans="1:12" ht="4.5" customHeight="1" x14ac:dyDescent="0.4"/>
    <row r="6" spans="1:12" s="59" customFormat="1" ht="15" customHeight="1" x14ac:dyDescent="0.4">
      <c r="B6" s="59" t="s">
        <v>2069</v>
      </c>
    </row>
    <row r="7" spans="1:12" s="52" customFormat="1" ht="15" customHeight="1" x14ac:dyDescent="0.4">
      <c r="B7" s="52" t="s">
        <v>2063</v>
      </c>
      <c r="K7" s="51"/>
    </row>
    <row r="8" spans="1:12" s="20" customFormat="1" ht="15" customHeight="1" thickBot="1" x14ac:dyDescent="0.45">
      <c r="C8" s="21"/>
      <c r="D8" s="20" t="s">
        <v>645</v>
      </c>
      <c r="K8" s="22"/>
      <c r="L8" s="22"/>
    </row>
    <row r="9" spans="1:12" s="20" customFormat="1" ht="52.5" x14ac:dyDescent="0.4">
      <c r="A9" s="22"/>
      <c r="B9" s="429" t="s">
        <v>18</v>
      </c>
      <c r="C9" s="429"/>
      <c r="D9" s="430"/>
      <c r="E9" s="440" t="s">
        <v>20</v>
      </c>
      <c r="F9" s="140" t="s">
        <v>639</v>
      </c>
      <c r="G9" s="154" t="s">
        <v>71</v>
      </c>
      <c r="H9" s="140" t="s">
        <v>2091</v>
      </c>
      <c r="I9" s="140" t="s">
        <v>640</v>
      </c>
      <c r="J9" s="141" t="s">
        <v>641</v>
      </c>
      <c r="K9" s="141" t="s">
        <v>2035</v>
      </c>
      <c r="L9" s="22"/>
    </row>
    <row r="10" spans="1:12" s="143" customFormat="1" ht="15" customHeight="1" thickBot="1" x14ac:dyDescent="0.45">
      <c r="A10" s="42"/>
      <c r="B10" s="431"/>
      <c r="C10" s="431"/>
      <c r="D10" s="432"/>
      <c r="E10" s="441"/>
      <c r="F10" s="23" t="s">
        <v>642</v>
      </c>
      <c r="G10" s="23" t="s">
        <v>80</v>
      </c>
      <c r="H10" s="23" t="s">
        <v>80</v>
      </c>
      <c r="I10" s="23" t="s">
        <v>80</v>
      </c>
      <c r="J10" s="24" t="s">
        <v>80</v>
      </c>
      <c r="K10" s="24" t="s">
        <v>80</v>
      </c>
      <c r="L10" s="42"/>
    </row>
    <row r="11" spans="1:12" s="52" customFormat="1" ht="15" customHeight="1" x14ac:dyDescent="0.4">
      <c r="A11" s="51"/>
      <c r="B11" s="449" t="s">
        <v>2078</v>
      </c>
      <c r="C11" s="449"/>
      <c r="D11" s="450"/>
      <c r="E11" s="50">
        <v>1078</v>
      </c>
      <c r="F11" s="50">
        <v>53849</v>
      </c>
      <c r="G11" s="50">
        <v>21557742</v>
      </c>
      <c r="H11" s="50">
        <v>128103458</v>
      </c>
      <c r="I11" s="50">
        <v>189426667</v>
      </c>
      <c r="J11" s="50">
        <v>54274999</v>
      </c>
      <c r="K11" s="50">
        <v>57515095</v>
      </c>
      <c r="L11" s="51"/>
    </row>
    <row r="12" spans="1:12" s="20" customFormat="1" ht="15" customHeight="1" x14ac:dyDescent="0.4">
      <c r="A12" s="22"/>
      <c r="B12" s="45" t="s">
        <v>43</v>
      </c>
      <c r="C12" s="451" t="s">
        <v>44</v>
      </c>
      <c r="D12" s="451"/>
      <c r="E12" s="7">
        <v>144</v>
      </c>
      <c r="F12" s="7">
        <v>5983</v>
      </c>
      <c r="G12" s="7">
        <v>1655584</v>
      </c>
      <c r="H12" s="7">
        <v>5114852</v>
      </c>
      <c r="I12" s="7">
        <v>9562785</v>
      </c>
      <c r="J12" s="7">
        <v>3873043</v>
      </c>
      <c r="K12" s="7">
        <v>4149556</v>
      </c>
      <c r="L12" s="22"/>
    </row>
    <row r="13" spans="1:12" s="20" customFormat="1" ht="15" customHeight="1" x14ac:dyDescent="0.4">
      <c r="A13" s="22"/>
      <c r="B13" s="45">
        <v>10</v>
      </c>
      <c r="C13" s="451" t="s">
        <v>45</v>
      </c>
      <c r="D13" s="451"/>
      <c r="E13" s="7">
        <v>22</v>
      </c>
      <c r="F13" s="7">
        <v>410</v>
      </c>
      <c r="G13" s="7">
        <v>115299</v>
      </c>
      <c r="H13" s="7">
        <v>1347054</v>
      </c>
      <c r="I13" s="7">
        <v>3635350</v>
      </c>
      <c r="J13" s="7">
        <v>2026406</v>
      </c>
      <c r="K13" s="7">
        <v>2105811</v>
      </c>
      <c r="L13" s="22"/>
    </row>
    <row r="14" spans="1:12" s="20" customFormat="1" ht="15" customHeight="1" x14ac:dyDescent="0.4">
      <c r="A14" s="22"/>
      <c r="B14" s="45">
        <v>11</v>
      </c>
      <c r="C14" s="451" t="s">
        <v>47</v>
      </c>
      <c r="D14" s="451"/>
      <c r="E14" s="7">
        <v>69</v>
      </c>
      <c r="F14" s="7">
        <v>1713</v>
      </c>
      <c r="G14" s="7">
        <v>429581</v>
      </c>
      <c r="H14" s="7">
        <v>525180</v>
      </c>
      <c r="I14" s="7">
        <v>1182784</v>
      </c>
      <c r="J14" s="7">
        <v>596191</v>
      </c>
      <c r="K14" s="7">
        <v>600111</v>
      </c>
      <c r="L14" s="22"/>
    </row>
    <row r="15" spans="1:12" s="20" customFormat="1" ht="15" customHeight="1" x14ac:dyDescent="0.4">
      <c r="A15" s="22"/>
      <c r="B15" s="45">
        <v>12</v>
      </c>
      <c r="C15" s="451" t="s">
        <v>48</v>
      </c>
      <c r="D15" s="451"/>
      <c r="E15" s="7">
        <v>47</v>
      </c>
      <c r="F15" s="7">
        <v>697</v>
      </c>
      <c r="G15" s="7">
        <v>225873</v>
      </c>
      <c r="H15" s="7">
        <v>1531579</v>
      </c>
      <c r="I15" s="7">
        <v>2416602</v>
      </c>
      <c r="J15" s="7">
        <v>894022</v>
      </c>
      <c r="K15" s="7">
        <v>813325</v>
      </c>
      <c r="L15" s="22"/>
    </row>
    <row r="16" spans="1:12" s="20" customFormat="1" ht="15" customHeight="1" x14ac:dyDescent="0.4">
      <c r="A16" s="22"/>
      <c r="B16" s="46">
        <v>13</v>
      </c>
      <c r="C16" s="448" t="s">
        <v>49</v>
      </c>
      <c r="D16" s="448"/>
      <c r="E16" s="10">
        <v>12</v>
      </c>
      <c r="F16" s="10">
        <v>78</v>
      </c>
      <c r="G16" s="10">
        <v>20598</v>
      </c>
      <c r="H16" s="10">
        <v>56068</v>
      </c>
      <c r="I16" s="10">
        <v>98211</v>
      </c>
      <c r="J16" s="10">
        <v>38336</v>
      </c>
      <c r="K16" s="10">
        <v>38336</v>
      </c>
      <c r="L16" s="22"/>
    </row>
    <row r="17" spans="1:12" s="20" customFormat="1" ht="15" customHeight="1" x14ac:dyDescent="0.4">
      <c r="A17" s="22"/>
      <c r="B17" s="45">
        <v>14</v>
      </c>
      <c r="C17" s="451" t="s">
        <v>50</v>
      </c>
      <c r="D17" s="451"/>
      <c r="E17" s="7">
        <v>20</v>
      </c>
      <c r="F17" s="7">
        <v>656</v>
      </c>
      <c r="G17" s="7">
        <v>246930</v>
      </c>
      <c r="H17" s="7">
        <v>1945914</v>
      </c>
      <c r="I17" s="7">
        <v>3046668</v>
      </c>
      <c r="J17" s="7">
        <v>890619</v>
      </c>
      <c r="K17" s="7">
        <v>1016185</v>
      </c>
      <c r="L17" s="22"/>
    </row>
    <row r="18" spans="1:12" s="20" customFormat="1" ht="15" customHeight="1" x14ac:dyDescent="0.4">
      <c r="A18" s="22"/>
      <c r="B18" s="45">
        <v>15</v>
      </c>
      <c r="C18" s="451" t="s">
        <v>51</v>
      </c>
      <c r="D18" s="451"/>
      <c r="E18" s="7">
        <v>36</v>
      </c>
      <c r="F18" s="7">
        <v>949</v>
      </c>
      <c r="G18" s="7">
        <v>335724</v>
      </c>
      <c r="H18" s="7">
        <v>1021517</v>
      </c>
      <c r="I18" s="7">
        <v>2063324</v>
      </c>
      <c r="J18" s="7">
        <v>769073</v>
      </c>
      <c r="K18" s="7">
        <v>949170</v>
      </c>
      <c r="L18" s="22"/>
    </row>
    <row r="19" spans="1:12" s="20" customFormat="1" ht="15" customHeight="1" x14ac:dyDescent="0.4">
      <c r="A19" s="22"/>
      <c r="B19" s="45">
        <v>16</v>
      </c>
      <c r="C19" s="451" t="s">
        <v>52</v>
      </c>
      <c r="D19" s="451"/>
      <c r="E19" s="7">
        <v>14</v>
      </c>
      <c r="F19" s="7">
        <v>1058</v>
      </c>
      <c r="G19" s="7">
        <v>475556</v>
      </c>
      <c r="H19" s="7">
        <v>2284709</v>
      </c>
      <c r="I19" s="7">
        <v>4537419</v>
      </c>
      <c r="J19" s="7">
        <v>1807402</v>
      </c>
      <c r="K19" s="7">
        <v>2108856</v>
      </c>
      <c r="L19" s="22"/>
    </row>
    <row r="20" spans="1:12" s="20" customFormat="1" ht="15" customHeight="1" x14ac:dyDescent="0.4">
      <c r="A20" s="22"/>
      <c r="B20" s="45">
        <v>17</v>
      </c>
      <c r="C20" s="451" t="s">
        <v>53</v>
      </c>
      <c r="D20" s="451"/>
      <c r="E20" s="7">
        <v>13</v>
      </c>
      <c r="F20" s="7">
        <v>70</v>
      </c>
      <c r="G20" s="7">
        <v>31591</v>
      </c>
      <c r="H20" s="7">
        <v>409482</v>
      </c>
      <c r="I20" s="7">
        <v>563956</v>
      </c>
      <c r="J20" s="7">
        <v>140510</v>
      </c>
      <c r="K20" s="7">
        <v>140510</v>
      </c>
      <c r="L20" s="22"/>
    </row>
    <row r="21" spans="1:12" s="20" customFormat="1" ht="15" customHeight="1" x14ac:dyDescent="0.4">
      <c r="A21" s="22"/>
      <c r="B21" s="46">
        <v>18</v>
      </c>
      <c r="C21" s="447" t="s">
        <v>54</v>
      </c>
      <c r="D21" s="448"/>
      <c r="E21" s="10">
        <v>64</v>
      </c>
      <c r="F21" s="10">
        <v>3173</v>
      </c>
      <c r="G21" s="10" t="s">
        <v>2100</v>
      </c>
      <c r="H21" s="10" t="s">
        <v>2100</v>
      </c>
      <c r="I21" s="10" t="s">
        <v>2100</v>
      </c>
      <c r="J21" s="10" t="s">
        <v>2100</v>
      </c>
      <c r="K21" s="10" t="s">
        <v>2100</v>
      </c>
      <c r="L21" s="22"/>
    </row>
    <row r="22" spans="1:12" s="20" customFormat="1" ht="15" customHeight="1" x14ac:dyDescent="0.4">
      <c r="A22" s="22"/>
      <c r="B22" s="45">
        <v>19</v>
      </c>
      <c r="C22" s="451" t="s">
        <v>55</v>
      </c>
      <c r="D22" s="451"/>
      <c r="E22" s="7">
        <v>5</v>
      </c>
      <c r="F22" s="7">
        <v>140</v>
      </c>
      <c r="G22" s="7" t="s">
        <v>2100</v>
      </c>
      <c r="H22" s="7" t="s">
        <v>2100</v>
      </c>
      <c r="I22" s="7" t="s">
        <v>2100</v>
      </c>
      <c r="J22" s="7" t="s">
        <v>2100</v>
      </c>
      <c r="K22" s="7" t="s">
        <v>2100</v>
      </c>
      <c r="L22" s="22"/>
    </row>
    <row r="23" spans="1:12" s="20" customFormat="1" ht="15" customHeight="1" x14ac:dyDescent="0.4">
      <c r="A23" s="22"/>
      <c r="B23" s="45">
        <v>20</v>
      </c>
      <c r="C23" s="451" t="s">
        <v>56</v>
      </c>
      <c r="D23" s="451"/>
      <c r="E23" s="7">
        <v>5</v>
      </c>
      <c r="F23" s="7">
        <v>243</v>
      </c>
      <c r="G23" s="7" t="s">
        <v>2100</v>
      </c>
      <c r="H23" s="7" t="s">
        <v>2100</v>
      </c>
      <c r="I23" s="7" t="s">
        <v>2100</v>
      </c>
      <c r="J23" s="7" t="s">
        <v>2100</v>
      </c>
      <c r="K23" s="7" t="s">
        <v>2100</v>
      </c>
      <c r="L23" s="22"/>
    </row>
    <row r="24" spans="1:12" s="20" customFormat="1" ht="15" customHeight="1" x14ac:dyDescent="0.4">
      <c r="A24" s="22"/>
      <c r="B24" s="45">
        <v>21</v>
      </c>
      <c r="C24" s="451" t="s">
        <v>57</v>
      </c>
      <c r="D24" s="451"/>
      <c r="E24" s="7">
        <v>72</v>
      </c>
      <c r="F24" s="7">
        <v>1375</v>
      </c>
      <c r="G24" s="7">
        <v>540716</v>
      </c>
      <c r="H24" s="7">
        <v>2708773</v>
      </c>
      <c r="I24" s="7">
        <v>4356987</v>
      </c>
      <c r="J24" s="7">
        <v>1413138</v>
      </c>
      <c r="K24" s="7">
        <v>1512542</v>
      </c>
      <c r="L24" s="22"/>
    </row>
    <row r="25" spans="1:12" s="20" customFormat="1" ht="15" customHeight="1" x14ac:dyDescent="0.4">
      <c r="A25" s="22"/>
      <c r="B25" s="45">
        <v>22</v>
      </c>
      <c r="C25" s="451" t="s">
        <v>58</v>
      </c>
      <c r="D25" s="451"/>
      <c r="E25" s="7">
        <v>31</v>
      </c>
      <c r="F25" s="7">
        <v>1544</v>
      </c>
      <c r="G25" s="7" t="s">
        <v>2100</v>
      </c>
      <c r="H25" s="7" t="s">
        <v>2100</v>
      </c>
      <c r="I25" s="7" t="s">
        <v>2100</v>
      </c>
      <c r="J25" s="7" t="s">
        <v>2100</v>
      </c>
      <c r="K25" s="7" t="s">
        <v>2100</v>
      </c>
      <c r="L25" s="22"/>
    </row>
    <row r="26" spans="1:12" s="20" customFormat="1" ht="15" customHeight="1" x14ac:dyDescent="0.4">
      <c r="A26" s="22"/>
      <c r="B26" s="46">
        <v>23</v>
      </c>
      <c r="C26" s="448" t="s">
        <v>59</v>
      </c>
      <c r="D26" s="448"/>
      <c r="E26" s="10">
        <v>24</v>
      </c>
      <c r="F26" s="10">
        <v>910</v>
      </c>
      <c r="G26" s="10">
        <v>342403</v>
      </c>
      <c r="H26" s="10">
        <v>1488928</v>
      </c>
      <c r="I26" s="10">
        <v>2556628</v>
      </c>
      <c r="J26" s="10">
        <v>961673</v>
      </c>
      <c r="K26" s="10">
        <v>1004651</v>
      </c>
      <c r="L26" s="22"/>
    </row>
    <row r="27" spans="1:12" s="20" customFormat="1" ht="15" customHeight="1" x14ac:dyDescent="0.4">
      <c r="A27" s="22"/>
      <c r="B27" s="45">
        <v>24</v>
      </c>
      <c r="C27" s="451" t="s">
        <v>60</v>
      </c>
      <c r="D27" s="451"/>
      <c r="E27" s="7">
        <v>121</v>
      </c>
      <c r="F27" s="7">
        <v>3447</v>
      </c>
      <c r="G27" s="7" t="s">
        <v>2100</v>
      </c>
      <c r="H27" s="7" t="s">
        <v>2100</v>
      </c>
      <c r="I27" s="7" t="s">
        <v>2100</v>
      </c>
      <c r="J27" s="7" t="s">
        <v>2100</v>
      </c>
      <c r="K27" s="7" t="s">
        <v>2100</v>
      </c>
      <c r="L27" s="22"/>
    </row>
    <row r="28" spans="1:12" s="20" customFormat="1" ht="15" customHeight="1" x14ac:dyDescent="0.4">
      <c r="A28" s="22"/>
      <c r="B28" s="45">
        <v>25</v>
      </c>
      <c r="C28" s="451" t="s">
        <v>61</v>
      </c>
      <c r="D28" s="451"/>
      <c r="E28" s="7">
        <v>24</v>
      </c>
      <c r="F28" s="7">
        <v>2348</v>
      </c>
      <c r="G28" s="7" t="s">
        <v>2100</v>
      </c>
      <c r="H28" s="7" t="s">
        <v>2100</v>
      </c>
      <c r="I28" s="7" t="s">
        <v>2100</v>
      </c>
      <c r="J28" s="7" t="s">
        <v>2100</v>
      </c>
      <c r="K28" s="7" t="s">
        <v>2100</v>
      </c>
      <c r="L28" s="22"/>
    </row>
    <row r="29" spans="1:12" s="20" customFormat="1" ht="15" customHeight="1" x14ac:dyDescent="0.4">
      <c r="A29" s="22"/>
      <c r="B29" s="45">
        <v>26</v>
      </c>
      <c r="C29" s="451" t="s">
        <v>62</v>
      </c>
      <c r="D29" s="451"/>
      <c r="E29" s="7">
        <v>139</v>
      </c>
      <c r="F29" s="7">
        <v>7056</v>
      </c>
      <c r="G29" s="7">
        <v>3006933</v>
      </c>
      <c r="H29" s="7">
        <v>17558588</v>
      </c>
      <c r="I29" s="7">
        <v>25489986</v>
      </c>
      <c r="J29" s="7">
        <v>7884780</v>
      </c>
      <c r="K29" s="7">
        <v>7560098</v>
      </c>
      <c r="L29" s="22"/>
    </row>
    <row r="30" spans="1:12" s="20" customFormat="1" ht="15" customHeight="1" x14ac:dyDescent="0.4">
      <c r="A30" s="22"/>
      <c r="B30" s="45">
        <v>27</v>
      </c>
      <c r="C30" s="451" t="s">
        <v>63</v>
      </c>
      <c r="D30" s="451"/>
      <c r="E30" s="7">
        <v>36</v>
      </c>
      <c r="F30" s="7">
        <v>2964</v>
      </c>
      <c r="G30" s="7">
        <v>1204371</v>
      </c>
      <c r="H30" s="7">
        <v>8739798</v>
      </c>
      <c r="I30" s="7">
        <v>10870444</v>
      </c>
      <c r="J30" s="7">
        <v>2065749</v>
      </c>
      <c r="K30" s="7">
        <v>2066450</v>
      </c>
      <c r="L30" s="22"/>
    </row>
    <row r="31" spans="1:12" s="20" customFormat="1" ht="15" customHeight="1" x14ac:dyDescent="0.4">
      <c r="A31" s="22"/>
      <c r="B31" s="46">
        <v>28</v>
      </c>
      <c r="C31" s="448" t="s">
        <v>64</v>
      </c>
      <c r="D31" s="448"/>
      <c r="E31" s="10">
        <v>45</v>
      </c>
      <c r="F31" s="10">
        <v>8009</v>
      </c>
      <c r="G31" s="10">
        <v>3039388</v>
      </c>
      <c r="H31" s="10">
        <v>13351755</v>
      </c>
      <c r="I31" s="10">
        <v>21128057</v>
      </c>
      <c r="J31" s="10">
        <v>6515386</v>
      </c>
      <c r="K31" s="10">
        <v>7284651</v>
      </c>
      <c r="L31" s="22"/>
    </row>
    <row r="32" spans="1:12" s="20" customFormat="1" ht="15" customHeight="1" x14ac:dyDescent="0.4">
      <c r="A32" s="22"/>
      <c r="B32" s="45">
        <v>29</v>
      </c>
      <c r="C32" s="451" t="s">
        <v>65</v>
      </c>
      <c r="D32" s="451"/>
      <c r="E32" s="7">
        <v>38</v>
      </c>
      <c r="F32" s="7">
        <v>1856</v>
      </c>
      <c r="G32" s="7" t="s">
        <v>2100</v>
      </c>
      <c r="H32" s="7" t="s">
        <v>2100</v>
      </c>
      <c r="I32" s="7" t="s">
        <v>2100</v>
      </c>
      <c r="J32" s="7" t="s">
        <v>2100</v>
      </c>
      <c r="K32" s="7" t="s">
        <v>2100</v>
      </c>
      <c r="L32" s="22"/>
    </row>
    <row r="33" spans="1:12" s="20" customFormat="1" ht="15" customHeight="1" x14ac:dyDescent="0.4">
      <c r="A33" s="22"/>
      <c r="B33" s="45">
        <v>30</v>
      </c>
      <c r="C33" s="451" t="s">
        <v>66</v>
      </c>
      <c r="D33" s="451"/>
      <c r="E33" s="7">
        <v>16</v>
      </c>
      <c r="F33" s="7">
        <v>1074</v>
      </c>
      <c r="G33" s="7">
        <v>425348</v>
      </c>
      <c r="H33" s="7">
        <v>1314043</v>
      </c>
      <c r="I33" s="7">
        <v>2145432</v>
      </c>
      <c r="J33" s="7">
        <v>777658</v>
      </c>
      <c r="K33" s="7">
        <v>773064</v>
      </c>
      <c r="L33" s="22"/>
    </row>
    <row r="34" spans="1:12" s="20" customFormat="1" ht="15" customHeight="1" x14ac:dyDescent="0.4">
      <c r="A34" s="22"/>
      <c r="B34" s="45">
        <v>31</v>
      </c>
      <c r="C34" s="451" t="s">
        <v>67</v>
      </c>
      <c r="D34" s="451"/>
      <c r="E34" s="7">
        <v>37</v>
      </c>
      <c r="F34" s="7">
        <v>6851</v>
      </c>
      <c r="G34" s="7">
        <v>3932854</v>
      </c>
      <c r="H34" s="7">
        <v>49467632</v>
      </c>
      <c r="I34" s="7">
        <v>60229427</v>
      </c>
      <c r="J34" s="7">
        <v>8581299</v>
      </c>
      <c r="K34" s="7">
        <v>9902223</v>
      </c>
      <c r="L34" s="22"/>
    </row>
    <row r="35" spans="1:12" s="20" customFormat="1" ht="15" customHeight="1" x14ac:dyDescent="0.4">
      <c r="A35" s="22"/>
      <c r="B35" s="146">
        <v>32</v>
      </c>
      <c r="C35" s="458" t="s">
        <v>68</v>
      </c>
      <c r="D35" s="458"/>
      <c r="E35" s="109">
        <v>44</v>
      </c>
      <c r="F35" s="109">
        <v>1245</v>
      </c>
      <c r="G35" s="109">
        <v>490277</v>
      </c>
      <c r="H35" s="109">
        <v>1323364</v>
      </c>
      <c r="I35" s="109">
        <v>2712505</v>
      </c>
      <c r="J35" s="109">
        <v>1434405</v>
      </c>
      <c r="K35" s="109">
        <v>1360809</v>
      </c>
      <c r="L35" s="22"/>
    </row>
    <row r="36" spans="1:12" s="20" customFormat="1" ht="15" customHeight="1" x14ac:dyDescent="0.4">
      <c r="A36" s="22"/>
      <c r="B36" s="454" t="s">
        <v>2259</v>
      </c>
      <c r="C36" s="454"/>
      <c r="D36" s="455"/>
      <c r="E36" s="7">
        <v>346</v>
      </c>
      <c r="F36" s="7">
        <v>1638</v>
      </c>
      <c r="G36" s="7">
        <v>456234</v>
      </c>
      <c r="H36" s="7">
        <v>1837300</v>
      </c>
      <c r="I36" s="7">
        <v>3447467</v>
      </c>
      <c r="J36" s="7">
        <v>1465067</v>
      </c>
      <c r="K36" s="7">
        <v>1465067</v>
      </c>
      <c r="L36" s="22"/>
    </row>
    <row r="37" spans="1:12" s="20" customFormat="1" ht="15" customHeight="1" x14ac:dyDescent="0.4">
      <c r="A37" s="22"/>
      <c r="B37" s="454" t="s">
        <v>540</v>
      </c>
      <c r="C37" s="454"/>
      <c r="D37" s="455"/>
      <c r="E37" s="7">
        <v>251</v>
      </c>
      <c r="F37" s="7">
        <v>3427</v>
      </c>
      <c r="G37" s="7">
        <v>1004965</v>
      </c>
      <c r="H37" s="7">
        <v>3478609</v>
      </c>
      <c r="I37" s="7">
        <v>6389296</v>
      </c>
      <c r="J37" s="7">
        <v>2656804</v>
      </c>
      <c r="K37" s="7">
        <v>2656804</v>
      </c>
      <c r="L37" s="22"/>
    </row>
    <row r="38" spans="1:12" s="20" customFormat="1" ht="15" customHeight="1" x14ac:dyDescent="0.4">
      <c r="A38" s="22"/>
      <c r="B38" s="454" t="s">
        <v>541</v>
      </c>
      <c r="C38" s="454"/>
      <c r="D38" s="455"/>
      <c r="E38" s="7">
        <v>134</v>
      </c>
      <c r="F38" s="7">
        <v>3269</v>
      </c>
      <c r="G38" s="7">
        <v>1003347</v>
      </c>
      <c r="H38" s="7">
        <v>2485035</v>
      </c>
      <c r="I38" s="7">
        <v>4747511</v>
      </c>
      <c r="J38" s="7">
        <v>2059237</v>
      </c>
      <c r="K38" s="7">
        <v>2059237</v>
      </c>
      <c r="L38" s="22"/>
    </row>
    <row r="39" spans="1:12" s="20" customFormat="1" ht="15" customHeight="1" x14ac:dyDescent="0.4">
      <c r="A39" s="22"/>
      <c r="B39" s="454" t="s">
        <v>542</v>
      </c>
      <c r="C39" s="454"/>
      <c r="D39" s="455"/>
      <c r="E39" s="7">
        <v>122</v>
      </c>
      <c r="F39" s="7">
        <v>4746</v>
      </c>
      <c r="G39" s="7">
        <v>1673571</v>
      </c>
      <c r="H39" s="7">
        <v>6055256</v>
      </c>
      <c r="I39" s="7">
        <v>10018721</v>
      </c>
      <c r="J39" s="7">
        <v>3379327</v>
      </c>
      <c r="K39" s="7">
        <v>3649802</v>
      </c>
      <c r="L39" s="22"/>
    </row>
    <row r="40" spans="1:12" s="20" customFormat="1" ht="15" customHeight="1" x14ac:dyDescent="0.4">
      <c r="A40" s="22"/>
      <c r="B40" s="456" t="s">
        <v>543</v>
      </c>
      <c r="C40" s="456"/>
      <c r="D40" s="457"/>
      <c r="E40" s="10">
        <v>124</v>
      </c>
      <c r="F40" s="10">
        <v>8640</v>
      </c>
      <c r="G40" s="10">
        <v>2968887</v>
      </c>
      <c r="H40" s="10">
        <v>8748604</v>
      </c>
      <c r="I40" s="10">
        <v>16219565</v>
      </c>
      <c r="J40" s="10">
        <v>6610437</v>
      </c>
      <c r="K40" s="10">
        <v>6937119</v>
      </c>
      <c r="L40" s="22"/>
    </row>
    <row r="41" spans="1:12" s="20" customFormat="1" ht="15" customHeight="1" x14ac:dyDescent="0.4">
      <c r="A41" s="22"/>
      <c r="B41" s="454" t="s">
        <v>544</v>
      </c>
      <c r="C41" s="454"/>
      <c r="D41" s="455"/>
      <c r="E41" s="7">
        <v>54</v>
      </c>
      <c r="F41" s="7">
        <v>7293</v>
      </c>
      <c r="G41" s="7">
        <v>2887647</v>
      </c>
      <c r="H41" s="7">
        <v>12789764</v>
      </c>
      <c r="I41" s="7">
        <v>23236950</v>
      </c>
      <c r="J41" s="7">
        <v>8970895</v>
      </c>
      <c r="K41" s="7">
        <v>9814522</v>
      </c>
      <c r="L41" s="22"/>
    </row>
    <row r="42" spans="1:12" s="20" customFormat="1" ht="15" customHeight="1" x14ac:dyDescent="0.4">
      <c r="A42" s="22"/>
      <c r="B42" s="454" t="s">
        <v>545</v>
      </c>
      <c r="C42" s="454"/>
      <c r="D42" s="455"/>
      <c r="E42" s="7">
        <v>15</v>
      </c>
      <c r="F42" s="7">
        <v>3928</v>
      </c>
      <c r="G42" s="7">
        <v>1817201</v>
      </c>
      <c r="H42" s="7">
        <v>8827202</v>
      </c>
      <c r="I42" s="7">
        <v>14370404</v>
      </c>
      <c r="J42" s="7">
        <v>4865948</v>
      </c>
      <c r="K42" s="7">
        <v>5130742</v>
      </c>
      <c r="L42" s="22"/>
    </row>
    <row r="43" spans="1:12" s="20" customFormat="1" ht="15" customHeight="1" x14ac:dyDescent="0.4">
      <c r="A43" s="22"/>
      <c r="B43" s="454" t="s">
        <v>546</v>
      </c>
      <c r="C43" s="454"/>
      <c r="D43" s="455"/>
      <c r="E43" s="7">
        <v>19</v>
      </c>
      <c r="F43" s="7">
        <v>7632</v>
      </c>
      <c r="G43" s="7">
        <v>3347958</v>
      </c>
      <c r="H43" s="7">
        <v>12563094</v>
      </c>
      <c r="I43" s="7">
        <v>20654743</v>
      </c>
      <c r="J43" s="7">
        <v>7203140</v>
      </c>
      <c r="K43" s="7">
        <v>7669768</v>
      </c>
      <c r="L43" s="22"/>
    </row>
    <row r="44" spans="1:12" s="20" customFormat="1" ht="15" customHeight="1" x14ac:dyDescent="0.4">
      <c r="A44" s="22"/>
      <c r="B44" s="454" t="s">
        <v>547</v>
      </c>
      <c r="C44" s="454"/>
      <c r="D44" s="455"/>
      <c r="E44" s="7">
        <v>9</v>
      </c>
      <c r="F44" s="7">
        <v>5679</v>
      </c>
      <c r="G44" s="7">
        <v>2607278</v>
      </c>
      <c r="H44" s="7">
        <v>11268827</v>
      </c>
      <c r="I44" s="7">
        <v>18856569</v>
      </c>
      <c r="J44" s="7">
        <v>7388651</v>
      </c>
      <c r="K44" s="7">
        <v>7430036</v>
      </c>
      <c r="L44" s="22"/>
    </row>
    <row r="45" spans="1:12" s="20" customFormat="1" ht="15" customHeight="1" thickBot="1" x14ac:dyDescent="0.45">
      <c r="A45" s="22"/>
      <c r="B45" s="452" t="s">
        <v>548</v>
      </c>
      <c r="C45" s="452"/>
      <c r="D45" s="453"/>
      <c r="E45" s="13">
        <v>4</v>
      </c>
      <c r="F45" s="13">
        <v>7597</v>
      </c>
      <c r="G45" s="13">
        <v>3790654</v>
      </c>
      <c r="H45" s="13">
        <v>60049767</v>
      </c>
      <c r="I45" s="13">
        <v>71485441</v>
      </c>
      <c r="J45" s="13">
        <v>9675493</v>
      </c>
      <c r="K45" s="13">
        <v>10701998</v>
      </c>
      <c r="L45" s="22"/>
    </row>
    <row r="46" spans="1:12" s="20" customFormat="1" ht="15" customHeight="1" x14ac:dyDescent="0.4">
      <c r="A46" s="22"/>
      <c r="L46" s="22"/>
    </row>
    <row r="47" spans="1:12" ht="15" customHeight="1" x14ac:dyDescent="0.4">
      <c r="A47" s="18"/>
      <c r="L47" s="18"/>
    </row>
    <row r="48" spans="1:12" ht="15" customHeight="1" x14ac:dyDescent="0.4">
      <c r="A48" s="18"/>
      <c r="L48" s="18"/>
    </row>
    <row r="49" spans="1:12" ht="15" customHeight="1" x14ac:dyDescent="0.4">
      <c r="A49" s="18"/>
      <c r="L49" s="18"/>
    </row>
    <row r="50" spans="1:12" ht="15" customHeight="1" x14ac:dyDescent="0.4">
      <c r="A50" s="18"/>
      <c r="L50" s="18"/>
    </row>
    <row r="51" spans="1:12" ht="15" customHeight="1" x14ac:dyDescent="0.4">
      <c r="A51" s="18"/>
      <c r="L51" s="18"/>
    </row>
    <row r="52" spans="1:12" ht="15" customHeight="1" x14ac:dyDescent="0.4">
      <c r="A52" s="18"/>
      <c r="L52" s="18"/>
    </row>
    <row r="53" spans="1:12" ht="15" customHeight="1" x14ac:dyDescent="0.4">
      <c r="A53" s="18"/>
      <c r="L53" s="18"/>
    </row>
    <row r="54" spans="1:12" ht="15" customHeight="1" x14ac:dyDescent="0.4">
      <c r="A54" s="18"/>
      <c r="L54" s="18"/>
    </row>
    <row r="55" spans="1:12" ht="15" customHeight="1" x14ac:dyDescent="0.4">
      <c r="A55" s="18"/>
      <c r="L55" s="18"/>
    </row>
    <row r="56" spans="1:12" ht="15" customHeight="1" x14ac:dyDescent="0.4">
      <c r="A56" s="18"/>
      <c r="L56" s="18"/>
    </row>
    <row r="57" spans="1:12" ht="15" customHeight="1" x14ac:dyDescent="0.4">
      <c r="A57" s="18"/>
      <c r="L57" s="18"/>
    </row>
    <row r="58" spans="1:12" ht="15" customHeight="1" x14ac:dyDescent="0.4">
      <c r="A58" s="18"/>
      <c r="L58" s="18"/>
    </row>
    <row r="59" spans="1:12" ht="15" customHeight="1" x14ac:dyDescent="0.4">
      <c r="A59" s="18"/>
      <c r="L59" s="18"/>
    </row>
  </sheetData>
  <mergeCells count="37">
    <mergeCell ref="B45:D45"/>
    <mergeCell ref="E9:E10"/>
    <mergeCell ref="B39:D39"/>
    <mergeCell ref="B40:D40"/>
    <mergeCell ref="B41:D41"/>
    <mergeCell ref="B42:D42"/>
    <mergeCell ref="B43:D43"/>
    <mergeCell ref="B44:D44"/>
    <mergeCell ref="C34:D34"/>
    <mergeCell ref="C35:D35"/>
    <mergeCell ref="B36:D36"/>
    <mergeCell ref="B37:D37"/>
    <mergeCell ref="B38:D38"/>
    <mergeCell ref="C28:D28"/>
    <mergeCell ref="C29:D29"/>
    <mergeCell ref="C30:D30"/>
    <mergeCell ref="C31:D31"/>
    <mergeCell ref="C32:D32"/>
    <mergeCell ref="C33:D33"/>
    <mergeCell ref="C22:D22"/>
    <mergeCell ref="C23:D23"/>
    <mergeCell ref="C24:D24"/>
    <mergeCell ref="C25:D25"/>
    <mergeCell ref="C26:D26"/>
    <mergeCell ref="C27:D27"/>
    <mergeCell ref="B9:D10"/>
    <mergeCell ref="C21:D21"/>
    <mergeCell ref="B11:D11"/>
    <mergeCell ref="C12:D12"/>
    <mergeCell ref="C13:D13"/>
    <mergeCell ref="C14:D14"/>
    <mergeCell ref="C15:D15"/>
    <mergeCell ref="C16:D16"/>
    <mergeCell ref="C17:D17"/>
    <mergeCell ref="C18:D18"/>
    <mergeCell ref="C19:D19"/>
    <mergeCell ref="C20:D20"/>
  </mergeCells>
  <phoneticPr fontId="2"/>
  <pageMargins left="0.78740157480314965" right="0.78740157480314965" top="0.78740157480314965" bottom="0.78740157480314965" header="0.39370078740157483" footer="0.59055118110236227"/>
  <pageSetup paperSize="9" scale="93" firstPageNumber="5"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L59"/>
  <sheetViews>
    <sheetView showGridLines="0" zoomScaleNormal="100" workbookViewId="0"/>
  </sheetViews>
  <sheetFormatPr defaultColWidth="8.125" defaultRowHeight="15" customHeight="1" x14ac:dyDescent="0.4"/>
  <cols>
    <col min="1" max="1" width="2.625" style="16" customWidth="1"/>
    <col min="2" max="2" width="2.5" style="16" customWidth="1"/>
    <col min="3" max="5" width="6" style="16" customWidth="1"/>
    <col min="6" max="6" width="6.875" style="16" customWidth="1"/>
    <col min="7" max="11" width="11.375" style="16" customWidth="1"/>
    <col min="12" max="12" width="8.75" style="16" bestFit="1" customWidth="1"/>
    <col min="13" max="16384" width="8.125" style="16"/>
  </cols>
  <sheetData>
    <row r="1" spans="1:12" s="126" customFormat="1" ht="15" customHeight="1" x14ac:dyDescent="0.4">
      <c r="B1" s="126" t="s">
        <v>2256</v>
      </c>
    </row>
    <row r="2" spans="1:12" s="126" customFormat="1" ht="4.5" customHeight="1" x14ac:dyDescent="0.4"/>
    <row r="3" spans="1:12" s="126" customFormat="1" ht="4.5" customHeight="1" x14ac:dyDescent="0.4"/>
    <row r="4" spans="1:12" s="126" customFormat="1" ht="4.5" customHeight="1" x14ac:dyDescent="0.4"/>
    <row r="5" spans="1:12" ht="4.5" customHeight="1" x14ac:dyDescent="0.4"/>
    <row r="6" spans="1:12" s="59" customFormat="1" ht="15" customHeight="1" x14ac:dyDescent="0.4">
      <c r="B6" s="59" t="s">
        <v>643</v>
      </c>
    </row>
    <row r="7" spans="1:12" s="52" customFormat="1" ht="15" customHeight="1" x14ac:dyDescent="0.4">
      <c r="B7" s="52" t="s">
        <v>2063</v>
      </c>
    </row>
    <row r="8" spans="1:12" s="20" customFormat="1" ht="15" customHeight="1" thickBot="1" x14ac:dyDescent="0.45">
      <c r="C8" s="21"/>
      <c r="D8" s="20" t="s">
        <v>646</v>
      </c>
      <c r="L8" s="22"/>
    </row>
    <row r="9" spans="1:12" s="20" customFormat="1" ht="52.5" x14ac:dyDescent="0.4">
      <c r="A9" s="22"/>
      <c r="B9" s="429" t="s">
        <v>18</v>
      </c>
      <c r="C9" s="429"/>
      <c r="D9" s="430"/>
      <c r="E9" s="440" t="s">
        <v>20</v>
      </c>
      <c r="F9" s="140" t="s">
        <v>639</v>
      </c>
      <c r="G9" s="154" t="s">
        <v>71</v>
      </c>
      <c r="H9" s="140" t="s">
        <v>2091</v>
      </c>
      <c r="I9" s="140" t="s">
        <v>640</v>
      </c>
      <c r="J9" s="141" t="s">
        <v>641</v>
      </c>
      <c r="K9" s="141" t="s">
        <v>2035</v>
      </c>
      <c r="L9" s="22"/>
    </row>
    <row r="10" spans="1:12" s="143" customFormat="1" ht="15" customHeight="1" thickBot="1" x14ac:dyDescent="0.45">
      <c r="A10" s="42"/>
      <c r="B10" s="431"/>
      <c r="C10" s="431"/>
      <c r="D10" s="432"/>
      <c r="E10" s="441"/>
      <c r="F10" s="23" t="s">
        <v>642</v>
      </c>
      <c r="G10" s="23" t="s">
        <v>80</v>
      </c>
      <c r="H10" s="23" t="s">
        <v>80</v>
      </c>
      <c r="I10" s="23" t="s">
        <v>80</v>
      </c>
      <c r="J10" s="24" t="s">
        <v>80</v>
      </c>
      <c r="K10" s="24" t="s">
        <v>80</v>
      </c>
      <c r="L10" s="42"/>
    </row>
    <row r="11" spans="1:12" s="52" customFormat="1" ht="15" customHeight="1" x14ac:dyDescent="0.4">
      <c r="A11" s="51"/>
      <c r="B11" s="449" t="s">
        <v>2079</v>
      </c>
      <c r="C11" s="449"/>
      <c r="D11" s="450"/>
      <c r="E11" s="50">
        <v>406</v>
      </c>
      <c r="F11" s="50">
        <v>11320</v>
      </c>
      <c r="G11" s="50">
        <v>3669731</v>
      </c>
      <c r="H11" s="50">
        <v>21742700</v>
      </c>
      <c r="I11" s="50">
        <v>35153240</v>
      </c>
      <c r="J11" s="50">
        <v>11597046</v>
      </c>
      <c r="K11" s="50">
        <v>12741297</v>
      </c>
      <c r="L11" s="51"/>
    </row>
    <row r="12" spans="1:12" s="20" customFormat="1" ht="15" customHeight="1" x14ac:dyDescent="0.4">
      <c r="A12" s="22"/>
      <c r="B12" s="45" t="s">
        <v>43</v>
      </c>
      <c r="C12" s="451" t="s">
        <v>44</v>
      </c>
      <c r="D12" s="451"/>
      <c r="E12" s="7">
        <v>152</v>
      </c>
      <c r="F12" s="7">
        <v>4017</v>
      </c>
      <c r="G12" s="7">
        <v>1013234</v>
      </c>
      <c r="H12" s="7">
        <v>5442074</v>
      </c>
      <c r="I12" s="7">
        <v>8516596</v>
      </c>
      <c r="J12" s="7">
        <v>2756624</v>
      </c>
      <c r="K12" s="7">
        <v>2860752</v>
      </c>
      <c r="L12" s="22"/>
    </row>
    <row r="13" spans="1:12" s="20" customFormat="1" ht="15" customHeight="1" x14ac:dyDescent="0.4">
      <c r="A13" s="22"/>
      <c r="B13" s="45">
        <v>10</v>
      </c>
      <c r="C13" s="451" t="s">
        <v>45</v>
      </c>
      <c r="D13" s="451"/>
      <c r="E13" s="7">
        <v>20</v>
      </c>
      <c r="F13" s="7">
        <v>182</v>
      </c>
      <c r="G13" s="7">
        <v>70471</v>
      </c>
      <c r="H13" s="7">
        <v>100339</v>
      </c>
      <c r="I13" s="7">
        <v>301155</v>
      </c>
      <c r="J13" s="7">
        <v>144427</v>
      </c>
      <c r="K13" s="7">
        <v>151479</v>
      </c>
      <c r="L13" s="22"/>
    </row>
    <row r="14" spans="1:12" s="20" customFormat="1" ht="15" customHeight="1" x14ac:dyDescent="0.4">
      <c r="A14" s="22"/>
      <c r="B14" s="45">
        <v>11</v>
      </c>
      <c r="C14" s="451" t="s">
        <v>47</v>
      </c>
      <c r="D14" s="451"/>
      <c r="E14" s="7">
        <v>13</v>
      </c>
      <c r="F14" s="7">
        <v>382</v>
      </c>
      <c r="G14" s="7">
        <v>90540</v>
      </c>
      <c r="H14" s="7">
        <v>107315</v>
      </c>
      <c r="I14" s="7">
        <v>307009</v>
      </c>
      <c r="J14" s="7">
        <v>178807</v>
      </c>
      <c r="K14" s="7">
        <v>181326</v>
      </c>
      <c r="L14" s="22"/>
    </row>
    <row r="15" spans="1:12" s="20" customFormat="1" ht="15" customHeight="1" x14ac:dyDescent="0.4">
      <c r="A15" s="22"/>
      <c r="B15" s="45">
        <v>12</v>
      </c>
      <c r="C15" s="451" t="s">
        <v>48</v>
      </c>
      <c r="D15" s="451"/>
      <c r="E15" s="7">
        <v>36</v>
      </c>
      <c r="F15" s="7">
        <v>848</v>
      </c>
      <c r="G15" s="7">
        <v>274916</v>
      </c>
      <c r="H15" s="7">
        <v>2095244</v>
      </c>
      <c r="I15" s="7">
        <v>3373822</v>
      </c>
      <c r="J15" s="7">
        <v>1150943</v>
      </c>
      <c r="K15" s="7">
        <v>1177750</v>
      </c>
      <c r="L15" s="22"/>
    </row>
    <row r="16" spans="1:12" s="20" customFormat="1" ht="15" customHeight="1" x14ac:dyDescent="0.4">
      <c r="A16" s="22"/>
      <c r="B16" s="46">
        <v>13</v>
      </c>
      <c r="C16" s="448" t="s">
        <v>49</v>
      </c>
      <c r="D16" s="448"/>
      <c r="E16" s="10">
        <v>3</v>
      </c>
      <c r="F16" s="10">
        <v>155</v>
      </c>
      <c r="G16" s="10" t="s">
        <v>2100</v>
      </c>
      <c r="H16" s="10" t="s">
        <v>2100</v>
      </c>
      <c r="I16" s="10" t="s">
        <v>2100</v>
      </c>
      <c r="J16" s="10" t="s">
        <v>2100</v>
      </c>
      <c r="K16" s="10" t="s">
        <v>2100</v>
      </c>
      <c r="L16" s="22"/>
    </row>
    <row r="17" spans="1:12" s="20" customFormat="1" ht="15" customHeight="1" x14ac:dyDescent="0.4">
      <c r="A17" s="22"/>
      <c r="B17" s="45">
        <v>14</v>
      </c>
      <c r="C17" s="451" t="s">
        <v>50</v>
      </c>
      <c r="D17" s="451"/>
      <c r="E17" s="7">
        <v>1</v>
      </c>
      <c r="F17" s="7">
        <v>6</v>
      </c>
      <c r="G17" s="7" t="s">
        <v>2100</v>
      </c>
      <c r="H17" s="7" t="s">
        <v>2100</v>
      </c>
      <c r="I17" s="7" t="s">
        <v>2100</v>
      </c>
      <c r="J17" s="7" t="s">
        <v>2100</v>
      </c>
      <c r="K17" s="7" t="s">
        <v>2100</v>
      </c>
      <c r="L17" s="22"/>
    </row>
    <row r="18" spans="1:12" s="20" customFormat="1" ht="15" customHeight="1" x14ac:dyDescent="0.4">
      <c r="A18" s="22"/>
      <c r="B18" s="45">
        <v>15</v>
      </c>
      <c r="C18" s="451" t="s">
        <v>51</v>
      </c>
      <c r="D18" s="451"/>
      <c r="E18" s="7">
        <v>15</v>
      </c>
      <c r="F18" s="7">
        <v>94</v>
      </c>
      <c r="G18" s="7">
        <v>22757</v>
      </c>
      <c r="H18" s="7">
        <v>27487</v>
      </c>
      <c r="I18" s="7">
        <v>73264</v>
      </c>
      <c r="J18" s="7">
        <v>41634</v>
      </c>
      <c r="K18" s="7">
        <v>41634</v>
      </c>
      <c r="L18" s="22"/>
    </row>
    <row r="19" spans="1:12" s="20" customFormat="1" ht="15" customHeight="1" x14ac:dyDescent="0.4">
      <c r="A19" s="22"/>
      <c r="B19" s="45">
        <v>16</v>
      </c>
      <c r="C19" s="451" t="s">
        <v>52</v>
      </c>
      <c r="D19" s="451"/>
      <c r="E19" s="7">
        <v>5</v>
      </c>
      <c r="F19" s="7">
        <v>108</v>
      </c>
      <c r="G19" s="7">
        <v>39539</v>
      </c>
      <c r="H19" s="7">
        <v>204062</v>
      </c>
      <c r="I19" s="7">
        <v>356548</v>
      </c>
      <c r="J19" s="7">
        <v>136720</v>
      </c>
      <c r="K19" s="7">
        <v>139253</v>
      </c>
      <c r="L19" s="22"/>
    </row>
    <row r="20" spans="1:12" s="20" customFormat="1" ht="15" customHeight="1" x14ac:dyDescent="0.4">
      <c r="A20" s="22"/>
      <c r="B20" s="45">
        <v>17</v>
      </c>
      <c r="C20" s="451" t="s">
        <v>53</v>
      </c>
      <c r="D20" s="451"/>
      <c r="E20" s="7">
        <v>9</v>
      </c>
      <c r="F20" s="7">
        <v>81</v>
      </c>
      <c r="G20" s="7">
        <v>44280</v>
      </c>
      <c r="H20" s="7">
        <v>172887</v>
      </c>
      <c r="I20" s="7">
        <v>281201</v>
      </c>
      <c r="J20" s="7">
        <v>93840</v>
      </c>
      <c r="K20" s="7">
        <v>98554</v>
      </c>
      <c r="L20" s="22"/>
    </row>
    <row r="21" spans="1:12" s="20" customFormat="1" ht="15" customHeight="1" x14ac:dyDescent="0.4">
      <c r="A21" s="22"/>
      <c r="B21" s="46">
        <v>18</v>
      </c>
      <c r="C21" s="447" t="s">
        <v>54</v>
      </c>
      <c r="D21" s="448"/>
      <c r="E21" s="10">
        <v>14</v>
      </c>
      <c r="F21" s="10">
        <v>381</v>
      </c>
      <c r="G21" s="10" t="s">
        <v>2100</v>
      </c>
      <c r="H21" s="10" t="s">
        <v>2100</v>
      </c>
      <c r="I21" s="10" t="s">
        <v>2100</v>
      </c>
      <c r="J21" s="10" t="s">
        <v>2100</v>
      </c>
      <c r="K21" s="10" t="s">
        <v>2100</v>
      </c>
      <c r="L21" s="22"/>
    </row>
    <row r="22" spans="1:12" s="20" customFormat="1" ht="15" customHeight="1" x14ac:dyDescent="0.4">
      <c r="A22" s="22"/>
      <c r="B22" s="45">
        <v>19</v>
      </c>
      <c r="C22" s="451" t="s">
        <v>55</v>
      </c>
      <c r="D22" s="451"/>
      <c r="E22" s="7">
        <v>7</v>
      </c>
      <c r="F22" s="7">
        <v>347</v>
      </c>
      <c r="G22" s="7">
        <v>95360</v>
      </c>
      <c r="H22" s="7">
        <v>174121</v>
      </c>
      <c r="I22" s="7">
        <v>385850</v>
      </c>
      <c r="J22" s="7">
        <v>179729</v>
      </c>
      <c r="K22" s="7">
        <v>196543</v>
      </c>
      <c r="L22" s="22"/>
    </row>
    <row r="23" spans="1:12" s="20" customFormat="1" ht="15" customHeight="1" x14ac:dyDescent="0.4">
      <c r="A23" s="22"/>
      <c r="B23" s="45">
        <v>20</v>
      </c>
      <c r="C23" s="451" t="s">
        <v>56</v>
      </c>
      <c r="D23" s="451"/>
      <c r="E23" s="7" t="s">
        <v>46</v>
      </c>
      <c r="F23" s="7" t="s">
        <v>46</v>
      </c>
      <c r="G23" s="7" t="s">
        <v>46</v>
      </c>
      <c r="H23" s="7" t="s">
        <v>46</v>
      </c>
      <c r="I23" s="7" t="s">
        <v>46</v>
      </c>
      <c r="J23" s="7" t="s">
        <v>46</v>
      </c>
      <c r="K23" s="7" t="s">
        <v>46</v>
      </c>
      <c r="L23" s="22"/>
    </row>
    <row r="24" spans="1:12" s="20" customFormat="1" ht="15" customHeight="1" x14ac:dyDescent="0.4">
      <c r="A24" s="22"/>
      <c r="B24" s="45">
        <v>21</v>
      </c>
      <c r="C24" s="451" t="s">
        <v>57</v>
      </c>
      <c r="D24" s="451"/>
      <c r="E24" s="7">
        <v>30</v>
      </c>
      <c r="F24" s="7">
        <v>772</v>
      </c>
      <c r="G24" s="7" t="s">
        <v>2100</v>
      </c>
      <c r="H24" s="7" t="s">
        <v>2100</v>
      </c>
      <c r="I24" s="7" t="s">
        <v>2100</v>
      </c>
      <c r="J24" s="7" t="s">
        <v>2100</v>
      </c>
      <c r="K24" s="7" t="s">
        <v>2100</v>
      </c>
      <c r="L24" s="22"/>
    </row>
    <row r="25" spans="1:12" s="20" customFormat="1" ht="15" customHeight="1" x14ac:dyDescent="0.4">
      <c r="A25" s="22"/>
      <c r="B25" s="45">
        <v>22</v>
      </c>
      <c r="C25" s="451" t="s">
        <v>58</v>
      </c>
      <c r="D25" s="451"/>
      <c r="E25" s="7">
        <v>9</v>
      </c>
      <c r="F25" s="7">
        <v>430</v>
      </c>
      <c r="G25" s="7">
        <v>224178</v>
      </c>
      <c r="H25" s="7">
        <v>4529265</v>
      </c>
      <c r="I25" s="7">
        <v>5369390</v>
      </c>
      <c r="J25" s="7">
        <v>669104</v>
      </c>
      <c r="K25" s="7">
        <v>802773</v>
      </c>
      <c r="L25" s="22"/>
    </row>
    <row r="26" spans="1:12" s="20" customFormat="1" ht="15" customHeight="1" x14ac:dyDescent="0.4">
      <c r="A26" s="22"/>
      <c r="B26" s="46">
        <v>23</v>
      </c>
      <c r="C26" s="448" t="s">
        <v>59</v>
      </c>
      <c r="D26" s="448"/>
      <c r="E26" s="10">
        <v>1</v>
      </c>
      <c r="F26" s="10">
        <v>9</v>
      </c>
      <c r="G26" s="10" t="s">
        <v>2100</v>
      </c>
      <c r="H26" s="10" t="s">
        <v>2100</v>
      </c>
      <c r="I26" s="10" t="s">
        <v>2100</v>
      </c>
      <c r="J26" s="10" t="s">
        <v>2100</v>
      </c>
      <c r="K26" s="10" t="s">
        <v>2100</v>
      </c>
      <c r="L26" s="22"/>
    </row>
    <row r="27" spans="1:12" s="20" customFormat="1" ht="15" customHeight="1" x14ac:dyDescent="0.4">
      <c r="A27" s="22"/>
      <c r="B27" s="45">
        <v>24</v>
      </c>
      <c r="C27" s="451" t="s">
        <v>60</v>
      </c>
      <c r="D27" s="451"/>
      <c r="E27" s="7">
        <v>23</v>
      </c>
      <c r="F27" s="7">
        <v>824</v>
      </c>
      <c r="G27" s="7">
        <v>360334</v>
      </c>
      <c r="H27" s="7">
        <v>417275</v>
      </c>
      <c r="I27" s="7">
        <v>1060860</v>
      </c>
      <c r="J27" s="7">
        <v>573949</v>
      </c>
      <c r="K27" s="7">
        <v>587710</v>
      </c>
      <c r="L27" s="22"/>
    </row>
    <row r="28" spans="1:12" s="20" customFormat="1" ht="15" customHeight="1" x14ac:dyDescent="0.4">
      <c r="A28" s="22"/>
      <c r="B28" s="45">
        <v>25</v>
      </c>
      <c r="C28" s="451" t="s">
        <v>61</v>
      </c>
      <c r="D28" s="451"/>
      <c r="E28" s="7">
        <v>8</v>
      </c>
      <c r="F28" s="7">
        <v>873</v>
      </c>
      <c r="G28" s="7">
        <v>335262</v>
      </c>
      <c r="H28" s="7">
        <v>2618402</v>
      </c>
      <c r="I28" s="7">
        <v>5252973</v>
      </c>
      <c r="J28" s="7">
        <v>2619440</v>
      </c>
      <c r="K28" s="7">
        <v>2743571</v>
      </c>
      <c r="L28" s="22"/>
    </row>
    <row r="29" spans="1:12" s="20" customFormat="1" ht="15" customHeight="1" x14ac:dyDescent="0.4">
      <c r="A29" s="22"/>
      <c r="B29" s="45">
        <v>26</v>
      </c>
      <c r="C29" s="451" t="s">
        <v>62</v>
      </c>
      <c r="D29" s="451"/>
      <c r="E29" s="7">
        <v>22</v>
      </c>
      <c r="F29" s="7">
        <v>336</v>
      </c>
      <c r="G29" s="7">
        <v>110495</v>
      </c>
      <c r="H29" s="7">
        <v>169556</v>
      </c>
      <c r="I29" s="7">
        <v>422947</v>
      </c>
      <c r="J29" s="7">
        <v>220862</v>
      </c>
      <c r="K29" s="7">
        <v>233119</v>
      </c>
      <c r="L29" s="22"/>
    </row>
    <row r="30" spans="1:12" s="20" customFormat="1" ht="15" customHeight="1" x14ac:dyDescent="0.4">
      <c r="A30" s="22"/>
      <c r="B30" s="45">
        <v>27</v>
      </c>
      <c r="C30" s="451" t="s">
        <v>63</v>
      </c>
      <c r="D30" s="451"/>
      <c r="E30" s="7" t="s">
        <v>46</v>
      </c>
      <c r="F30" s="7" t="s">
        <v>46</v>
      </c>
      <c r="G30" s="7" t="s">
        <v>46</v>
      </c>
      <c r="H30" s="7" t="s">
        <v>46</v>
      </c>
      <c r="I30" s="7" t="s">
        <v>46</v>
      </c>
      <c r="J30" s="7" t="s">
        <v>46</v>
      </c>
      <c r="K30" s="7" t="s">
        <v>46</v>
      </c>
      <c r="L30" s="22"/>
    </row>
    <row r="31" spans="1:12" s="20" customFormat="1" ht="15" customHeight="1" x14ac:dyDescent="0.4">
      <c r="A31" s="22"/>
      <c r="B31" s="46">
        <v>28</v>
      </c>
      <c r="C31" s="448" t="s">
        <v>64</v>
      </c>
      <c r="D31" s="448"/>
      <c r="E31" s="10">
        <v>16</v>
      </c>
      <c r="F31" s="10">
        <v>1127</v>
      </c>
      <c r="G31" s="10">
        <v>391274</v>
      </c>
      <c r="H31" s="10">
        <v>3030874</v>
      </c>
      <c r="I31" s="10">
        <v>4230444</v>
      </c>
      <c r="J31" s="10">
        <v>763489</v>
      </c>
      <c r="K31" s="10">
        <v>1131987</v>
      </c>
      <c r="L31" s="22"/>
    </row>
    <row r="32" spans="1:12" s="20" customFormat="1" ht="15" customHeight="1" x14ac:dyDescent="0.4">
      <c r="A32" s="22"/>
      <c r="B32" s="45">
        <v>29</v>
      </c>
      <c r="C32" s="451" t="s">
        <v>65</v>
      </c>
      <c r="D32" s="451"/>
      <c r="E32" s="7">
        <v>3</v>
      </c>
      <c r="F32" s="7">
        <v>137</v>
      </c>
      <c r="G32" s="7">
        <v>42121</v>
      </c>
      <c r="H32" s="7">
        <v>192426</v>
      </c>
      <c r="I32" s="7">
        <v>355920</v>
      </c>
      <c r="J32" s="7">
        <v>140954</v>
      </c>
      <c r="K32" s="7">
        <v>153474</v>
      </c>
      <c r="L32" s="22"/>
    </row>
    <row r="33" spans="1:12" s="20" customFormat="1" ht="15" customHeight="1" x14ac:dyDescent="0.4">
      <c r="A33" s="22"/>
      <c r="B33" s="45">
        <v>30</v>
      </c>
      <c r="C33" s="451" t="s">
        <v>66</v>
      </c>
      <c r="D33" s="451"/>
      <c r="E33" s="7">
        <v>1</v>
      </c>
      <c r="F33" s="7">
        <v>15</v>
      </c>
      <c r="G33" s="7" t="s">
        <v>2100</v>
      </c>
      <c r="H33" s="7" t="s">
        <v>2100</v>
      </c>
      <c r="I33" s="7" t="s">
        <v>2100</v>
      </c>
      <c r="J33" s="7" t="s">
        <v>2100</v>
      </c>
      <c r="K33" s="7" t="s">
        <v>2100</v>
      </c>
      <c r="L33" s="22"/>
    </row>
    <row r="34" spans="1:12" s="20" customFormat="1" ht="15" customHeight="1" x14ac:dyDescent="0.4">
      <c r="A34" s="22"/>
      <c r="B34" s="45">
        <v>31</v>
      </c>
      <c r="C34" s="451" t="s">
        <v>67</v>
      </c>
      <c r="D34" s="451"/>
      <c r="E34" s="7">
        <v>13</v>
      </c>
      <c r="F34" s="7">
        <v>149</v>
      </c>
      <c r="G34" s="7">
        <v>48198</v>
      </c>
      <c r="H34" s="7">
        <v>84754</v>
      </c>
      <c r="I34" s="7">
        <v>240676</v>
      </c>
      <c r="J34" s="7">
        <v>141998</v>
      </c>
      <c r="K34" s="7">
        <v>141839</v>
      </c>
      <c r="L34" s="22"/>
    </row>
    <row r="35" spans="1:12" s="20" customFormat="1" ht="15" customHeight="1" x14ac:dyDescent="0.4">
      <c r="A35" s="22"/>
      <c r="B35" s="146">
        <v>32</v>
      </c>
      <c r="C35" s="458" t="s">
        <v>68</v>
      </c>
      <c r="D35" s="458"/>
      <c r="E35" s="109">
        <v>5</v>
      </c>
      <c r="F35" s="109">
        <v>47</v>
      </c>
      <c r="G35" s="109">
        <v>12793</v>
      </c>
      <c r="H35" s="109">
        <v>4989</v>
      </c>
      <c r="I35" s="109">
        <v>25434</v>
      </c>
      <c r="J35" s="109">
        <v>18585</v>
      </c>
      <c r="K35" s="109">
        <v>18585</v>
      </c>
      <c r="L35" s="22"/>
    </row>
    <row r="36" spans="1:12" s="20" customFormat="1" ht="15" customHeight="1" x14ac:dyDescent="0.4">
      <c r="A36" s="22"/>
      <c r="B36" s="454" t="s">
        <v>2259</v>
      </c>
      <c r="C36" s="454"/>
      <c r="D36" s="455"/>
      <c r="E36" s="7">
        <v>161</v>
      </c>
      <c r="F36" s="7">
        <v>799</v>
      </c>
      <c r="G36" s="7">
        <v>215262</v>
      </c>
      <c r="H36" s="7">
        <v>765047</v>
      </c>
      <c r="I36" s="7">
        <v>1262122</v>
      </c>
      <c r="J36" s="7">
        <v>431046</v>
      </c>
      <c r="K36" s="7">
        <v>431046</v>
      </c>
      <c r="L36" s="22"/>
    </row>
    <row r="37" spans="1:12" s="20" customFormat="1" ht="15" customHeight="1" x14ac:dyDescent="0.4">
      <c r="A37" s="22"/>
      <c r="B37" s="454" t="s">
        <v>540</v>
      </c>
      <c r="C37" s="454"/>
      <c r="D37" s="455"/>
      <c r="E37" s="7">
        <v>98</v>
      </c>
      <c r="F37" s="7">
        <v>1360</v>
      </c>
      <c r="G37" s="7">
        <v>377759</v>
      </c>
      <c r="H37" s="7">
        <v>1422589</v>
      </c>
      <c r="I37" s="7">
        <v>2696629</v>
      </c>
      <c r="J37" s="7">
        <v>1162938</v>
      </c>
      <c r="K37" s="7">
        <v>1162938</v>
      </c>
      <c r="L37" s="22"/>
    </row>
    <row r="38" spans="1:12" s="20" customFormat="1" ht="15" customHeight="1" x14ac:dyDescent="0.4">
      <c r="A38" s="22"/>
      <c r="B38" s="454" t="s">
        <v>541</v>
      </c>
      <c r="C38" s="454"/>
      <c r="D38" s="455"/>
      <c r="E38" s="7">
        <v>60</v>
      </c>
      <c r="F38" s="7">
        <v>1447</v>
      </c>
      <c r="G38" s="7">
        <v>374687</v>
      </c>
      <c r="H38" s="7">
        <v>1491239</v>
      </c>
      <c r="I38" s="7">
        <v>2711144</v>
      </c>
      <c r="J38" s="7">
        <v>1108979</v>
      </c>
      <c r="K38" s="7">
        <v>1108979</v>
      </c>
      <c r="L38" s="22"/>
    </row>
    <row r="39" spans="1:12" s="20" customFormat="1" ht="15" customHeight="1" x14ac:dyDescent="0.4">
      <c r="A39" s="22"/>
      <c r="B39" s="454" t="s">
        <v>542</v>
      </c>
      <c r="C39" s="454"/>
      <c r="D39" s="455"/>
      <c r="E39" s="7">
        <v>36</v>
      </c>
      <c r="F39" s="7">
        <v>1439</v>
      </c>
      <c r="G39" s="7">
        <v>449831</v>
      </c>
      <c r="H39" s="7">
        <v>2239357</v>
      </c>
      <c r="I39" s="7">
        <v>3402039</v>
      </c>
      <c r="J39" s="7">
        <v>1008149</v>
      </c>
      <c r="K39" s="7">
        <v>1075891</v>
      </c>
      <c r="L39" s="22"/>
    </row>
    <row r="40" spans="1:12" s="20" customFormat="1" ht="15" customHeight="1" x14ac:dyDescent="0.4">
      <c r="A40" s="22"/>
      <c r="B40" s="456" t="s">
        <v>543</v>
      </c>
      <c r="C40" s="456"/>
      <c r="D40" s="457"/>
      <c r="E40" s="10">
        <v>32</v>
      </c>
      <c r="F40" s="10">
        <v>2262</v>
      </c>
      <c r="G40" s="10">
        <v>683426</v>
      </c>
      <c r="H40" s="10">
        <v>2705395</v>
      </c>
      <c r="I40" s="10">
        <v>4683416</v>
      </c>
      <c r="J40" s="10">
        <v>1774496</v>
      </c>
      <c r="K40" s="10">
        <v>1829911</v>
      </c>
      <c r="L40" s="22"/>
    </row>
    <row r="41" spans="1:12" s="20" customFormat="1" ht="15" customHeight="1" x14ac:dyDescent="0.4">
      <c r="A41" s="22"/>
      <c r="B41" s="454" t="s">
        <v>544</v>
      </c>
      <c r="C41" s="454"/>
      <c r="D41" s="455"/>
      <c r="E41" s="7">
        <v>11</v>
      </c>
      <c r="F41" s="7">
        <v>1595</v>
      </c>
      <c r="G41" s="7">
        <v>557060</v>
      </c>
      <c r="H41" s="7">
        <v>5099335</v>
      </c>
      <c r="I41" s="7">
        <v>7886035</v>
      </c>
      <c r="J41" s="7">
        <v>1961767</v>
      </c>
      <c r="K41" s="7">
        <v>2637286</v>
      </c>
      <c r="L41" s="22"/>
    </row>
    <row r="42" spans="1:12" s="20" customFormat="1" ht="15" customHeight="1" x14ac:dyDescent="0.4">
      <c r="A42" s="22"/>
      <c r="B42" s="454" t="s">
        <v>545</v>
      </c>
      <c r="C42" s="454"/>
      <c r="D42" s="455"/>
      <c r="E42" s="7">
        <v>6</v>
      </c>
      <c r="F42" s="7">
        <v>1401</v>
      </c>
      <c r="G42" s="7" t="s">
        <v>2100</v>
      </c>
      <c r="H42" s="7" t="s">
        <v>2100</v>
      </c>
      <c r="I42" s="7" t="s">
        <v>2100</v>
      </c>
      <c r="J42" s="7" t="s">
        <v>2100</v>
      </c>
      <c r="K42" s="7" t="s">
        <v>2100</v>
      </c>
      <c r="L42" s="22"/>
    </row>
    <row r="43" spans="1:12" s="20" customFormat="1" ht="15" customHeight="1" x14ac:dyDescent="0.4">
      <c r="A43" s="22"/>
      <c r="B43" s="454" t="s">
        <v>546</v>
      </c>
      <c r="C43" s="454"/>
      <c r="D43" s="455"/>
      <c r="E43" s="7">
        <v>1</v>
      </c>
      <c r="F43" s="7">
        <v>329</v>
      </c>
      <c r="G43" s="7" t="s">
        <v>2100</v>
      </c>
      <c r="H43" s="7" t="s">
        <v>2100</v>
      </c>
      <c r="I43" s="7" t="s">
        <v>2100</v>
      </c>
      <c r="J43" s="7" t="s">
        <v>2100</v>
      </c>
      <c r="K43" s="7" t="s">
        <v>2100</v>
      </c>
      <c r="L43" s="22"/>
    </row>
    <row r="44" spans="1:12" s="20" customFormat="1" ht="15" customHeight="1" x14ac:dyDescent="0.4">
      <c r="A44" s="22"/>
      <c r="B44" s="454" t="s">
        <v>547</v>
      </c>
      <c r="C44" s="454"/>
      <c r="D44" s="455"/>
      <c r="E44" s="7">
        <v>1</v>
      </c>
      <c r="F44" s="7">
        <v>688</v>
      </c>
      <c r="G44" s="7" t="s">
        <v>2100</v>
      </c>
      <c r="H44" s="7" t="s">
        <v>2100</v>
      </c>
      <c r="I44" s="7" t="s">
        <v>2100</v>
      </c>
      <c r="J44" s="7" t="s">
        <v>2100</v>
      </c>
      <c r="K44" s="7" t="s">
        <v>2100</v>
      </c>
      <c r="L44" s="22"/>
    </row>
    <row r="45" spans="1:12" s="20" customFormat="1" ht="15" customHeight="1" thickBot="1" x14ac:dyDescent="0.45">
      <c r="A45" s="22"/>
      <c r="B45" s="452" t="s">
        <v>548</v>
      </c>
      <c r="C45" s="452"/>
      <c r="D45" s="453"/>
      <c r="E45" s="13" t="s">
        <v>46</v>
      </c>
      <c r="F45" s="13" t="s">
        <v>46</v>
      </c>
      <c r="G45" s="13" t="s">
        <v>46</v>
      </c>
      <c r="H45" s="13" t="s">
        <v>46</v>
      </c>
      <c r="I45" s="13" t="s">
        <v>46</v>
      </c>
      <c r="J45" s="13" t="s">
        <v>46</v>
      </c>
      <c r="K45" s="13" t="s">
        <v>46</v>
      </c>
      <c r="L45" s="22"/>
    </row>
    <row r="46" spans="1:12" s="20" customFormat="1" ht="15" customHeight="1" x14ac:dyDescent="0.4">
      <c r="A46" s="22"/>
      <c r="L46" s="22"/>
    </row>
    <row r="47" spans="1:12" ht="15" customHeight="1" x14ac:dyDescent="0.4">
      <c r="A47" s="18"/>
      <c r="L47" s="18"/>
    </row>
    <row r="48" spans="1:12" ht="15" customHeight="1" x14ac:dyDescent="0.4">
      <c r="A48" s="18"/>
      <c r="L48" s="18"/>
    </row>
    <row r="49" spans="1:12" ht="15" customHeight="1" x14ac:dyDescent="0.4">
      <c r="A49" s="18"/>
      <c r="L49" s="18"/>
    </row>
    <row r="50" spans="1:12" ht="15" customHeight="1" x14ac:dyDescent="0.4">
      <c r="A50" s="18"/>
      <c r="L50" s="18"/>
    </row>
    <row r="51" spans="1:12" ht="15" customHeight="1" x14ac:dyDescent="0.4">
      <c r="A51" s="18"/>
      <c r="L51" s="18"/>
    </row>
    <row r="52" spans="1:12" ht="15" customHeight="1" x14ac:dyDescent="0.4">
      <c r="A52" s="18"/>
      <c r="L52" s="18"/>
    </row>
    <row r="53" spans="1:12" ht="15" customHeight="1" x14ac:dyDescent="0.4">
      <c r="A53" s="18"/>
      <c r="L53" s="18"/>
    </row>
    <row r="54" spans="1:12" ht="15" customHeight="1" x14ac:dyDescent="0.4">
      <c r="A54" s="18"/>
      <c r="L54" s="18"/>
    </row>
    <row r="55" spans="1:12" ht="15" customHeight="1" x14ac:dyDescent="0.4">
      <c r="A55" s="18"/>
      <c r="L55" s="18"/>
    </row>
    <row r="56" spans="1:12" ht="15" customHeight="1" x14ac:dyDescent="0.4">
      <c r="A56" s="18"/>
      <c r="L56" s="18"/>
    </row>
    <row r="57" spans="1:12" ht="15" customHeight="1" x14ac:dyDescent="0.4">
      <c r="A57" s="18"/>
      <c r="L57" s="18"/>
    </row>
    <row r="58" spans="1:12" ht="15" customHeight="1" x14ac:dyDescent="0.4">
      <c r="A58" s="18"/>
      <c r="L58" s="18"/>
    </row>
    <row r="59" spans="1:12" ht="15" customHeight="1" x14ac:dyDescent="0.4">
      <c r="A59" s="18"/>
      <c r="L59" s="18"/>
    </row>
  </sheetData>
  <mergeCells count="37">
    <mergeCell ref="B45:D45"/>
    <mergeCell ref="E9:E10"/>
    <mergeCell ref="B39:D39"/>
    <mergeCell ref="B40:D40"/>
    <mergeCell ref="B41:D41"/>
    <mergeCell ref="B42:D42"/>
    <mergeCell ref="B43:D43"/>
    <mergeCell ref="B44:D44"/>
    <mergeCell ref="C34:D34"/>
    <mergeCell ref="C35:D35"/>
    <mergeCell ref="B36:D36"/>
    <mergeCell ref="B37:D37"/>
    <mergeCell ref="B38:D38"/>
    <mergeCell ref="C28:D28"/>
    <mergeCell ref="C29:D29"/>
    <mergeCell ref="C30:D30"/>
    <mergeCell ref="C31:D31"/>
    <mergeCell ref="C32:D32"/>
    <mergeCell ref="C33:D33"/>
    <mergeCell ref="C22:D22"/>
    <mergeCell ref="C23:D23"/>
    <mergeCell ref="C24:D24"/>
    <mergeCell ref="C25:D25"/>
    <mergeCell ref="C26:D26"/>
    <mergeCell ref="C27:D27"/>
    <mergeCell ref="B9:D10"/>
    <mergeCell ref="C21:D21"/>
    <mergeCell ref="B11:D11"/>
    <mergeCell ref="C12:D12"/>
    <mergeCell ref="C13:D13"/>
    <mergeCell ref="C14:D14"/>
    <mergeCell ref="C15:D15"/>
    <mergeCell ref="C16:D16"/>
    <mergeCell ref="C17:D17"/>
    <mergeCell ref="C18:D18"/>
    <mergeCell ref="C19:D19"/>
    <mergeCell ref="C20:D20"/>
  </mergeCells>
  <phoneticPr fontId="2"/>
  <pageMargins left="0.78740157480314965" right="0.78740157480314965" top="0.78740157480314965" bottom="0.78740157480314965" header="0.39370078740157483" footer="0.59055118110236227"/>
  <pageSetup paperSize="9" scale="93" firstPageNumber="5"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L59"/>
  <sheetViews>
    <sheetView showGridLines="0" zoomScaleNormal="100" workbookViewId="0"/>
  </sheetViews>
  <sheetFormatPr defaultColWidth="8.125" defaultRowHeight="15" customHeight="1" x14ac:dyDescent="0.4"/>
  <cols>
    <col min="1" max="1" width="2.625" style="16" customWidth="1"/>
    <col min="2" max="2" width="2.5" style="16" customWidth="1"/>
    <col min="3" max="5" width="6" style="16" customWidth="1"/>
    <col min="6" max="6" width="6.875" style="16" customWidth="1"/>
    <col min="7" max="11" width="11.375" style="16" customWidth="1"/>
    <col min="12" max="12" width="8.75" style="16" bestFit="1" customWidth="1"/>
    <col min="13" max="16384" width="8.125" style="16"/>
  </cols>
  <sheetData>
    <row r="1" spans="1:12" s="126" customFormat="1" ht="15" customHeight="1" x14ac:dyDescent="0.4">
      <c r="B1" s="126" t="s">
        <v>2256</v>
      </c>
    </row>
    <row r="2" spans="1:12" s="126" customFormat="1" ht="4.5" customHeight="1" x14ac:dyDescent="0.4"/>
    <row r="3" spans="1:12" s="126" customFormat="1" ht="4.5" customHeight="1" x14ac:dyDescent="0.4"/>
    <row r="4" spans="1:12" s="126" customFormat="1" ht="4.5" customHeight="1" x14ac:dyDescent="0.4"/>
    <row r="5" spans="1:12" ht="4.5" customHeight="1" x14ac:dyDescent="0.4"/>
    <row r="6" spans="1:12" s="59" customFormat="1" ht="15" customHeight="1" x14ac:dyDescent="0.4">
      <c r="B6" s="59" t="s">
        <v>643</v>
      </c>
    </row>
    <row r="7" spans="1:12" s="52" customFormat="1" ht="15" customHeight="1" x14ac:dyDescent="0.4">
      <c r="B7" s="52" t="s">
        <v>2063</v>
      </c>
    </row>
    <row r="8" spans="1:12" s="20" customFormat="1" ht="15" customHeight="1" thickBot="1" x14ac:dyDescent="0.45">
      <c r="C8" s="21"/>
      <c r="D8" s="20" t="s">
        <v>647</v>
      </c>
      <c r="L8" s="22"/>
    </row>
    <row r="9" spans="1:12" s="20" customFormat="1" ht="52.5" x14ac:dyDescent="0.4">
      <c r="A9" s="22"/>
      <c r="B9" s="429" t="s">
        <v>18</v>
      </c>
      <c r="C9" s="429"/>
      <c r="D9" s="430"/>
      <c r="E9" s="440" t="s">
        <v>20</v>
      </c>
      <c r="F9" s="140" t="s">
        <v>639</v>
      </c>
      <c r="G9" s="154" t="s">
        <v>71</v>
      </c>
      <c r="H9" s="140" t="s">
        <v>2091</v>
      </c>
      <c r="I9" s="140" t="s">
        <v>640</v>
      </c>
      <c r="J9" s="141" t="s">
        <v>641</v>
      </c>
      <c r="K9" s="141" t="s">
        <v>2035</v>
      </c>
      <c r="L9" s="22"/>
    </row>
    <row r="10" spans="1:12" s="143" customFormat="1" ht="15" customHeight="1" thickBot="1" x14ac:dyDescent="0.45">
      <c r="A10" s="42"/>
      <c r="B10" s="431"/>
      <c r="C10" s="431"/>
      <c r="D10" s="432"/>
      <c r="E10" s="441"/>
      <c r="F10" s="23" t="s">
        <v>642</v>
      </c>
      <c r="G10" s="23" t="s">
        <v>80</v>
      </c>
      <c r="H10" s="23" t="s">
        <v>80</v>
      </c>
      <c r="I10" s="23" t="s">
        <v>80</v>
      </c>
      <c r="J10" s="24" t="s">
        <v>80</v>
      </c>
      <c r="K10" s="24" t="s">
        <v>80</v>
      </c>
      <c r="L10" s="42"/>
    </row>
    <row r="11" spans="1:12" s="52" customFormat="1" ht="15" customHeight="1" x14ac:dyDescent="0.4">
      <c r="A11" s="51"/>
      <c r="B11" s="449" t="s">
        <v>2080</v>
      </c>
      <c r="C11" s="449"/>
      <c r="D11" s="450"/>
      <c r="E11" s="50">
        <v>186</v>
      </c>
      <c r="F11" s="50">
        <v>6456</v>
      </c>
      <c r="G11" s="50">
        <v>1786955</v>
      </c>
      <c r="H11" s="50">
        <v>7608920</v>
      </c>
      <c r="I11" s="50">
        <v>12232204</v>
      </c>
      <c r="J11" s="50">
        <v>4014120</v>
      </c>
      <c r="K11" s="50">
        <v>4266834</v>
      </c>
      <c r="L11" s="51"/>
    </row>
    <row r="12" spans="1:12" s="20" customFormat="1" ht="15" customHeight="1" x14ac:dyDescent="0.4">
      <c r="A12" s="22"/>
      <c r="B12" s="45" t="s">
        <v>43</v>
      </c>
      <c r="C12" s="451" t="s">
        <v>44</v>
      </c>
      <c r="D12" s="451"/>
      <c r="E12" s="7">
        <v>64</v>
      </c>
      <c r="F12" s="7">
        <v>3282</v>
      </c>
      <c r="G12" s="7">
        <v>875784</v>
      </c>
      <c r="H12" s="7">
        <v>5179627</v>
      </c>
      <c r="I12" s="7">
        <v>7589404</v>
      </c>
      <c r="J12" s="7">
        <v>2058765</v>
      </c>
      <c r="K12" s="7">
        <v>2230238</v>
      </c>
      <c r="L12" s="22"/>
    </row>
    <row r="13" spans="1:12" s="20" customFormat="1" ht="15" customHeight="1" x14ac:dyDescent="0.4">
      <c r="A13" s="22"/>
      <c r="B13" s="45">
        <v>10</v>
      </c>
      <c r="C13" s="451" t="s">
        <v>45</v>
      </c>
      <c r="D13" s="451"/>
      <c r="E13" s="7">
        <v>16</v>
      </c>
      <c r="F13" s="7">
        <v>149</v>
      </c>
      <c r="G13" s="7">
        <v>40549</v>
      </c>
      <c r="H13" s="7">
        <v>159191</v>
      </c>
      <c r="I13" s="7">
        <v>286148</v>
      </c>
      <c r="J13" s="7">
        <v>93184</v>
      </c>
      <c r="K13" s="7">
        <v>112042</v>
      </c>
      <c r="L13" s="22"/>
    </row>
    <row r="14" spans="1:12" s="20" customFormat="1" ht="15" customHeight="1" x14ac:dyDescent="0.4">
      <c r="A14" s="22"/>
      <c r="B14" s="45">
        <v>11</v>
      </c>
      <c r="C14" s="451" t="s">
        <v>47</v>
      </c>
      <c r="D14" s="451"/>
      <c r="E14" s="7">
        <v>21</v>
      </c>
      <c r="F14" s="7">
        <v>812</v>
      </c>
      <c r="G14" s="7">
        <v>154777</v>
      </c>
      <c r="H14" s="7">
        <v>126319</v>
      </c>
      <c r="I14" s="7">
        <v>394496</v>
      </c>
      <c r="J14" s="7">
        <v>240951</v>
      </c>
      <c r="K14" s="7">
        <v>244023</v>
      </c>
      <c r="L14" s="22"/>
    </row>
    <row r="15" spans="1:12" s="20" customFormat="1" ht="15" customHeight="1" x14ac:dyDescent="0.4">
      <c r="A15" s="22"/>
      <c r="B15" s="45">
        <v>12</v>
      </c>
      <c r="C15" s="451" t="s">
        <v>48</v>
      </c>
      <c r="D15" s="451"/>
      <c r="E15" s="7">
        <v>25</v>
      </c>
      <c r="F15" s="7">
        <v>311</v>
      </c>
      <c r="G15" s="7">
        <v>96353</v>
      </c>
      <c r="H15" s="7">
        <v>454218</v>
      </c>
      <c r="I15" s="7">
        <v>698807</v>
      </c>
      <c r="J15" s="7">
        <v>209925</v>
      </c>
      <c r="K15" s="7">
        <v>223988</v>
      </c>
      <c r="L15" s="22"/>
    </row>
    <row r="16" spans="1:12" s="20" customFormat="1" ht="15" customHeight="1" x14ac:dyDescent="0.4">
      <c r="A16" s="22"/>
      <c r="B16" s="46">
        <v>13</v>
      </c>
      <c r="C16" s="448" t="s">
        <v>49</v>
      </c>
      <c r="D16" s="448"/>
      <c r="E16" s="10">
        <v>2</v>
      </c>
      <c r="F16" s="10">
        <v>15</v>
      </c>
      <c r="G16" s="10" t="s">
        <v>2100</v>
      </c>
      <c r="H16" s="10" t="s">
        <v>2100</v>
      </c>
      <c r="I16" s="10" t="s">
        <v>2100</v>
      </c>
      <c r="J16" s="10" t="s">
        <v>2100</v>
      </c>
      <c r="K16" s="10" t="s">
        <v>2100</v>
      </c>
      <c r="L16" s="22"/>
    </row>
    <row r="17" spans="1:12" s="20" customFormat="1" ht="15" customHeight="1" x14ac:dyDescent="0.4">
      <c r="A17" s="22"/>
      <c r="B17" s="45">
        <v>14</v>
      </c>
      <c r="C17" s="451" t="s">
        <v>50</v>
      </c>
      <c r="D17" s="451"/>
      <c r="E17" s="7" t="s">
        <v>46</v>
      </c>
      <c r="F17" s="7" t="s">
        <v>46</v>
      </c>
      <c r="G17" s="7" t="s">
        <v>46</v>
      </c>
      <c r="H17" s="7" t="s">
        <v>46</v>
      </c>
      <c r="I17" s="7" t="s">
        <v>46</v>
      </c>
      <c r="J17" s="7" t="s">
        <v>46</v>
      </c>
      <c r="K17" s="7" t="s">
        <v>46</v>
      </c>
      <c r="L17" s="22"/>
    </row>
    <row r="18" spans="1:12" s="20" customFormat="1" ht="15" customHeight="1" x14ac:dyDescent="0.4">
      <c r="A18" s="22"/>
      <c r="B18" s="45">
        <v>15</v>
      </c>
      <c r="C18" s="451" t="s">
        <v>51</v>
      </c>
      <c r="D18" s="451"/>
      <c r="E18" s="7">
        <v>6</v>
      </c>
      <c r="F18" s="7">
        <v>87</v>
      </c>
      <c r="G18" s="7">
        <v>22726</v>
      </c>
      <c r="H18" s="7">
        <v>38748</v>
      </c>
      <c r="I18" s="7">
        <v>106549</v>
      </c>
      <c r="J18" s="7">
        <v>59285</v>
      </c>
      <c r="K18" s="7">
        <v>62011</v>
      </c>
      <c r="L18" s="22"/>
    </row>
    <row r="19" spans="1:12" s="20" customFormat="1" ht="15" customHeight="1" x14ac:dyDescent="0.4">
      <c r="A19" s="22"/>
      <c r="B19" s="45">
        <v>16</v>
      </c>
      <c r="C19" s="451" t="s">
        <v>52</v>
      </c>
      <c r="D19" s="451"/>
      <c r="E19" s="7">
        <v>1</v>
      </c>
      <c r="F19" s="7">
        <v>1</v>
      </c>
      <c r="G19" s="7" t="s">
        <v>2100</v>
      </c>
      <c r="H19" s="7" t="s">
        <v>2100</v>
      </c>
      <c r="I19" s="7" t="s">
        <v>2100</v>
      </c>
      <c r="J19" s="7" t="s">
        <v>2100</v>
      </c>
      <c r="K19" s="7" t="s">
        <v>2100</v>
      </c>
      <c r="L19" s="22"/>
    </row>
    <row r="20" spans="1:12" s="20" customFormat="1" ht="15" customHeight="1" x14ac:dyDescent="0.4">
      <c r="A20" s="22"/>
      <c r="B20" s="45">
        <v>17</v>
      </c>
      <c r="C20" s="451" t="s">
        <v>53</v>
      </c>
      <c r="D20" s="451"/>
      <c r="E20" s="7">
        <v>2</v>
      </c>
      <c r="F20" s="7">
        <v>7</v>
      </c>
      <c r="G20" s="7" t="s">
        <v>2100</v>
      </c>
      <c r="H20" s="7" t="s">
        <v>2100</v>
      </c>
      <c r="I20" s="7" t="s">
        <v>2100</v>
      </c>
      <c r="J20" s="7" t="s">
        <v>2100</v>
      </c>
      <c r="K20" s="7" t="s">
        <v>2100</v>
      </c>
      <c r="L20" s="22"/>
    </row>
    <row r="21" spans="1:12" s="20" customFormat="1" ht="15" customHeight="1" x14ac:dyDescent="0.4">
      <c r="A21" s="22"/>
      <c r="B21" s="46">
        <v>18</v>
      </c>
      <c r="C21" s="447" t="s">
        <v>54</v>
      </c>
      <c r="D21" s="448"/>
      <c r="E21" s="10">
        <v>1</v>
      </c>
      <c r="F21" s="10">
        <v>3</v>
      </c>
      <c r="G21" s="10" t="s">
        <v>2100</v>
      </c>
      <c r="H21" s="10" t="s">
        <v>2100</v>
      </c>
      <c r="I21" s="10" t="s">
        <v>2100</v>
      </c>
      <c r="J21" s="10" t="s">
        <v>2100</v>
      </c>
      <c r="K21" s="10" t="s">
        <v>2100</v>
      </c>
      <c r="L21" s="22"/>
    </row>
    <row r="22" spans="1:12" s="20" customFormat="1" ht="15" customHeight="1" x14ac:dyDescent="0.4">
      <c r="A22" s="22"/>
      <c r="B22" s="45">
        <v>19</v>
      </c>
      <c r="C22" s="451" t="s">
        <v>55</v>
      </c>
      <c r="D22" s="451"/>
      <c r="E22" s="7">
        <v>1</v>
      </c>
      <c r="F22" s="7">
        <v>21</v>
      </c>
      <c r="G22" s="7" t="s">
        <v>2100</v>
      </c>
      <c r="H22" s="7" t="s">
        <v>2100</v>
      </c>
      <c r="I22" s="7" t="s">
        <v>2100</v>
      </c>
      <c r="J22" s="7" t="s">
        <v>2100</v>
      </c>
      <c r="K22" s="7" t="s">
        <v>2100</v>
      </c>
      <c r="L22" s="22"/>
    </row>
    <row r="23" spans="1:12" s="20" customFormat="1" ht="15" customHeight="1" x14ac:dyDescent="0.4">
      <c r="A23" s="22"/>
      <c r="B23" s="45">
        <v>20</v>
      </c>
      <c r="C23" s="451" t="s">
        <v>56</v>
      </c>
      <c r="D23" s="451"/>
      <c r="E23" s="7" t="s">
        <v>46</v>
      </c>
      <c r="F23" s="7" t="s">
        <v>46</v>
      </c>
      <c r="G23" s="7" t="s">
        <v>46</v>
      </c>
      <c r="H23" s="7" t="s">
        <v>46</v>
      </c>
      <c r="I23" s="7" t="s">
        <v>46</v>
      </c>
      <c r="J23" s="7" t="s">
        <v>46</v>
      </c>
      <c r="K23" s="7" t="s">
        <v>46</v>
      </c>
      <c r="L23" s="22"/>
    </row>
    <row r="24" spans="1:12" s="20" customFormat="1" ht="15" customHeight="1" x14ac:dyDescent="0.4">
      <c r="A24" s="22"/>
      <c r="B24" s="45">
        <v>21</v>
      </c>
      <c r="C24" s="451" t="s">
        <v>57</v>
      </c>
      <c r="D24" s="451"/>
      <c r="E24" s="7">
        <v>14</v>
      </c>
      <c r="F24" s="7">
        <v>318</v>
      </c>
      <c r="G24" s="7" t="s">
        <v>2100</v>
      </c>
      <c r="H24" s="7" t="s">
        <v>2100</v>
      </c>
      <c r="I24" s="7" t="s">
        <v>2100</v>
      </c>
      <c r="J24" s="7" t="s">
        <v>2100</v>
      </c>
      <c r="K24" s="7" t="s">
        <v>2100</v>
      </c>
      <c r="L24" s="22"/>
    </row>
    <row r="25" spans="1:12" s="20" customFormat="1" ht="15" customHeight="1" x14ac:dyDescent="0.4">
      <c r="A25" s="22"/>
      <c r="B25" s="45">
        <v>22</v>
      </c>
      <c r="C25" s="451" t="s">
        <v>58</v>
      </c>
      <c r="D25" s="451"/>
      <c r="E25" s="7" t="s">
        <v>46</v>
      </c>
      <c r="F25" s="7" t="s">
        <v>46</v>
      </c>
      <c r="G25" s="7" t="s">
        <v>46</v>
      </c>
      <c r="H25" s="7" t="s">
        <v>46</v>
      </c>
      <c r="I25" s="7" t="s">
        <v>46</v>
      </c>
      <c r="J25" s="7" t="s">
        <v>46</v>
      </c>
      <c r="K25" s="7" t="s">
        <v>46</v>
      </c>
      <c r="L25" s="22"/>
    </row>
    <row r="26" spans="1:12" s="20" customFormat="1" ht="15" customHeight="1" x14ac:dyDescent="0.4">
      <c r="A26" s="22"/>
      <c r="B26" s="46">
        <v>23</v>
      </c>
      <c r="C26" s="448" t="s">
        <v>59</v>
      </c>
      <c r="D26" s="448"/>
      <c r="E26" s="10" t="s">
        <v>46</v>
      </c>
      <c r="F26" s="10" t="s">
        <v>46</v>
      </c>
      <c r="G26" s="10" t="s">
        <v>46</v>
      </c>
      <c r="H26" s="10" t="s">
        <v>46</v>
      </c>
      <c r="I26" s="10" t="s">
        <v>46</v>
      </c>
      <c r="J26" s="10" t="s">
        <v>46</v>
      </c>
      <c r="K26" s="10" t="s">
        <v>46</v>
      </c>
      <c r="L26" s="22"/>
    </row>
    <row r="27" spans="1:12" s="20" customFormat="1" ht="15" customHeight="1" x14ac:dyDescent="0.4">
      <c r="A27" s="22"/>
      <c r="B27" s="45">
        <v>24</v>
      </c>
      <c r="C27" s="451" t="s">
        <v>60</v>
      </c>
      <c r="D27" s="451"/>
      <c r="E27" s="7">
        <v>6</v>
      </c>
      <c r="F27" s="7">
        <v>36</v>
      </c>
      <c r="G27" s="7" t="s">
        <v>2100</v>
      </c>
      <c r="H27" s="7" t="s">
        <v>2100</v>
      </c>
      <c r="I27" s="7" t="s">
        <v>2100</v>
      </c>
      <c r="J27" s="7" t="s">
        <v>2100</v>
      </c>
      <c r="K27" s="7" t="s">
        <v>2100</v>
      </c>
      <c r="L27" s="22"/>
    </row>
    <row r="28" spans="1:12" s="20" customFormat="1" ht="15" customHeight="1" x14ac:dyDescent="0.4">
      <c r="A28" s="22"/>
      <c r="B28" s="45">
        <v>25</v>
      </c>
      <c r="C28" s="451" t="s">
        <v>61</v>
      </c>
      <c r="D28" s="451"/>
      <c r="E28" s="7" t="s">
        <v>46</v>
      </c>
      <c r="F28" s="7" t="s">
        <v>46</v>
      </c>
      <c r="G28" s="7" t="s">
        <v>46</v>
      </c>
      <c r="H28" s="7" t="s">
        <v>46</v>
      </c>
      <c r="I28" s="7" t="s">
        <v>46</v>
      </c>
      <c r="J28" s="7" t="s">
        <v>46</v>
      </c>
      <c r="K28" s="7" t="s">
        <v>46</v>
      </c>
      <c r="L28" s="22"/>
    </row>
    <row r="29" spans="1:12" s="20" customFormat="1" ht="15" customHeight="1" x14ac:dyDescent="0.4">
      <c r="A29" s="22"/>
      <c r="B29" s="45">
        <v>26</v>
      </c>
      <c r="C29" s="451" t="s">
        <v>62</v>
      </c>
      <c r="D29" s="451"/>
      <c r="E29" s="7">
        <v>4</v>
      </c>
      <c r="F29" s="7">
        <v>155</v>
      </c>
      <c r="G29" s="7">
        <v>61143</v>
      </c>
      <c r="H29" s="7">
        <v>128513</v>
      </c>
      <c r="I29" s="7">
        <v>280171</v>
      </c>
      <c r="J29" s="7">
        <v>138767</v>
      </c>
      <c r="K29" s="7">
        <v>138094</v>
      </c>
      <c r="L29" s="22"/>
    </row>
    <row r="30" spans="1:12" s="20" customFormat="1" ht="15" customHeight="1" x14ac:dyDescent="0.4">
      <c r="A30" s="22"/>
      <c r="B30" s="45">
        <v>27</v>
      </c>
      <c r="C30" s="451" t="s">
        <v>63</v>
      </c>
      <c r="D30" s="451"/>
      <c r="E30" s="7">
        <v>1</v>
      </c>
      <c r="F30" s="7">
        <v>12</v>
      </c>
      <c r="G30" s="7" t="s">
        <v>2100</v>
      </c>
      <c r="H30" s="7" t="s">
        <v>2100</v>
      </c>
      <c r="I30" s="7" t="s">
        <v>2100</v>
      </c>
      <c r="J30" s="7" t="s">
        <v>2100</v>
      </c>
      <c r="K30" s="7" t="s">
        <v>2100</v>
      </c>
      <c r="L30" s="22"/>
    </row>
    <row r="31" spans="1:12" s="20" customFormat="1" ht="15" customHeight="1" x14ac:dyDescent="0.4">
      <c r="A31" s="22"/>
      <c r="B31" s="46">
        <v>28</v>
      </c>
      <c r="C31" s="448" t="s">
        <v>64</v>
      </c>
      <c r="D31" s="448"/>
      <c r="E31" s="10">
        <v>2</v>
      </c>
      <c r="F31" s="10">
        <v>217</v>
      </c>
      <c r="G31" s="10" t="s">
        <v>2100</v>
      </c>
      <c r="H31" s="10" t="s">
        <v>2100</v>
      </c>
      <c r="I31" s="10" t="s">
        <v>2100</v>
      </c>
      <c r="J31" s="10" t="s">
        <v>2100</v>
      </c>
      <c r="K31" s="10" t="s">
        <v>2100</v>
      </c>
      <c r="L31" s="22"/>
    </row>
    <row r="32" spans="1:12" s="20" customFormat="1" ht="15" customHeight="1" x14ac:dyDescent="0.4">
      <c r="A32" s="22"/>
      <c r="B32" s="45">
        <v>29</v>
      </c>
      <c r="C32" s="451" t="s">
        <v>65</v>
      </c>
      <c r="D32" s="451"/>
      <c r="E32" s="7">
        <v>8</v>
      </c>
      <c r="F32" s="7">
        <v>522</v>
      </c>
      <c r="G32" s="7">
        <v>173379</v>
      </c>
      <c r="H32" s="7">
        <v>449583</v>
      </c>
      <c r="I32" s="7">
        <v>743561</v>
      </c>
      <c r="J32" s="7">
        <v>258375</v>
      </c>
      <c r="K32" s="7">
        <v>276727</v>
      </c>
      <c r="L32" s="22"/>
    </row>
    <row r="33" spans="1:12" s="20" customFormat="1" ht="15" customHeight="1" x14ac:dyDescent="0.4">
      <c r="A33" s="22"/>
      <c r="B33" s="45">
        <v>30</v>
      </c>
      <c r="C33" s="451" t="s">
        <v>66</v>
      </c>
      <c r="D33" s="451"/>
      <c r="E33" s="7">
        <v>2</v>
      </c>
      <c r="F33" s="7">
        <v>178</v>
      </c>
      <c r="G33" s="7" t="s">
        <v>2100</v>
      </c>
      <c r="H33" s="7" t="s">
        <v>2100</v>
      </c>
      <c r="I33" s="7" t="s">
        <v>2100</v>
      </c>
      <c r="J33" s="7" t="s">
        <v>2100</v>
      </c>
      <c r="K33" s="7" t="s">
        <v>2100</v>
      </c>
      <c r="L33" s="22"/>
    </row>
    <row r="34" spans="1:12" s="20" customFormat="1" ht="15" customHeight="1" x14ac:dyDescent="0.4">
      <c r="A34" s="22"/>
      <c r="B34" s="45">
        <v>31</v>
      </c>
      <c r="C34" s="451" t="s">
        <v>67</v>
      </c>
      <c r="D34" s="451"/>
      <c r="E34" s="7">
        <v>3</v>
      </c>
      <c r="F34" s="7">
        <v>111</v>
      </c>
      <c r="G34" s="7">
        <v>41650</v>
      </c>
      <c r="H34" s="7">
        <v>374921</v>
      </c>
      <c r="I34" s="7">
        <v>402613</v>
      </c>
      <c r="J34" s="7">
        <v>12287</v>
      </c>
      <c r="K34" s="7">
        <v>25494</v>
      </c>
      <c r="L34" s="22"/>
    </row>
    <row r="35" spans="1:12" s="20" customFormat="1" ht="15" customHeight="1" x14ac:dyDescent="0.4">
      <c r="A35" s="22"/>
      <c r="B35" s="146">
        <v>32</v>
      </c>
      <c r="C35" s="458" t="s">
        <v>68</v>
      </c>
      <c r="D35" s="458"/>
      <c r="E35" s="109">
        <v>7</v>
      </c>
      <c r="F35" s="109">
        <v>219</v>
      </c>
      <c r="G35" s="109">
        <v>58133</v>
      </c>
      <c r="H35" s="109">
        <v>67363</v>
      </c>
      <c r="I35" s="109">
        <v>381519</v>
      </c>
      <c r="J35" s="109">
        <v>286155</v>
      </c>
      <c r="K35" s="109">
        <v>286555</v>
      </c>
      <c r="L35" s="22"/>
    </row>
    <row r="36" spans="1:12" s="20" customFormat="1" ht="15" customHeight="1" x14ac:dyDescent="0.4">
      <c r="A36" s="22"/>
      <c r="B36" s="454" t="s">
        <v>2259</v>
      </c>
      <c r="C36" s="454"/>
      <c r="D36" s="455"/>
      <c r="E36" s="7">
        <v>64</v>
      </c>
      <c r="F36" s="7">
        <v>303</v>
      </c>
      <c r="G36" s="7">
        <v>79635</v>
      </c>
      <c r="H36" s="7">
        <v>442291</v>
      </c>
      <c r="I36" s="7">
        <v>681984</v>
      </c>
      <c r="J36" s="7">
        <v>218213</v>
      </c>
      <c r="K36" s="7">
        <v>218213</v>
      </c>
      <c r="L36" s="22"/>
    </row>
    <row r="37" spans="1:12" s="20" customFormat="1" ht="15" customHeight="1" x14ac:dyDescent="0.4">
      <c r="A37" s="22"/>
      <c r="B37" s="454" t="s">
        <v>540</v>
      </c>
      <c r="C37" s="454"/>
      <c r="D37" s="455"/>
      <c r="E37" s="7">
        <v>39</v>
      </c>
      <c r="F37" s="7">
        <v>540</v>
      </c>
      <c r="G37" s="7">
        <v>140031</v>
      </c>
      <c r="H37" s="7">
        <v>466913</v>
      </c>
      <c r="I37" s="7">
        <v>828880</v>
      </c>
      <c r="J37" s="7">
        <v>330523</v>
      </c>
      <c r="K37" s="7">
        <v>330523</v>
      </c>
      <c r="L37" s="22"/>
    </row>
    <row r="38" spans="1:12" s="20" customFormat="1" ht="15" customHeight="1" x14ac:dyDescent="0.4">
      <c r="A38" s="22"/>
      <c r="B38" s="454" t="s">
        <v>541</v>
      </c>
      <c r="C38" s="454"/>
      <c r="D38" s="455"/>
      <c r="E38" s="7">
        <v>19</v>
      </c>
      <c r="F38" s="7">
        <v>480</v>
      </c>
      <c r="G38" s="7">
        <v>111677</v>
      </c>
      <c r="H38" s="7">
        <v>388646</v>
      </c>
      <c r="I38" s="7">
        <v>822289</v>
      </c>
      <c r="J38" s="7">
        <v>396161</v>
      </c>
      <c r="K38" s="7">
        <v>396161</v>
      </c>
      <c r="L38" s="22"/>
    </row>
    <row r="39" spans="1:12" s="20" customFormat="1" ht="15" customHeight="1" x14ac:dyDescent="0.4">
      <c r="A39" s="22"/>
      <c r="B39" s="454" t="s">
        <v>542</v>
      </c>
      <c r="C39" s="454"/>
      <c r="D39" s="455"/>
      <c r="E39" s="7">
        <v>30</v>
      </c>
      <c r="F39" s="7">
        <v>1133</v>
      </c>
      <c r="G39" s="7">
        <v>295748</v>
      </c>
      <c r="H39" s="7">
        <v>1323487</v>
      </c>
      <c r="I39" s="7">
        <v>2014801</v>
      </c>
      <c r="J39" s="7">
        <v>563913</v>
      </c>
      <c r="K39" s="7">
        <v>634814</v>
      </c>
      <c r="L39" s="22"/>
    </row>
    <row r="40" spans="1:12" s="20" customFormat="1" ht="15" customHeight="1" x14ac:dyDescent="0.4">
      <c r="A40" s="22"/>
      <c r="B40" s="456" t="s">
        <v>543</v>
      </c>
      <c r="C40" s="456"/>
      <c r="D40" s="457"/>
      <c r="E40" s="10">
        <v>21</v>
      </c>
      <c r="F40" s="10">
        <v>1457</v>
      </c>
      <c r="G40" s="10">
        <v>374267</v>
      </c>
      <c r="H40" s="10">
        <v>1361484</v>
      </c>
      <c r="I40" s="10">
        <v>2276560</v>
      </c>
      <c r="J40" s="10">
        <v>812990</v>
      </c>
      <c r="K40" s="10">
        <v>851868</v>
      </c>
      <c r="L40" s="22"/>
    </row>
    <row r="41" spans="1:12" s="20" customFormat="1" ht="15" customHeight="1" x14ac:dyDescent="0.4">
      <c r="A41" s="22"/>
      <c r="B41" s="454" t="s">
        <v>544</v>
      </c>
      <c r="C41" s="454"/>
      <c r="D41" s="455"/>
      <c r="E41" s="7">
        <v>10</v>
      </c>
      <c r="F41" s="7">
        <v>1459</v>
      </c>
      <c r="G41" s="7">
        <v>478768</v>
      </c>
      <c r="H41" s="7">
        <v>1717103</v>
      </c>
      <c r="I41" s="7">
        <v>2602036</v>
      </c>
      <c r="J41" s="7">
        <v>762493</v>
      </c>
      <c r="K41" s="7">
        <v>817433</v>
      </c>
      <c r="L41" s="22"/>
    </row>
    <row r="42" spans="1:12" s="20" customFormat="1" ht="15" customHeight="1" x14ac:dyDescent="0.4">
      <c r="A42" s="22"/>
      <c r="B42" s="454" t="s">
        <v>545</v>
      </c>
      <c r="C42" s="454"/>
      <c r="D42" s="455"/>
      <c r="E42" s="7">
        <v>2</v>
      </c>
      <c r="F42" s="7">
        <v>524</v>
      </c>
      <c r="G42" s="7" t="s">
        <v>2100</v>
      </c>
      <c r="H42" s="7" t="s">
        <v>2100</v>
      </c>
      <c r="I42" s="7" t="s">
        <v>2100</v>
      </c>
      <c r="J42" s="7" t="s">
        <v>2100</v>
      </c>
      <c r="K42" s="7" t="s">
        <v>2100</v>
      </c>
      <c r="L42" s="22"/>
    </row>
    <row r="43" spans="1:12" s="20" customFormat="1" ht="15" customHeight="1" x14ac:dyDescent="0.4">
      <c r="A43" s="22"/>
      <c r="B43" s="454" t="s">
        <v>546</v>
      </c>
      <c r="C43" s="454"/>
      <c r="D43" s="455"/>
      <c r="E43" s="7" t="s">
        <v>46</v>
      </c>
      <c r="F43" s="7" t="s">
        <v>46</v>
      </c>
      <c r="G43" s="7" t="s">
        <v>46</v>
      </c>
      <c r="H43" s="7" t="s">
        <v>46</v>
      </c>
      <c r="I43" s="7" t="s">
        <v>46</v>
      </c>
      <c r="J43" s="7" t="s">
        <v>46</v>
      </c>
      <c r="K43" s="7" t="s">
        <v>46</v>
      </c>
      <c r="L43" s="22"/>
    </row>
    <row r="44" spans="1:12" s="20" customFormat="1" ht="15" customHeight="1" x14ac:dyDescent="0.4">
      <c r="A44" s="22"/>
      <c r="B44" s="454" t="s">
        <v>547</v>
      </c>
      <c r="C44" s="454"/>
      <c r="D44" s="455"/>
      <c r="E44" s="7">
        <v>1</v>
      </c>
      <c r="F44" s="7">
        <v>560</v>
      </c>
      <c r="G44" s="7" t="s">
        <v>2100</v>
      </c>
      <c r="H44" s="7" t="s">
        <v>2100</v>
      </c>
      <c r="I44" s="7" t="s">
        <v>2100</v>
      </c>
      <c r="J44" s="7" t="s">
        <v>2100</v>
      </c>
      <c r="K44" s="7" t="s">
        <v>2100</v>
      </c>
      <c r="L44" s="22"/>
    </row>
    <row r="45" spans="1:12" s="20" customFormat="1" ht="15" customHeight="1" thickBot="1" x14ac:dyDescent="0.45">
      <c r="A45" s="22"/>
      <c r="B45" s="452" t="s">
        <v>548</v>
      </c>
      <c r="C45" s="452"/>
      <c r="D45" s="453"/>
      <c r="E45" s="13" t="s">
        <v>46</v>
      </c>
      <c r="F45" s="13" t="s">
        <v>46</v>
      </c>
      <c r="G45" s="13" t="s">
        <v>46</v>
      </c>
      <c r="H45" s="13" t="s">
        <v>46</v>
      </c>
      <c r="I45" s="13" t="s">
        <v>46</v>
      </c>
      <c r="J45" s="13" t="s">
        <v>46</v>
      </c>
      <c r="K45" s="13" t="s">
        <v>46</v>
      </c>
      <c r="L45" s="22"/>
    </row>
    <row r="46" spans="1:12" ht="15" customHeight="1" x14ac:dyDescent="0.4">
      <c r="A46" s="18"/>
      <c r="L46" s="18"/>
    </row>
    <row r="47" spans="1:12" ht="15" customHeight="1" x14ac:dyDescent="0.4">
      <c r="A47" s="18"/>
      <c r="L47" s="18"/>
    </row>
    <row r="48" spans="1:12" ht="15" customHeight="1" x14ac:dyDescent="0.4">
      <c r="A48" s="18"/>
      <c r="L48" s="18"/>
    </row>
    <row r="49" spans="1:12" ht="15" customHeight="1" x14ac:dyDescent="0.4">
      <c r="A49" s="18"/>
      <c r="L49" s="18"/>
    </row>
    <row r="50" spans="1:12" ht="15" customHeight="1" x14ac:dyDescent="0.4">
      <c r="A50" s="18"/>
      <c r="L50" s="18"/>
    </row>
    <row r="51" spans="1:12" ht="15" customHeight="1" x14ac:dyDescent="0.4">
      <c r="A51" s="18"/>
      <c r="L51" s="18"/>
    </row>
    <row r="52" spans="1:12" ht="15" customHeight="1" x14ac:dyDescent="0.4">
      <c r="A52" s="18"/>
      <c r="L52" s="18"/>
    </row>
    <row r="53" spans="1:12" ht="15" customHeight="1" x14ac:dyDescent="0.4">
      <c r="A53" s="18"/>
      <c r="L53" s="18"/>
    </row>
    <row r="54" spans="1:12" ht="15" customHeight="1" x14ac:dyDescent="0.4">
      <c r="A54" s="18"/>
      <c r="L54" s="18"/>
    </row>
    <row r="55" spans="1:12" ht="15" customHeight="1" x14ac:dyDescent="0.4">
      <c r="A55" s="18"/>
      <c r="L55" s="18"/>
    </row>
    <row r="56" spans="1:12" ht="15" customHeight="1" x14ac:dyDescent="0.4">
      <c r="A56" s="18"/>
      <c r="L56" s="18"/>
    </row>
    <row r="57" spans="1:12" ht="15" customHeight="1" x14ac:dyDescent="0.4">
      <c r="A57" s="18"/>
      <c r="L57" s="18"/>
    </row>
    <row r="58" spans="1:12" ht="15" customHeight="1" x14ac:dyDescent="0.4">
      <c r="A58" s="18"/>
      <c r="L58" s="18"/>
    </row>
    <row r="59" spans="1:12" ht="15" customHeight="1" x14ac:dyDescent="0.4">
      <c r="A59" s="18"/>
      <c r="L59" s="18"/>
    </row>
  </sheetData>
  <mergeCells count="37">
    <mergeCell ref="B45:D45"/>
    <mergeCell ref="E9:E10"/>
    <mergeCell ref="B39:D39"/>
    <mergeCell ref="B40:D40"/>
    <mergeCell ref="B41:D41"/>
    <mergeCell ref="B42:D42"/>
    <mergeCell ref="B43:D43"/>
    <mergeCell ref="B44:D44"/>
    <mergeCell ref="C34:D34"/>
    <mergeCell ref="C35:D35"/>
    <mergeCell ref="B36:D36"/>
    <mergeCell ref="B37:D37"/>
    <mergeCell ref="B38:D38"/>
    <mergeCell ref="C28:D28"/>
    <mergeCell ref="C29:D29"/>
    <mergeCell ref="C30:D30"/>
    <mergeCell ref="C31:D31"/>
    <mergeCell ref="C32:D32"/>
    <mergeCell ref="C33:D33"/>
    <mergeCell ref="C22:D22"/>
    <mergeCell ref="C23:D23"/>
    <mergeCell ref="C24:D24"/>
    <mergeCell ref="C25:D25"/>
    <mergeCell ref="C26:D26"/>
    <mergeCell ref="C27:D27"/>
    <mergeCell ref="B9:D10"/>
    <mergeCell ref="C21:D21"/>
    <mergeCell ref="B11:D11"/>
    <mergeCell ref="C12:D12"/>
    <mergeCell ref="C13:D13"/>
    <mergeCell ref="C14:D14"/>
    <mergeCell ref="C15:D15"/>
    <mergeCell ref="C16:D16"/>
    <mergeCell ref="C17:D17"/>
    <mergeCell ref="C18:D18"/>
    <mergeCell ref="C19:D19"/>
    <mergeCell ref="C20:D20"/>
  </mergeCells>
  <phoneticPr fontId="2"/>
  <pageMargins left="0.78740157480314965" right="0.78740157480314965" top="0.78740157480314965" bottom="0.78740157480314965" header="0.39370078740157483" footer="0.59055118110236227"/>
  <pageSetup paperSize="9" scale="93" firstPageNumber="5"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L59"/>
  <sheetViews>
    <sheetView showGridLines="0" zoomScaleNormal="100" workbookViewId="0"/>
  </sheetViews>
  <sheetFormatPr defaultColWidth="8.125" defaultRowHeight="15" customHeight="1" x14ac:dyDescent="0.4"/>
  <cols>
    <col min="1" max="1" width="2.625" style="16" customWidth="1"/>
    <col min="2" max="2" width="2.5" style="16" customWidth="1"/>
    <col min="3" max="5" width="6" style="16" customWidth="1"/>
    <col min="6" max="6" width="6.875" style="16" customWidth="1"/>
    <col min="7" max="11" width="11.375" style="16" customWidth="1"/>
    <col min="12" max="12" width="8.75" style="16" bestFit="1" customWidth="1"/>
    <col min="13" max="16384" width="8.125" style="16"/>
  </cols>
  <sheetData>
    <row r="1" spans="1:12" s="126" customFormat="1" ht="15" customHeight="1" x14ac:dyDescent="0.4">
      <c r="B1" s="126" t="s">
        <v>2256</v>
      </c>
    </row>
    <row r="2" spans="1:12" s="126" customFormat="1" ht="4.5" customHeight="1" x14ac:dyDescent="0.4"/>
    <row r="3" spans="1:12" s="126" customFormat="1" ht="4.5" customHeight="1" x14ac:dyDescent="0.4"/>
    <row r="4" spans="1:12" s="126" customFormat="1" ht="4.5" customHeight="1" x14ac:dyDescent="0.4"/>
    <row r="5" spans="1:12" ht="4.5" customHeight="1" x14ac:dyDescent="0.4"/>
    <row r="6" spans="1:12" s="59" customFormat="1" ht="15" customHeight="1" x14ac:dyDescent="0.4">
      <c r="B6" s="59" t="s">
        <v>643</v>
      </c>
    </row>
    <row r="7" spans="1:12" s="52" customFormat="1" ht="15" customHeight="1" x14ac:dyDescent="0.4">
      <c r="B7" s="52" t="s">
        <v>2070</v>
      </c>
    </row>
    <row r="8" spans="1:12" s="20" customFormat="1" ht="15" customHeight="1" thickBot="1" x14ac:dyDescent="0.45">
      <c r="C8" s="21">
        <v>201</v>
      </c>
      <c r="D8" s="20" t="s">
        <v>649</v>
      </c>
      <c r="L8" s="22"/>
    </row>
    <row r="9" spans="1:12" ht="52.5" x14ac:dyDescent="0.4">
      <c r="A9" s="18"/>
      <c r="B9" s="429" t="s">
        <v>18</v>
      </c>
      <c r="C9" s="429"/>
      <c r="D9" s="430"/>
      <c r="E9" s="440" t="s">
        <v>20</v>
      </c>
      <c r="F9" s="140" t="s">
        <v>639</v>
      </c>
      <c r="G9" s="154" t="s">
        <v>71</v>
      </c>
      <c r="H9" s="140" t="s">
        <v>2091</v>
      </c>
      <c r="I9" s="140" t="s">
        <v>640</v>
      </c>
      <c r="J9" s="141" t="s">
        <v>641</v>
      </c>
      <c r="K9" s="141" t="s">
        <v>2035</v>
      </c>
      <c r="L9" s="18"/>
    </row>
    <row r="10" spans="1:12" s="142" customFormat="1" ht="15" customHeight="1" thickBot="1" x14ac:dyDescent="0.45">
      <c r="A10" s="93"/>
      <c r="B10" s="431"/>
      <c r="C10" s="431"/>
      <c r="D10" s="432"/>
      <c r="E10" s="441"/>
      <c r="F10" s="23" t="s">
        <v>642</v>
      </c>
      <c r="G10" s="23" t="s">
        <v>80</v>
      </c>
      <c r="H10" s="23" t="s">
        <v>80</v>
      </c>
      <c r="I10" s="23" t="s">
        <v>80</v>
      </c>
      <c r="J10" s="24" t="s">
        <v>80</v>
      </c>
      <c r="K10" s="24" t="s">
        <v>80</v>
      </c>
      <c r="L10" s="93"/>
    </row>
    <row r="11" spans="1:12" s="52" customFormat="1" ht="15" customHeight="1" x14ac:dyDescent="0.4">
      <c r="A11" s="51"/>
      <c r="B11" s="449" t="s">
        <v>648</v>
      </c>
      <c r="C11" s="449"/>
      <c r="D11" s="450"/>
      <c r="E11" s="50">
        <v>190</v>
      </c>
      <c r="F11" s="50">
        <v>5244</v>
      </c>
      <c r="G11" s="50">
        <v>1871768</v>
      </c>
      <c r="H11" s="50">
        <v>6648343</v>
      </c>
      <c r="I11" s="50">
        <v>11597617</v>
      </c>
      <c r="J11" s="50">
        <v>4219013</v>
      </c>
      <c r="K11" s="50">
        <v>4530824</v>
      </c>
      <c r="L11" s="51"/>
    </row>
    <row r="12" spans="1:12" s="20" customFormat="1" ht="15" customHeight="1" x14ac:dyDescent="0.4">
      <c r="A12" s="22"/>
      <c r="B12" s="45" t="s">
        <v>43</v>
      </c>
      <c r="C12" s="451" t="s">
        <v>44</v>
      </c>
      <c r="D12" s="451"/>
      <c r="E12" s="7">
        <v>34</v>
      </c>
      <c r="F12" s="7">
        <v>2004</v>
      </c>
      <c r="G12" s="7">
        <v>629548</v>
      </c>
      <c r="H12" s="7">
        <v>2957253</v>
      </c>
      <c r="I12" s="7">
        <v>4318027</v>
      </c>
      <c r="J12" s="7">
        <v>1139222</v>
      </c>
      <c r="K12" s="7">
        <v>1277220</v>
      </c>
      <c r="L12" s="22"/>
    </row>
    <row r="13" spans="1:12" s="20" customFormat="1" ht="15" customHeight="1" x14ac:dyDescent="0.4">
      <c r="A13" s="22"/>
      <c r="B13" s="45">
        <v>10</v>
      </c>
      <c r="C13" s="451" t="s">
        <v>45</v>
      </c>
      <c r="D13" s="451"/>
      <c r="E13" s="7">
        <v>10</v>
      </c>
      <c r="F13" s="7">
        <v>172</v>
      </c>
      <c r="G13" s="7">
        <v>47729</v>
      </c>
      <c r="H13" s="7">
        <v>51511</v>
      </c>
      <c r="I13" s="7">
        <v>195134</v>
      </c>
      <c r="J13" s="7">
        <v>101656</v>
      </c>
      <c r="K13" s="7">
        <v>108165</v>
      </c>
      <c r="L13" s="22"/>
    </row>
    <row r="14" spans="1:12" s="20" customFormat="1" ht="15" customHeight="1" x14ac:dyDescent="0.4">
      <c r="A14" s="22"/>
      <c r="B14" s="45">
        <v>11</v>
      </c>
      <c r="C14" s="451" t="s">
        <v>47</v>
      </c>
      <c r="D14" s="451"/>
      <c r="E14" s="7">
        <v>16</v>
      </c>
      <c r="F14" s="7">
        <v>203</v>
      </c>
      <c r="G14" s="7">
        <v>45774</v>
      </c>
      <c r="H14" s="7">
        <v>23728</v>
      </c>
      <c r="I14" s="7">
        <v>84770</v>
      </c>
      <c r="J14" s="7">
        <v>54939</v>
      </c>
      <c r="K14" s="7">
        <v>55492</v>
      </c>
      <c r="L14" s="22"/>
    </row>
    <row r="15" spans="1:12" s="20" customFormat="1" ht="15" customHeight="1" x14ac:dyDescent="0.4">
      <c r="A15" s="22"/>
      <c r="B15" s="45">
        <v>12</v>
      </c>
      <c r="C15" s="451" t="s">
        <v>48</v>
      </c>
      <c r="D15" s="451"/>
      <c r="E15" s="7">
        <v>4</v>
      </c>
      <c r="F15" s="7">
        <v>39</v>
      </c>
      <c r="G15" s="7">
        <v>14240</v>
      </c>
      <c r="H15" s="7">
        <v>39052</v>
      </c>
      <c r="I15" s="7">
        <v>69939</v>
      </c>
      <c r="J15" s="7">
        <v>28080</v>
      </c>
      <c r="K15" s="7">
        <v>28080</v>
      </c>
      <c r="L15" s="22"/>
    </row>
    <row r="16" spans="1:12" s="20" customFormat="1" ht="15" customHeight="1" x14ac:dyDescent="0.4">
      <c r="A16" s="22"/>
      <c r="B16" s="46">
        <v>13</v>
      </c>
      <c r="C16" s="448" t="s">
        <v>49</v>
      </c>
      <c r="D16" s="448"/>
      <c r="E16" s="10">
        <v>5</v>
      </c>
      <c r="F16" s="10">
        <v>20</v>
      </c>
      <c r="G16" s="10">
        <v>5763</v>
      </c>
      <c r="H16" s="10">
        <v>5950</v>
      </c>
      <c r="I16" s="10">
        <v>16401</v>
      </c>
      <c r="J16" s="10">
        <v>9502</v>
      </c>
      <c r="K16" s="10">
        <v>9502</v>
      </c>
      <c r="L16" s="22"/>
    </row>
    <row r="17" spans="1:12" s="20" customFormat="1" ht="15" customHeight="1" x14ac:dyDescent="0.4">
      <c r="A17" s="22"/>
      <c r="B17" s="45">
        <v>14</v>
      </c>
      <c r="C17" s="451" t="s">
        <v>50</v>
      </c>
      <c r="D17" s="451"/>
      <c r="E17" s="7">
        <v>3</v>
      </c>
      <c r="F17" s="7">
        <v>93</v>
      </c>
      <c r="G17" s="7">
        <v>37776</v>
      </c>
      <c r="H17" s="7">
        <v>161436</v>
      </c>
      <c r="I17" s="7">
        <v>259918</v>
      </c>
      <c r="J17" s="7">
        <v>83537</v>
      </c>
      <c r="K17" s="7">
        <v>89764</v>
      </c>
      <c r="L17" s="22"/>
    </row>
    <row r="18" spans="1:12" s="20" customFormat="1" ht="15" customHeight="1" x14ac:dyDescent="0.4">
      <c r="A18" s="22"/>
      <c r="B18" s="45">
        <v>15</v>
      </c>
      <c r="C18" s="451" t="s">
        <v>51</v>
      </c>
      <c r="D18" s="451"/>
      <c r="E18" s="7">
        <v>37</v>
      </c>
      <c r="F18" s="7">
        <v>615</v>
      </c>
      <c r="G18" s="7">
        <v>211531</v>
      </c>
      <c r="H18" s="7">
        <v>264576</v>
      </c>
      <c r="I18" s="7">
        <v>677658</v>
      </c>
      <c r="J18" s="7">
        <v>365630</v>
      </c>
      <c r="K18" s="7">
        <v>376262</v>
      </c>
      <c r="L18" s="22"/>
    </row>
    <row r="19" spans="1:12" s="20" customFormat="1" ht="15" customHeight="1" x14ac:dyDescent="0.4">
      <c r="A19" s="22"/>
      <c r="B19" s="45">
        <v>16</v>
      </c>
      <c r="C19" s="451" t="s">
        <v>52</v>
      </c>
      <c r="D19" s="451"/>
      <c r="E19" s="7" t="s">
        <v>46</v>
      </c>
      <c r="F19" s="7" t="s">
        <v>46</v>
      </c>
      <c r="G19" s="7" t="s">
        <v>46</v>
      </c>
      <c r="H19" s="7" t="s">
        <v>46</v>
      </c>
      <c r="I19" s="7" t="s">
        <v>46</v>
      </c>
      <c r="J19" s="7" t="s">
        <v>46</v>
      </c>
      <c r="K19" s="7" t="s">
        <v>46</v>
      </c>
      <c r="L19" s="22"/>
    </row>
    <row r="20" spans="1:12" s="20" customFormat="1" ht="15" customHeight="1" x14ac:dyDescent="0.4">
      <c r="A20" s="22"/>
      <c r="B20" s="45">
        <v>17</v>
      </c>
      <c r="C20" s="451" t="s">
        <v>53</v>
      </c>
      <c r="D20" s="451"/>
      <c r="E20" s="7">
        <v>3</v>
      </c>
      <c r="F20" s="7">
        <v>20</v>
      </c>
      <c r="G20" s="7">
        <v>7998</v>
      </c>
      <c r="H20" s="7">
        <v>45914</v>
      </c>
      <c r="I20" s="7">
        <v>82573</v>
      </c>
      <c r="J20" s="7">
        <v>33327</v>
      </c>
      <c r="K20" s="7">
        <v>33327</v>
      </c>
      <c r="L20" s="22"/>
    </row>
    <row r="21" spans="1:12" s="20" customFormat="1" ht="15" customHeight="1" x14ac:dyDescent="0.4">
      <c r="A21" s="22"/>
      <c r="B21" s="46">
        <v>18</v>
      </c>
      <c r="C21" s="447" t="s">
        <v>54</v>
      </c>
      <c r="D21" s="448"/>
      <c r="E21" s="10">
        <v>10</v>
      </c>
      <c r="F21" s="10">
        <v>166</v>
      </c>
      <c r="G21" s="10">
        <v>50540</v>
      </c>
      <c r="H21" s="10">
        <v>248365</v>
      </c>
      <c r="I21" s="10">
        <v>384386</v>
      </c>
      <c r="J21" s="10">
        <v>123658</v>
      </c>
      <c r="K21" s="10">
        <v>123658</v>
      </c>
      <c r="L21" s="22"/>
    </row>
    <row r="22" spans="1:12" s="20" customFormat="1" ht="15" customHeight="1" x14ac:dyDescent="0.4">
      <c r="A22" s="22"/>
      <c r="B22" s="45">
        <v>19</v>
      </c>
      <c r="C22" s="451" t="s">
        <v>55</v>
      </c>
      <c r="D22" s="451"/>
      <c r="E22" s="7">
        <v>1</v>
      </c>
      <c r="F22" s="7">
        <v>17</v>
      </c>
      <c r="G22" s="7" t="s">
        <v>2100</v>
      </c>
      <c r="H22" s="7" t="s">
        <v>2100</v>
      </c>
      <c r="I22" s="7" t="s">
        <v>2100</v>
      </c>
      <c r="J22" s="7" t="s">
        <v>2100</v>
      </c>
      <c r="K22" s="7" t="s">
        <v>2100</v>
      </c>
      <c r="L22" s="22"/>
    </row>
    <row r="23" spans="1:12" s="20" customFormat="1" ht="15" customHeight="1" x14ac:dyDescent="0.4">
      <c r="A23" s="22"/>
      <c r="B23" s="45">
        <v>20</v>
      </c>
      <c r="C23" s="451" t="s">
        <v>56</v>
      </c>
      <c r="D23" s="451"/>
      <c r="E23" s="7">
        <v>1</v>
      </c>
      <c r="F23" s="7">
        <v>76</v>
      </c>
      <c r="G23" s="7" t="s">
        <v>2100</v>
      </c>
      <c r="H23" s="7" t="s">
        <v>2100</v>
      </c>
      <c r="I23" s="7" t="s">
        <v>2100</v>
      </c>
      <c r="J23" s="7" t="s">
        <v>2100</v>
      </c>
      <c r="K23" s="7" t="s">
        <v>2100</v>
      </c>
      <c r="L23" s="22"/>
    </row>
    <row r="24" spans="1:12" s="20" customFormat="1" ht="15" customHeight="1" x14ac:dyDescent="0.4">
      <c r="A24" s="22"/>
      <c r="B24" s="45">
        <v>21</v>
      </c>
      <c r="C24" s="451" t="s">
        <v>57</v>
      </c>
      <c r="D24" s="451"/>
      <c r="E24" s="7">
        <v>9</v>
      </c>
      <c r="F24" s="7">
        <v>142</v>
      </c>
      <c r="G24" s="7">
        <v>54793</v>
      </c>
      <c r="H24" s="7">
        <v>169184</v>
      </c>
      <c r="I24" s="7">
        <v>330005</v>
      </c>
      <c r="J24" s="7">
        <v>147992</v>
      </c>
      <c r="K24" s="7">
        <v>146492</v>
      </c>
      <c r="L24" s="22"/>
    </row>
    <row r="25" spans="1:12" s="20" customFormat="1" ht="15" customHeight="1" x14ac:dyDescent="0.4">
      <c r="A25" s="22"/>
      <c r="B25" s="45">
        <v>22</v>
      </c>
      <c r="C25" s="451" t="s">
        <v>58</v>
      </c>
      <c r="D25" s="451"/>
      <c r="E25" s="7">
        <v>5</v>
      </c>
      <c r="F25" s="7">
        <v>109</v>
      </c>
      <c r="G25" s="7">
        <v>32667</v>
      </c>
      <c r="H25" s="7">
        <v>165045</v>
      </c>
      <c r="I25" s="7">
        <v>263868</v>
      </c>
      <c r="J25" s="7">
        <v>87697</v>
      </c>
      <c r="K25" s="7">
        <v>90292</v>
      </c>
      <c r="L25" s="22"/>
    </row>
    <row r="26" spans="1:12" s="20" customFormat="1" ht="15" customHeight="1" x14ac:dyDescent="0.4">
      <c r="A26" s="22"/>
      <c r="B26" s="46">
        <v>23</v>
      </c>
      <c r="C26" s="448" t="s">
        <v>59</v>
      </c>
      <c r="D26" s="448"/>
      <c r="E26" s="10" t="s">
        <v>46</v>
      </c>
      <c r="F26" s="10" t="s">
        <v>46</v>
      </c>
      <c r="G26" s="10" t="s">
        <v>46</v>
      </c>
      <c r="H26" s="10" t="s">
        <v>46</v>
      </c>
      <c r="I26" s="10" t="s">
        <v>46</v>
      </c>
      <c r="J26" s="10" t="s">
        <v>46</v>
      </c>
      <c r="K26" s="10" t="s">
        <v>46</v>
      </c>
      <c r="L26" s="22"/>
    </row>
    <row r="27" spans="1:12" s="20" customFormat="1" ht="15" customHeight="1" x14ac:dyDescent="0.4">
      <c r="A27" s="22"/>
      <c r="B27" s="45">
        <v>24</v>
      </c>
      <c r="C27" s="451" t="s">
        <v>60</v>
      </c>
      <c r="D27" s="451"/>
      <c r="E27" s="7">
        <v>17</v>
      </c>
      <c r="F27" s="7">
        <v>922</v>
      </c>
      <c r="G27" s="7">
        <v>451121</v>
      </c>
      <c r="H27" s="7">
        <v>1963952</v>
      </c>
      <c r="I27" s="7">
        <v>3621045</v>
      </c>
      <c r="J27" s="7">
        <v>1361476</v>
      </c>
      <c r="K27" s="7">
        <v>1515108</v>
      </c>
      <c r="L27" s="22"/>
    </row>
    <row r="28" spans="1:12" s="20" customFormat="1" ht="15" customHeight="1" x14ac:dyDescent="0.4">
      <c r="A28" s="22"/>
      <c r="B28" s="45">
        <v>25</v>
      </c>
      <c r="C28" s="451" t="s">
        <v>61</v>
      </c>
      <c r="D28" s="451"/>
      <c r="E28" s="7">
        <v>2</v>
      </c>
      <c r="F28" s="7">
        <v>5</v>
      </c>
      <c r="G28" s="7" t="s">
        <v>2100</v>
      </c>
      <c r="H28" s="7" t="s">
        <v>2100</v>
      </c>
      <c r="I28" s="7" t="s">
        <v>2100</v>
      </c>
      <c r="J28" s="7" t="s">
        <v>2100</v>
      </c>
      <c r="K28" s="7" t="s">
        <v>2100</v>
      </c>
      <c r="L28" s="22"/>
    </row>
    <row r="29" spans="1:12" s="20" customFormat="1" ht="15" customHeight="1" x14ac:dyDescent="0.4">
      <c r="A29" s="22"/>
      <c r="B29" s="45">
        <v>26</v>
      </c>
      <c r="C29" s="451" t="s">
        <v>62</v>
      </c>
      <c r="D29" s="451"/>
      <c r="E29" s="7">
        <v>8</v>
      </c>
      <c r="F29" s="7">
        <v>203</v>
      </c>
      <c r="G29" s="7">
        <v>61796</v>
      </c>
      <c r="H29" s="7">
        <v>156156</v>
      </c>
      <c r="I29" s="7">
        <v>296559</v>
      </c>
      <c r="J29" s="7">
        <v>120667</v>
      </c>
      <c r="K29" s="7">
        <v>129473</v>
      </c>
      <c r="L29" s="22"/>
    </row>
    <row r="30" spans="1:12" s="20" customFormat="1" ht="15" customHeight="1" x14ac:dyDescent="0.4">
      <c r="A30" s="22"/>
      <c r="B30" s="45">
        <v>27</v>
      </c>
      <c r="C30" s="451" t="s">
        <v>63</v>
      </c>
      <c r="D30" s="451"/>
      <c r="E30" s="7">
        <v>3</v>
      </c>
      <c r="F30" s="7">
        <v>221</v>
      </c>
      <c r="G30" s="7">
        <v>126594</v>
      </c>
      <c r="H30" s="7">
        <v>276733</v>
      </c>
      <c r="I30" s="7">
        <v>661099</v>
      </c>
      <c r="J30" s="7">
        <v>363420</v>
      </c>
      <c r="K30" s="7">
        <v>350391</v>
      </c>
      <c r="L30" s="22"/>
    </row>
    <row r="31" spans="1:12" s="20" customFormat="1" ht="15" customHeight="1" x14ac:dyDescent="0.4">
      <c r="A31" s="22"/>
      <c r="B31" s="46">
        <v>28</v>
      </c>
      <c r="C31" s="448" t="s">
        <v>64</v>
      </c>
      <c r="D31" s="448"/>
      <c r="E31" s="10">
        <v>2</v>
      </c>
      <c r="F31" s="10">
        <v>23</v>
      </c>
      <c r="G31" s="10" t="s">
        <v>2100</v>
      </c>
      <c r="H31" s="10" t="s">
        <v>2100</v>
      </c>
      <c r="I31" s="10" t="s">
        <v>2100</v>
      </c>
      <c r="J31" s="10" t="s">
        <v>2100</v>
      </c>
      <c r="K31" s="10" t="s">
        <v>2100</v>
      </c>
      <c r="L31" s="22"/>
    </row>
    <row r="32" spans="1:12" s="20" customFormat="1" ht="15" customHeight="1" x14ac:dyDescent="0.4">
      <c r="A32" s="22"/>
      <c r="B32" s="45">
        <v>29</v>
      </c>
      <c r="C32" s="451" t="s">
        <v>65</v>
      </c>
      <c r="D32" s="451"/>
      <c r="E32" s="7">
        <v>4</v>
      </c>
      <c r="F32" s="7">
        <v>65</v>
      </c>
      <c r="G32" s="7">
        <v>27404</v>
      </c>
      <c r="H32" s="7">
        <v>32832</v>
      </c>
      <c r="I32" s="7">
        <v>74055</v>
      </c>
      <c r="J32" s="7">
        <v>36910</v>
      </c>
      <c r="K32" s="7">
        <v>37521</v>
      </c>
      <c r="L32" s="22"/>
    </row>
    <row r="33" spans="1:12" s="20" customFormat="1" ht="15" customHeight="1" x14ac:dyDescent="0.4">
      <c r="A33" s="22"/>
      <c r="B33" s="45">
        <v>30</v>
      </c>
      <c r="C33" s="451" t="s">
        <v>66</v>
      </c>
      <c r="D33" s="451"/>
      <c r="E33" s="7" t="s">
        <v>46</v>
      </c>
      <c r="F33" s="7" t="s">
        <v>46</v>
      </c>
      <c r="G33" s="7" t="s">
        <v>46</v>
      </c>
      <c r="H33" s="7" t="s">
        <v>46</v>
      </c>
      <c r="I33" s="7" t="s">
        <v>46</v>
      </c>
      <c r="J33" s="7" t="s">
        <v>46</v>
      </c>
      <c r="K33" s="7" t="s">
        <v>46</v>
      </c>
      <c r="L33" s="22"/>
    </row>
    <row r="34" spans="1:12" s="20" customFormat="1" ht="15" customHeight="1" x14ac:dyDescent="0.4">
      <c r="A34" s="22"/>
      <c r="B34" s="45">
        <v>31</v>
      </c>
      <c r="C34" s="451" t="s">
        <v>67</v>
      </c>
      <c r="D34" s="451"/>
      <c r="E34" s="7">
        <v>2</v>
      </c>
      <c r="F34" s="7">
        <v>36</v>
      </c>
      <c r="G34" s="7" t="s">
        <v>2100</v>
      </c>
      <c r="H34" s="7" t="s">
        <v>2100</v>
      </c>
      <c r="I34" s="7" t="s">
        <v>2100</v>
      </c>
      <c r="J34" s="7" t="s">
        <v>2100</v>
      </c>
      <c r="K34" s="7" t="s">
        <v>2100</v>
      </c>
      <c r="L34" s="22"/>
    </row>
    <row r="35" spans="1:12" s="20" customFormat="1" ht="15" customHeight="1" x14ac:dyDescent="0.4">
      <c r="A35" s="22"/>
      <c r="B35" s="146">
        <v>32</v>
      </c>
      <c r="C35" s="458" t="s">
        <v>68</v>
      </c>
      <c r="D35" s="458"/>
      <c r="E35" s="109">
        <v>14</v>
      </c>
      <c r="F35" s="109">
        <v>93</v>
      </c>
      <c r="G35" s="109">
        <v>23932</v>
      </c>
      <c r="H35" s="109">
        <v>21720</v>
      </c>
      <c r="I35" s="109">
        <v>56480</v>
      </c>
      <c r="J35" s="109">
        <v>31846</v>
      </c>
      <c r="K35" s="109">
        <v>31846</v>
      </c>
      <c r="L35" s="22"/>
    </row>
    <row r="36" spans="1:12" s="20" customFormat="1" ht="15" customHeight="1" x14ac:dyDescent="0.4">
      <c r="A36" s="22"/>
      <c r="B36" s="454" t="s">
        <v>2259</v>
      </c>
      <c r="C36" s="454"/>
      <c r="D36" s="455"/>
      <c r="E36" s="7">
        <v>95</v>
      </c>
      <c r="F36" s="7">
        <v>421</v>
      </c>
      <c r="G36" s="7">
        <v>116076</v>
      </c>
      <c r="H36" s="7">
        <v>225248</v>
      </c>
      <c r="I36" s="7">
        <v>505802</v>
      </c>
      <c r="J36" s="7">
        <v>255282</v>
      </c>
      <c r="K36" s="7">
        <v>255282</v>
      </c>
      <c r="L36" s="22"/>
    </row>
    <row r="37" spans="1:12" s="20" customFormat="1" ht="15" customHeight="1" x14ac:dyDescent="0.4">
      <c r="A37" s="22"/>
      <c r="B37" s="454" t="s">
        <v>540</v>
      </c>
      <c r="C37" s="454"/>
      <c r="D37" s="455"/>
      <c r="E37" s="7">
        <v>34</v>
      </c>
      <c r="F37" s="7">
        <v>482</v>
      </c>
      <c r="G37" s="7">
        <v>127213</v>
      </c>
      <c r="H37" s="7">
        <v>346719</v>
      </c>
      <c r="I37" s="7">
        <v>619981</v>
      </c>
      <c r="J37" s="7">
        <v>243868</v>
      </c>
      <c r="K37" s="7">
        <v>243868</v>
      </c>
      <c r="L37" s="22"/>
    </row>
    <row r="38" spans="1:12" s="20" customFormat="1" ht="15" customHeight="1" x14ac:dyDescent="0.4">
      <c r="A38" s="22"/>
      <c r="B38" s="454" t="s">
        <v>541</v>
      </c>
      <c r="C38" s="454"/>
      <c r="D38" s="455"/>
      <c r="E38" s="7">
        <v>17</v>
      </c>
      <c r="F38" s="7">
        <v>413</v>
      </c>
      <c r="G38" s="7">
        <v>130463</v>
      </c>
      <c r="H38" s="7">
        <v>474773</v>
      </c>
      <c r="I38" s="7">
        <v>796082</v>
      </c>
      <c r="J38" s="7">
        <v>289980</v>
      </c>
      <c r="K38" s="7">
        <v>289980</v>
      </c>
      <c r="L38" s="22"/>
    </row>
    <row r="39" spans="1:12" s="20" customFormat="1" ht="15" customHeight="1" x14ac:dyDescent="0.4">
      <c r="A39" s="22"/>
      <c r="B39" s="454" t="s">
        <v>542</v>
      </c>
      <c r="C39" s="454"/>
      <c r="D39" s="455"/>
      <c r="E39" s="7">
        <v>20</v>
      </c>
      <c r="F39" s="7">
        <v>826</v>
      </c>
      <c r="G39" s="7">
        <v>244060</v>
      </c>
      <c r="H39" s="7">
        <v>647566</v>
      </c>
      <c r="I39" s="7">
        <v>1197512</v>
      </c>
      <c r="J39" s="7">
        <v>483429</v>
      </c>
      <c r="K39" s="7">
        <v>499019</v>
      </c>
      <c r="L39" s="22"/>
    </row>
    <row r="40" spans="1:12" s="20" customFormat="1" ht="15" customHeight="1" x14ac:dyDescent="0.4">
      <c r="A40" s="22"/>
      <c r="B40" s="456" t="s">
        <v>543</v>
      </c>
      <c r="C40" s="456"/>
      <c r="D40" s="457"/>
      <c r="E40" s="10">
        <v>11</v>
      </c>
      <c r="F40" s="10">
        <v>766</v>
      </c>
      <c r="G40" s="10">
        <v>254201</v>
      </c>
      <c r="H40" s="10">
        <v>921004</v>
      </c>
      <c r="I40" s="10">
        <v>1564077</v>
      </c>
      <c r="J40" s="10">
        <v>542889</v>
      </c>
      <c r="K40" s="10">
        <v>582507</v>
      </c>
      <c r="L40" s="22"/>
    </row>
    <row r="41" spans="1:12" s="20" customFormat="1" ht="15" customHeight="1" x14ac:dyDescent="0.4">
      <c r="A41" s="22"/>
      <c r="B41" s="454" t="s">
        <v>544</v>
      </c>
      <c r="C41" s="454"/>
      <c r="D41" s="455"/>
      <c r="E41" s="7">
        <v>10</v>
      </c>
      <c r="F41" s="7">
        <v>1432</v>
      </c>
      <c r="G41" s="7">
        <v>691654</v>
      </c>
      <c r="H41" s="7">
        <v>3004076</v>
      </c>
      <c r="I41" s="7">
        <v>5257747</v>
      </c>
      <c r="J41" s="7">
        <v>1855884</v>
      </c>
      <c r="K41" s="7">
        <v>2073024</v>
      </c>
      <c r="L41" s="22"/>
    </row>
    <row r="42" spans="1:12" s="20" customFormat="1" ht="15" customHeight="1" x14ac:dyDescent="0.4">
      <c r="A42" s="22"/>
      <c r="B42" s="454" t="s">
        <v>545</v>
      </c>
      <c r="C42" s="454"/>
      <c r="D42" s="455"/>
      <c r="E42" s="7">
        <v>2</v>
      </c>
      <c r="F42" s="7">
        <v>471</v>
      </c>
      <c r="G42" s="7" t="s">
        <v>2100</v>
      </c>
      <c r="H42" s="7" t="s">
        <v>2100</v>
      </c>
      <c r="I42" s="7" t="s">
        <v>2100</v>
      </c>
      <c r="J42" s="7" t="s">
        <v>2100</v>
      </c>
      <c r="K42" s="7" t="s">
        <v>2100</v>
      </c>
      <c r="L42" s="22"/>
    </row>
    <row r="43" spans="1:12" s="20" customFormat="1" ht="15" customHeight="1" x14ac:dyDescent="0.4">
      <c r="A43" s="22"/>
      <c r="B43" s="454" t="s">
        <v>546</v>
      </c>
      <c r="C43" s="454"/>
      <c r="D43" s="455"/>
      <c r="E43" s="7">
        <v>1</v>
      </c>
      <c r="F43" s="7">
        <v>433</v>
      </c>
      <c r="G43" s="7" t="s">
        <v>2100</v>
      </c>
      <c r="H43" s="7" t="s">
        <v>2100</v>
      </c>
      <c r="I43" s="7" t="s">
        <v>2100</v>
      </c>
      <c r="J43" s="7" t="s">
        <v>2100</v>
      </c>
      <c r="K43" s="7" t="s">
        <v>2100</v>
      </c>
      <c r="L43" s="22"/>
    </row>
    <row r="44" spans="1:12" s="20" customFormat="1" ht="15" customHeight="1" x14ac:dyDescent="0.4">
      <c r="A44" s="22"/>
      <c r="B44" s="454" t="s">
        <v>547</v>
      </c>
      <c r="C44" s="454"/>
      <c r="D44" s="455"/>
      <c r="E44" s="7" t="s">
        <v>46</v>
      </c>
      <c r="F44" s="7" t="s">
        <v>46</v>
      </c>
      <c r="G44" s="7" t="s">
        <v>46</v>
      </c>
      <c r="H44" s="7" t="s">
        <v>46</v>
      </c>
      <c r="I44" s="7" t="s">
        <v>46</v>
      </c>
      <c r="J44" s="7" t="s">
        <v>46</v>
      </c>
      <c r="K44" s="7" t="s">
        <v>46</v>
      </c>
      <c r="L44" s="22"/>
    </row>
    <row r="45" spans="1:12" s="20" customFormat="1" ht="15" customHeight="1" thickBot="1" x14ac:dyDescent="0.45">
      <c r="A45" s="22"/>
      <c r="B45" s="452" t="s">
        <v>548</v>
      </c>
      <c r="C45" s="452"/>
      <c r="D45" s="453"/>
      <c r="E45" s="13" t="s">
        <v>46</v>
      </c>
      <c r="F45" s="13" t="s">
        <v>46</v>
      </c>
      <c r="G45" s="13" t="s">
        <v>46</v>
      </c>
      <c r="H45" s="13" t="s">
        <v>46</v>
      </c>
      <c r="I45" s="13" t="s">
        <v>46</v>
      </c>
      <c r="J45" s="13" t="s">
        <v>46</v>
      </c>
      <c r="K45" s="13" t="s">
        <v>46</v>
      </c>
      <c r="L45" s="22"/>
    </row>
    <row r="46" spans="1:12" s="20" customFormat="1" ht="15" customHeight="1" x14ac:dyDescent="0.4">
      <c r="A46" s="22"/>
      <c r="L46" s="22"/>
    </row>
    <row r="47" spans="1:12" ht="15" customHeight="1" x14ac:dyDescent="0.4">
      <c r="A47" s="18"/>
      <c r="L47" s="18"/>
    </row>
    <row r="48" spans="1:12" ht="15" customHeight="1" x14ac:dyDescent="0.4">
      <c r="A48" s="18"/>
      <c r="L48" s="18"/>
    </row>
    <row r="49" spans="1:12" ht="15" customHeight="1" x14ac:dyDescent="0.4">
      <c r="A49" s="18"/>
      <c r="L49" s="18"/>
    </row>
    <row r="50" spans="1:12" ht="15" customHeight="1" x14ac:dyDescent="0.4">
      <c r="A50" s="18"/>
      <c r="L50" s="18"/>
    </row>
    <row r="51" spans="1:12" ht="15" customHeight="1" x14ac:dyDescent="0.4">
      <c r="A51" s="18"/>
      <c r="L51" s="18"/>
    </row>
    <row r="52" spans="1:12" ht="15" customHeight="1" x14ac:dyDescent="0.4">
      <c r="A52" s="18"/>
      <c r="L52" s="18"/>
    </row>
    <row r="53" spans="1:12" ht="15" customHeight="1" x14ac:dyDescent="0.4">
      <c r="A53" s="18"/>
      <c r="L53" s="18"/>
    </row>
    <row r="54" spans="1:12" ht="15" customHeight="1" x14ac:dyDescent="0.4">
      <c r="A54" s="18"/>
      <c r="L54" s="18"/>
    </row>
    <row r="55" spans="1:12" ht="15" customHeight="1" x14ac:dyDescent="0.4">
      <c r="A55" s="18"/>
      <c r="L55" s="18"/>
    </row>
    <row r="56" spans="1:12" ht="15" customHeight="1" x14ac:dyDescent="0.4">
      <c r="A56" s="18"/>
      <c r="L56" s="18"/>
    </row>
    <row r="57" spans="1:12" ht="15" customHeight="1" x14ac:dyDescent="0.4">
      <c r="A57" s="18"/>
      <c r="L57" s="18"/>
    </row>
    <row r="58" spans="1:12" ht="15" customHeight="1" x14ac:dyDescent="0.4">
      <c r="A58" s="18"/>
      <c r="L58" s="18"/>
    </row>
    <row r="59" spans="1:12" ht="15" customHeight="1" x14ac:dyDescent="0.4">
      <c r="A59" s="18"/>
      <c r="L59" s="18"/>
    </row>
  </sheetData>
  <mergeCells count="37">
    <mergeCell ref="B45:D45"/>
    <mergeCell ref="E9:E10"/>
    <mergeCell ref="B39:D39"/>
    <mergeCell ref="B40:D40"/>
    <mergeCell ref="B41:D41"/>
    <mergeCell ref="B42:D42"/>
    <mergeCell ref="B43:D43"/>
    <mergeCell ref="B44:D44"/>
    <mergeCell ref="C34:D34"/>
    <mergeCell ref="C35:D35"/>
    <mergeCell ref="B36:D36"/>
    <mergeCell ref="B37:D37"/>
    <mergeCell ref="B38:D38"/>
    <mergeCell ref="C28:D28"/>
    <mergeCell ref="C29:D29"/>
    <mergeCell ref="C30:D30"/>
    <mergeCell ref="C31:D31"/>
    <mergeCell ref="C32:D32"/>
    <mergeCell ref="C33:D33"/>
    <mergeCell ref="C22:D22"/>
    <mergeCell ref="C23:D23"/>
    <mergeCell ref="C24:D24"/>
    <mergeCell ref="C25:D25"/>
    <mergeCell ref="C26:D26"/>
    <mergeCell ref="C27:D27"/>
    <mergeCell ref="B9:D10"/>
    <mergeCell ref="C21:D21"/>
    <mergeCell ref="B11:D11"/>
    <mergeCell ref="C12:D12"/>
    <mergeCell ref="C13:D13"/>
    <mergeCell ref="C14:D14"/>
    <mergeCell ref="C15:D15"/>
    <mergeCell ref="C16:D16"/>
    <mergeCell ref="C17:D17"/>
    <mergeCell ref="C18:D18"/>
    <mergeCell ref="C19:D19"/>
    <mergeCell ref="C20:D20"/>
  </mergeCells>
  <phoneticPr fontId="2"/>
  <pageMargins left="0.78740157480314965" right="0.78740157480314965" top="0.78740157480314965" bottom="0.78740157480314965" header="0.39370078740157483" footer="0.59055118110236227"/>
  <pageSetup paperSize="9" scale="93" firstPageNumber="5"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L59"/>
  <sheetViews>
    <sheetView showGridLines="0" zoomScaleNormal="100" workbookViewId="0"/>
  </sheetViews>
  <sheetFormatPr defaultColWidth="8.125" defaultRowHeight="15" customHeight="1" x14ac:dyDescent="0.4"/>
  <cols>
    <col min="1" max="1" width="2.625" style="16" customWidth="1"/>
    <col min="2" max="2" width="2.5" style="16" customWidth="1"/>
    <col min="3" max="5" width="6" style="16" customWidth="1"/>
    <col min="6" max="6" width="6.875" style="16" customWidth="1"/>
    <col min="7" max="11" width="11.375" style="16" customWidth="1"/>
    <col min="12" max="12" width="8.75" style="16" bestFit="1" customWidth="1"/>
    <col min="13" max="16384" width="8.125" style="16"/>
  </cols>
  <sheetData>
    <row r="1" spans="1:12" s="126" customFormat="1" ht="15" customHeight="1" x14ac:dyDescent="0.4">
      <c r="B1" s="126" t="s">
        <v>2256</v>
      </c>
    </row>
    <row r="2" spans="1:12" s="126" customFormat="1" ht="4.5" customHeight="1" x14ac:dyDescent="0.4"/>
    <row r="3" spans="1:12" s="126" customFormat="1" ht="4.5" customHeight="1" x14ac:dyDescent="0.4"/>
    <row r="4" spans="1:12" s="126" customFormat="1" ht="4.5" customHeight="1" x14ac:dyDescent="0.4"/>
    <row r="5" spans="1:12" ht="4.5" customHeight="1" x14ac:dyDescent="0.4"/>
    <row r="6" spans="1:12" s="59" customFormat="1" ht="15" customHeight="1" x14ac:dyDescent="0.4">
      <c r="B6" s="59" t="s">
        <v>643</v>
      </c>
    </row>
    <row r="7" spans="1:12" s="52" customFormat="1" ht="15" customHeight="1" x14ac:dyDescent="0.4">
      <c r="B7" s="52" t="s">
        <v>2070</v>
      </c>
    </row>
    <row r="8" spans="1:12" s="20" customFormat="1" ht="15" customHeight="1" thickBot="1" x14ac:dyDescent="0.45">
      <c r="C8" s="21">
        <v>202</v>
      </c>
      <c r="D8" s="20" t="s">
        <v>650</v>
      </c>
      <c r="L8" s="22"/>
    </row>
    <row r="9" spans="1:12" ht="52.5" x14ac:dyDescent="0.4">
      <c r="A9" s="18"/>
      <c r="B9" s="429" t="s">
        <v>18</v>
      </c>
      <c r="C9" s="429"/>
      <c r="D9" s="430"/>
      <c r="E9" s="440" t="s">
        <v>20</v>
      </c>
      <c r="F9" s="140" t="s">
        <v>639</v>
      </c>
      <c r="G9" s="154" t="s">
        <v>71</v>
      </c>
      <c r="H9" s="140" t="s">
        <v>2091</v>
      </c>
      <c r="I9" s="140" t="s">
        <v>640</v>
      </c>
      <c r="J9" s="141" t="s">
        <v>641</v>
      </c>
      <c r="K9" s="141" t="s">
        <v>2035</v>
      </c>
      <c r="L9" s="18"/>
    </row>
    <row r="10" spans="1:12" s="142" customFormat="1" ht="15" customHeight="1" thickBot="1" x14ac:dyDescent="0.45">
      <c r="A10" s="93"/>
      <c r="B10" s="431"/>
      <c r="C10" s="431"/>
      <c r="D10" s="432"/>
      <c r="E10" s="441"/>
      <c r="F10" s="23" t="s">
        <v>642</v>
      </c>
      <c r="G10" s="23" t="s">
        <v>80</v>
      </c>
      <c r="H10" s="23" t="s">
        <v>80</v>
      </c>
      <c r="I10" s="23" t="s">
        <v>80</v>
      </c>
      <c r="J10" s="24" t="s">
        <v>80</v>
      </c>
      <c r="K10" s="24" t="s">
        <v>80</v>
      </c>
      <c r="L10" s="93"/>
    </row>
    <row r="11" spans="1:12" s="52" customFormat="1" ht="15" customHeight="1" x14ac:dyDescent="0.4">
      <c r="A11" s="51"/>
      <c r="B11" s="449" t="s">
        <v>6</v>
      </c>
      <c r="C11" s="449"/>
      <c r="D11" s="450"/>
      <c r="E11" s="50">
        <v>101</v>
      </c>
      <c r="F11" s="50">
        <v>2464</v>
      </c>
      <c r="G11" s="50">
        <v>830214</v>
      </c>
      <c r="H11" s="50">
        <v>5425512</v>
      </c>
      <c r="I11" s="50">
        <v>8010004</v>
      </c>
      <c r="J11" s="50">
        <v>2027198</v>
      </c>
      <c r="K11" s="50">
        <v>2395874</v>
      </c>
      <c r="L11" s="51"/>
    </row>
    <row r="12" spans="1:12" s="20" customFormat="1" ht="15" customHeight="1" x14ac:dyDescent="0.4">
      <c r="A12" s="22"/>
      <c r="B12" s="45" t="s">
        <v>43</v>
      </c>
      <c r="C12" s="451" t="s">
        <v>44</v>
      </c>
      <c r="D12" s="451"/>
      <c r="E12" s="7">
        <v>38</v>
      </c>
      <c r="F12" s="7">
        <v>560</v>
      </c>
      <c r="G12" s="7">
        <v>123861</v>
      </c>
      <c r="H12" s="7">
        <v>869857</v>
      </c>
      <c r="I12" s="7">
        <v>1103799</v>
      </c>
      <c r="J12" s="7">
        <v>216125</v>
      </c>
      <c r="K12" s="7">
        <v>220539</v>
      </c>
      <c r="L12" s="22"/>
    </row>
    <row r="13" spans="1:12" s="20" customFormat="1" ht="15" customHeight="1" x14ac:dyDescent="0.4">
      <c r="A13" s="22"/>
      <c r="B13" s="45">
        <v>10</v>
      </c>
      <c r="C13" s="451" t="s">
        <v>45</v>
      </c>
      <c r="D13" s="451"/>
      <c r="E13" s="7">
        <v>3</v>
      </c>
      <c r="F13" s="7">
        <v>15</v>
      </c>
      <c r="G13" s="7">
        <v>4546</v>
      </c>
      <c r="H13" s="7">
        <v>5670</v>
      </c>
      <c r="I13" s="7">
        <v>12143</v>
      </c>
      <c r="J13" s="7">
        <v>5270</v>
      </c>
      <c r="K13" s="7">
        <v>5270</v>
      </c>
      <c r="L13" s="22"/>
    </row>
    <row r="14" spans="1:12" s="20" customFormat="1" ht="15" customHeight="1" x14ac:dyDescent="0.4">
      <c r="A14" s="22"/>
      <c r="B14" s="45">
        <v>11</v>
      </c>
      <c r="C14" s="451" t="s">
        <v>47</v>
      </c>
      <c r="D14" s="451"/>
      <c r="E14" s="7">
        <v>4</v>
      </c>
      <c r="F14" s="7">
        <v>107</v>
      </c>
      <c r="G14" s="7">
        <v>26024</v>
      </c>
      <c r="H14" s="7">
        <v>45496</v>
      </c>
      <c r="I14" s="7">
        <v>139126</v>
      </c>
      <c r="J14" s="7">
        <v>84826</v>
      </c>
      <c r="K14" s="7">
        <v>85127</v>
      </c>
      <c r="L14" s="22"/>
    </row>
    <row r="15" spans="1:12" s="20" customFormat="1" ht="15" customHeight="1" x14ac:dyDescent="0.4">
      <c r="A15" s="22"/>
      <c r="B15" s="45">
        <v>12</v>
      </c>
      <c r="C15" s="451" t="s">
        <v>48</v>
      </c>
      <c r="D15" s="451"/>
      <c r="E15" s="7">
        <v>15</v>
      </c>
      <c r="F15" s="7">
        <v>394</v>
      </c>
      <c r="G15" s="7">
        <v>137214</v>
      </c>
      <c r="H15" s="7">
        <v>1189634</v>
      </c>
      <c r="I15" s="7">
        <v>1920155</v>
      </c>
      <c r="J15" s="7">
        <v>656027</v>
      </c>
      <c r="K15" s="7">
        <v>665817</v>
      </c>
      <c r="L15" s="22"/>
    </row>
    <row r="16" spans="1:12" s="20" customFormat="1" ht="15" customHeight="1" x14ac:dyDescent="0.4">
      <c r="A16" s="22"/>
      <c r="B16" s="46">
        <v>13</v>
      </c>
      <c r="C16" s="448" t="s">
        <v>49</v>
      </c>
      <c r="D16" s="448"/>
      <c r="E16" s="10">
        <v>1</v>
      </c>
      <c r="F16" s="10">
        <v>5</v>
      </c>
      <c r="G16" s="10" t="s">
        <v>2100</v>
      </c>
      <c r="H16" s="10" t="s">
        <v>2100</v>
      </c>
      <c r="I16" s="10" t="s">
        <v>2100</v>
      </c>
      <c r="J16" s="10" t="s">
        <v>2100</v>
      </c>
      <c r="K16" s="10" t="s">
        <v>2100</v>
      </c>
      <c r="L16" s="22"/>
    </row>
    <row r="17" spans="1:12" s="20" customFormat="1" ht="15" customHeight="1" x14ac:dyDescent="0.4">
      <c r="A17" s="22"/>
      <c r="B17" s="45">
        <v>14</v>
      </c>
      <c r="C17" s="451" t="s">
        <v>50</v>
      </c>
      <c r="D17" s="451"/>
      <c r="E17" s="7" t="s">
        <v>46</v>
      </c>
      <c r="F17" s="7" t="s">
        <v>46</v>
      </c>
      <c r="G17" s="7" t="s">
        <v>46</v>
      </c>
      <c r="H17" s="7" t="s">
        <v>46</v>
      </c>
      <c r="I17" s="7" t="s">
        <v>46</v>
      </c>
      <c r="J17" s="7" t="s">
        <v>46</v>
      </c>
      <c r="K17" s="7" t="s">
        <v>46</v>
      </c>
      <c r="L17" s="22"/>
    </row>
    <row r="18" spans="1:12" s="20" customFormat="1" ht="15" customHeight="1" x14ac:dyDescent="0.4">
      <c r="A18" s="22"/>
      <c r="B18" s="45">
        <v>15</v>
      </c>
      <c r="C18" s="451" t="s">
        <v>51</v>
      </c>
      <c r="D18" s="451"/>
      <c r="E18" s="7">
        <v>4</v>
      </c>
      <c r="F18" s="7">
        <v>42</v>
      </c>
      <c r="G18" s="7">
        <v>10181</v>
      </c>
      <c r="H18" s="7">
        <v>11644</v>
      </c>
      <c r="I18" s="7">
        <v>33530</v>
      </c>
      <c r="J18" s="7">
        <v>19896</v>
      </c>
      <c r="K18" s="7">
        <v>19896</v>
      </c>
      <c r="L18" s="22"/>
    </row>
    <row r="19" spans="1:12" s="20" customFormat="1" ht="15" customHeight="1" x14ac:dyDescent="0.4">
      <c r="A19" s="22"/>
      <c r="B19" s="45">
        <v>16</v>
      </c>
      <c r="C19" s="451" t="s">
        <v>52</v>
      </c>
      <c r="D19" s="451"/>
      <c r="E19" s="7">
        <v>2</v>
      </c>
      <c r="F19" s="7">
        <v>32</v>
      </c>
      <c r="G19" s="7" t="s">
        <v>2100</v>
      </c>
      <c r="H19" s="7" t="s">
        <v>2100</v>
      </c>
      <c r="I19" s="7" t="s">
        <v>2100</v>
      </c>
      <c r="J19" s="7" t="s">
        <v>2100</v>
      </c>
      <c r="K19" s="7" t="s">
        <v>2100</v>
      </c>
      <c r="L19" s="22"/>
    </row>
    <row r="20" spans="1:12" s="20" customFormat="1" ht="15" customHeight="1" x14ac:dyDescent="0.4">
      <c r="A20" s="22"/>
      <c r="B20" s="45">
        <v>17</v>
      </c>
      <c r="C20" s="451" t="s">
        <v>53</v>
      </c>
      <c r="D20" s="451"/>
      <c r="E20" s="7">
        <v>2</v>
      </c>
      <c r="F20" s="7">
        <v>54</v>
      </c>
      <c r="G20" s="7" t="s">
        <v>2100</v>
      </c>
      <c r="H20" s="7" t="s">
        <v>2100</v>
      </c>
      <c r="I20" s="7" t="s">
        <v>2100</v>
      </c>
      <c r="J20" s="7" t="s">
        <v>2100</v>
      </c>
      <c r="K20" s="7" t="s">
        <v>2100</v>
      </c>
      <c r="L20" s="22"/>
    </row>
    <row r="21" spans="1:12" s="20" customFormat="1" ht="15" customHeight="1" x14ac:dyDescent="0.4">
      <c r="A21" s="22"/>
      <c r="B21" s="46">
        <v>18</v>
      </c>
      <c r="C21" s="447" t="s">
        <v>54</v>
      </c>
      <c r="D21" s="448"/>
      <c r="E21" s="10" t="s">
        <v>46</v>
      </c>
      <c r="F21" s="10" t="s">
        <v>46</v>
      </c>
      <c r="G21" s="10" t="s">
        <v>46</v>
      </c>
      <c r="H21" s="10" t="s">
        <v>46</v>
      </c>
      <c r="I21" s="10" t="s">
        <v>46</v>
      </c>
      <c r="J21" s="10" t="s">
        <v>46</v>
      </c>
      <c r="K21" s="10" t="s">
        <v>46</v>
      </c>
      <c r="L21" s="22"/>
    </row>
    <row r="22" spans="1:12" s="20" customFormat="1" ht="15" customHeight="1" x14ac:dyDescent="0.4">
      <c r="A22" s="22"/>
      <c r="B22" s="45">
        <v>19</v>
      </c>
      <c r="C22" s="451" t="s">
        <v>55</v>
      </c>
      <c r="D22" s="451"/>
      <c r="E22" s="7">
        <v>2</v>
      </c>
      <c r="F22" s="7">
        <v>52</v>
      </c>
      <c r="G22" s="7" t="s">
        <v>2100</v>
      </c>
      <c r="H22" s="7" t="s">
        <v>2100</v>
      </c>
      <c r="I22" s="7" t="s">
        <v>2100</v>
      </c>
      <c r="J22" s="7" t="s">
        <v>2100</v>
      </c>
      <c r="K22" s="7" t="s">
        <v>2100</v>
      </c>
      <c r="L22" s="22"/>
    </row>
    <row r="23" spans="1:12" s="20" customFormat="1" ht="15" customHeight="1" x14ac:dyDescent="0.4">
      <c r="A23" s="22"/>
      <c r="B23" s="45">
        <v>20</v>
      </c>
      <c r="C23" s="451" t="s">
        <v>56</v>
      </c>
      <c r="D23" s="451"/>
      <c r="E23" s="7" t="s">
        <v>46</v>
      </c>
      <c r="F23" s="7" t="s">
        <v>46</v>
      </c>
      <c r="G23" s="7" t="s">
        <v>46</v>
      </c>
      <c r="H23" s="7" t="s">
        <v>46</v>
      </c>
      <c r="I23" s="7" t="s">
        <v>46</v>
      </c>
      <c r="J23" s="7" t="s">
        <v>46</v>
      </c>
      <c r="K23" s="7" t="s">
        <v>46</v>
      </c>
      <c r="L23" s="22"/>
    </row>
    <row r="24" spans="1:12" s="20" customFormat="1" ht="15" customHeight="1" x14ac:dyDescent="0.4">
      <c r="A24" s="22"/>
      <c r="B24" s="45">
        <v>21</v>
      </c>
      <c r="C24" s="451" t="s">
        <v>57</v>
      </c>
      <c r="D24" s="451"/>
      <c r="E24" s="7">
        <v>4</v>
      </c>
      <c r="F24" s="7">
        <v>63</v>
      </c>
      <c r="G24" s="7">
        <v>21498</v>
      </c>
      <c r="H24" s="7">
        <v>89515</v>
      </c>
      <c r="I24" s="7">
        <v>158916</v>
      </c>
      <c r="J24" s="7">
        <v>63091</v>
      </c>
      <c r="K24" s="7">
        <v>63091</v>
      </c>
      <c r="L24" s="22"/>
    </row>
    <row r="25" spans="1:12" s="20" customFormat="1" ht="15" customHeight="1" x14ac:dyDescent="0.4">
      <c r="A25" s="22"/>
      <c r="B25" s="45">
        <v>22</v>
      </c>
      <c r="C25" s="451" t="s">
        <v>58</v>
      </c>
      <c r="D25" s="451"/>
      <c r="E25" s="7">
        <v>1</v>
      </c>
      <c r="F25" s="7">
        <v>36</v>
      </c>
      <c r="G25" s="7" t="s">
        <v>2100</v>
      </c>
      <c r="H25" s="7" t="s">
        <v>2100</v>
      </c>
      <c r="I25" s="7" t="s">
        <v>2100</v>
      </c>
      <c r="J25" s="7" t="s">
        <v>2100</v>
      </c>
      <c r="K25" s="7" t="s">
        <v>2100</v>
      </c>
      <c r="L25" s="22"/>
    </row>
    <row r="26" spans="1:12" s="20" customFormat="1" ht="15" customHeight="1" x14ac:dyDescent="0.4">
      <c r="A26" s="22"/>
      <c r="B26" s="46">
        <v>23</v>
      </c>
      <c r="C26" s="448" t="s">
        <v>59</v>
      </c>
      <c r="D26" s="448"/>
      <c r="E26" s="10" t="s">
        <v>46</v>
      </c>
      <c r="F26" s="10" t="s">
        <v>46</v>
      </c>
      <c r="G26" s="10" t="s">
        <v>46</v>
      </c>
      <c r="H26" s="10" t="s">
        <v>46</v>
      </c>
      <c r="I26" s="10" t="s">
        <v>46</v>
      </c>
      <c r="J26" s="10" t="s">
        <v>46</v>
      </c>
      <c r="K26" s="10" t="s">
        <v>46</v>
      </c>
      <c r="L26" s="22"/>
    </row>
    <row r="27" spans="1:12" s="20" customFormat="1" ht="15" customHeight="1" x14ac:dyDescent="0.4">
      <c r="A27" s="22"/>
      <c r="B27" s="45">
        <v>24</v>
      </c>
      <c r="C27" s="451" t="s">
        <v>60</v>
      </c>
      <c r="D27" s="451"/>
      <c r="E27" s="7">
        <v>6</v>
      </c>
      <c r="F27" s="7">
        <v>420</v>
      </c>
      <c r="G27" s="7">
        <v>189881</v>
      </c>
      <c r="H27" s="7">
        <v>261600</v>
      </c>
      <c r="I27" s="7">
        <v>645202</v>
      </c>
      <c r="J27" s="7">
        <v>344186</v>
      </c>
      <c r="K27" s="7">
        <v>350888</v>
      </c>
      <c r="L27" s="22"/>
    </row>
    <row r="28" spans="1:12" s="20" customFormat="1" ht="15" customHeight="1" x14ac:dyDescent="0.4">
      <c r="A28" s="22"/>
      <c r="B28" s="45">
        <v>25</v>
      </c>
      <c r="C28" s="451" t="s">
        <v>61</v>
      </c>
      <c r="D28" s="451"/>
      <c r="E28" s="7" t="s">
        <v>46</v>
      </c>
      <c r="F28" s="7" t="s">
        <v>46</v>
      </c>
      <c r="G28" s="7" t="s">
        <v>46</v>
      </c>
      <c r="H28" s="7" t="s">
        <v>46</v>
      </c>
      <c r="I28" s="7" t="s">
        <v>46</v>
      </c>
      <c r="J28" s="7" t="s">
        <v>46</v>
      </c>
      <c r="K28" s="7" t="s">
        <v>46</v>
      </c>
      <c r="L28" s="22"/>
    </row>
    <row r="29" spans="1:12" s="20" customFormat="1" ht="15" customHeight="1" x14ac:dyDescent="0.4">
      <c r="A29" s="22"/>
      <c r="B29" s="45">
        <v>26</v>
      </c>
      <c r="C29" s="451" t="s">
        <v>62</v>
      </c>
      <c r="D29" s="451"/>
      <c r="E29" s="7">
        <v>6</v>
      </c>
      <c r="F29" s="7">
        <v>65</v>
      </c>
      <c r="G29" s="7">
        <v>24918</v>
      </c>
      <c r="H29" s="7">
        <v>18647</v>
      </c>
      <c r="I29" s="7">
        <v>72268</v>
      </c>
      <c r="J29" s="7">
        <v>48747</v>
      </c>
      <c r="K29" s="7">
        <v>48747</v>
      </c>
      <c r="L29" s="22"/>
    </row>
    <row r="30" spans="1:12" s="20" customFormat="1" ht="15" customHeight="1" x14ac:dyDescent="0.4">
      <c r="A30" s="22"/>
      <c r="B30" s="45">
        <v>27</v>
      </c>
      <c r="C30" s="451" t="s">
        <v>63</v>
      </c>
      <c r="D30" s="451"/>
      <c r="E30" s="7" t="s">
        <v>46</v>
      </c>
      <c r="F30" s="7" t="s">
        <v>46</v>
      </c>
      <c r="G30" s="7" t="s">
        <v>46</v>
      </c>
      <c r="H30" s="7" t="s">
        <v>46</v>
      </c>
      <c r="I30" s="7" t="s">
        <v>46</v>
      </c>
      <c r="J30" s="7" t="s">
        <v>46</v>
      </c>
      <c r="K30" s="7" t="s">
        <v>46</v>
      </c>
      <c r="L30" s="22"/>
    </row>
    <row r="31" spans="1:12" s="20" customFormat="1" ht="15" customHeight="1" x14ac:dyDescent="0.4">
      <c r="A31" s="22"/>
      <c r="B31" s="46">
        <v>28</v>
      </c>
      <c r="C31" s="448" t="s">
        <v>64</v>
      </c>
      <c r="D31" s="448"/>
      <c r="E31" s="10">
        <v>8</v>
      </c>
      <c r="F31" s="10">
        <v>549</v>
      </c>
      <c r="G31" s="10">
        <v>204992</v>
      </c>
      <c r="H31" s="10">
        <v>2675352</v>
      </c>
      <c r="I31" s="10">
        <v>3476510</v>
      </c>
      <c r="J31" s="10">
        <v>423107</v>
      </c>
      <c r="K31" s="10">
        <v>763375</v>
      </c>
      <c r="L31" s="22"/>
    </row>
    <row r="32" spans="1:12" s="20" customFormat="1" ht="15" customHeight="1" x14ac:dyDescent="0.4">
      <c r="A32" s="22"/>
      <c r="B32" s="45">
        <v>29</v>
      </c>
      <c r="C32" s="451" t="s">
        <v>65</v>
      </c>
      <c r="D32" s="451"/>
      <c r="E32" s="7">
        <v>2</v>
      </c>
      <c r="F32" s="7">
        <v>54</v>
      </c>
      <c r="G32" s="7" t="s">
        <v>2100</v>
      </c>
      <c r="H32" s="7" t="s">
        <v>2100</v>
      </c>
      <c r="I32" s="7" t="s">
        <v>2100</v>
      </c>
      <c r="J32" s="7" t="s">
        <v>2100</v>
      </c>
      <c r="K32" s="7" t="s">
        <v>2100</v>
      </c>
      <c r="L32" s="22"/>
    </row>
    <row r="33" spans="1:12" s="20" customFormat="1" ht="15" customHeight="1" x14ac:dyDescent="0.4">
      <c r="A33" s="22"/>
      <c r="B33" s="45">
        <v>30</v>
      </c>
      <c r="C33" s="451" t="s">
        <v>66</v>
      </c>
      <c r="D33" s="451"/>
      <c r="E33" s="7" t="s">
        <v>46</v>
      </c>
      <c r="F33" s="7" t="s">
        <v>46</v>
      </c>
      <c r="G33" s="7" t="s">
        <v>46</v>
      </c>
      <c r="H33" s="7" t="s">
        <v>46</v>
      </c>
      <c r="I33" s="7" t="s">
        <v>46</v>
      </c>
      <c r="J33" s="7" t="s">
        <v>46</v>
      </c>
      <c r="K33" s="7" t="s">
        <v>46</v>
      </c>
      <c r="L33" s="22"/>
    </row>
    <row r="34" spans="1:12" s="20" customFormat="1" ht="15" customHeight="1" x14ac:dyDescent="0.4">
      <c r="A34" s="22"/>
      <c r="B34" s="45">
        <v>31</v>
      </c>
      <c r="C34" s="451" t="s">
        <v>67</v>
      </c>
      <c r="D34" s="451"/>
      <c r="E34" s="7">
        <v>1</v>
      </c>
      <c r="F34" s="7">
        <v>9</v>
      </c>
      <c r="G34" s="7" t="s">
        <v>2100</v>
      </c>
      <c r="H34" s="7" t="s">
        <v>2100</v>
      </c>
      <c r="I34" s="7" t="s">
        <v>2100</v>
      </c>
      <c r="J34" s="7" t="s">
        <v>2100</v>
      </c>
      <c r="K34" s="7" t="s">
        <v>2100</v>
      </c>
      <c r="L34" s="22"/>
    </row>
    <row r="35" spans="1:12" s="20" customFormat="1" ht="15" customHeight="1" x14ac:dyDescent="0.4">
      <c r="A35" s="22"/>
      <c r="B35" s="146">
        <v>32</v>
      </c>
      <c r="C35" s="458" t="s">
        <v>68</v>
      </c>
      <c r="D35" s="458"/>
      <c r="E35" s="109">
        <v>2</v>
      </c>
      <c r="F35" s="109">
        <v>7</v>
      </c>
      <c r="G35" s="109" t="s">
        <v>2100</v>
      </c>
      <c r="H35" s="109" t="s">
        <v>2100</v>
      </c>
      <c r="I35" s="109" t="s">
        <v>2100</v>
      </c>
      <c r="J35" s="109" t="s">
        <v>2100</v>
      </c>
      <c r="K35" s="109" t="s">
        <v>2100</v>
      </c>
      <c r="L35" s="22"/>
    </row>
    <row r="36" spans="1:12" s="20" customFormat="1" ht="15" customHeight="1" x14ac:dyDescent="0.4">
      <c r="A36" s="22"/>
      <c r="B36" s="454" t="s">
        <v>2259</v>
      </c>
      <c r="C36" s="454"/>
      <c r="D36" s="455"/>
      <c r="E36" s="7">
        <v>39</v>
      </c>
      <c r="F36" s="7">
        <v>212</v>
      </c>
      <c r="G36" s="7">
        <v>52623</v>
      </c>
      <c r="H36" s="7">
        <v>269845</v>
      </c>
      <c r="I36" s="7">
        <v>376901</v>
      </c>
      <c r="J36" s="7">
        <v>96155</v>
      </c>
      <c r="K36" s="7">
        <v>96155</v>
      </c>
      <c r="L36" s="22"/>
    </row>
    <row r="37" spans="1:12" s="20" customFormat="1" ht="15" customHeight="1" x14ac:dyDescent="0.4">
      <c r="A37" s="22"/>
      <c r="B37" s="454" t="s">
        <v>540</v>
      </c>
      <c r="C37" s="454"/>
      <c r="D37" s="455"/>
      <c r="E37" s="7">
        <v>21</v>
      </c>
      <c r="F37" s="7">
        <v>302</v>
      </c>
      <c r="G37" s="7">
        <v>90918</v>
      </c>
      <c r="H37" s="7">
        <v>500230</v>
      </c>
      <c r="I37" s="7">
        <v>939734</v>
      </c>
      <c r="J37" s="7">
        <v>400948</v>
      </c>
      <c r="K37" s="7">
        <v>400948</v>
      </c>
      <c r="L37" s="22"/>
    </row>
    <row r="38" spans="1:12" s="20" customFormat="1" ht="15" customHeight="1" x14ac:dyDescent="0.4">
      <c r="A38" s="22"/>
      <c r="B38" s="454" t="s">
        <v>541</v>
      </c>
      <c r="C38" s="454"/>
      <c r="D38" s="455"/>
      <c r="E38" s="7">
        <v>20</v>
      </c>
      <c r="F38" s="7">
        <v>480</v>
      </c>
      <c r="G38" s="7">
        <v>120956</v>
      </c>
      <c r="H38" s="7">
        <v>624879</v>
      </c>
      <c r="I38" s="7">
        <v>1016753</v>
      </c>
      <c r="J38" s="7">
        <v>357485</v>
      </c>
      <c r="K38" s="7">
        <v>357485</v>
      </c>
      <c r="L38" s="22"/>
    </row>
    <row r="39" spans="1:12" s="20" customFormat="1" ht="15" customHeight="1" x14ac:dyDescent="0.4">
      <c r="A39" s="22"/>
      <c r="B39" s="454" t="s">
        <v>542</v>
      </c>
      <c r="C39" s="454"/>
      <c r="D39" s="455"/>
      <c r="E39" s="7">
        <v>12</v>
      </c>
      <c r="F39" s="7">
        <v>516</v>
      </c>
      <c r="G39" s="7">
        <v>178123</v>
      </c>
      <c r="H39" s="7">
        <v>1081518</v>
      </c>
      <c r="I39" s="7">
        <v>1568046</v>
      </c>
      <c r="J39" s="7">
        <v>431794</v>
      </c>
      <c r="K39" s="7">
        <v>449983</v>
      </c>
      <c r="L39" s="22"/>
    </row>
    <row r="40" spans="1:12" s="20" customFormat="1" ht="15" customHeight="1" x14ac:dyDescent="0.4">
      <c r="A40" s="22"/>
      <c r="B40" s="456" t="s">
        <v>543</v>
      </c>
      <c r="C40" s="456"/>
      <c r="D40" s="457"/>
      <c r="E40" s="10">
        <v>7</v>
      </c>
      <c r="F40" s="10">
        <v>535</v>
      </c>
      <c r="G40" s="10" t="s">
        <v>2100</v>
      </c>
      <c r="H40" s="10" t="s">
        <v>2100</v>
      </c>
      <c r="I40" s="10" t="s">
        <v>2100</v>
      </c>
      <c r="J40" s="10" t="s">
        <v>2100</v>
      </c>
      <c r="K40" s="10" t="s">
        <v>2100</v>
      </c>
      <c r="L40" s="22"/>
    </row>
    <row r="41" spans="1:12" s="20" customFormat="1" ht="15" customHeight="1" x14ac:dyDescent="0.4">
      <c r="A41" s="22"/>
      <c r="B41" s="454" t="s">
        <v>544</v>
      </c>
      <c r="C41" s="454"/>
      <c r="D41" s="455"/>
      <c r="E41" s="7">
        <v>1</v>
      </c>
      <c r="F41" s="7">
        <v>174</v>
      </c>
      <c r="G41" s="7" t="s">
        <v>2100</v>
      </c>
      <c r="H41" s="7" t="s">
        <v>2100</v>
      </c>
      <c r="I41" s="7" t="s">
        <v>2100</v>
      </c>
      <c r="J41" s="7" t="s">
        <v>2100</v>
      </c>
      <c r="K41" s="7" t="s">
        <v>2100</v>
      </c>
      <c r="L41" s="22"/>
    </row>
    <row r="42" spans="1:12" s="20" customFormat="1" ht="15" customHeight="1" x14ac:dyDescent="0.4">
      <c r="A42" s="22"/>
      <c r="B42" s="454" t="s">
        <v>545</v>
      </c>
      <c r="C42" s="454"/>
      <c r="D42" s="455"/>
      <c r="E42" s="7">
        <v>1</v>
      </c>
      <c r="F42" s="7">
        <v>245</v>
      </c>
      <c r="G42" s="7" t="s">
        <v>2100</v>
      </c>
      <c r="H42" s="7" t="s">
        <v>2100</v>
      </c>
      <c r="I42" s="7" t="s">
        <v>2100</v>
      </c>
      <c r="J42" s="7" t="s">
        <v>2100</v>
      </c>
      <c r="K42" s="7" t="s">
        <v>2100</v>
      </c>
      <c r="L42" s="22"/>
    </row>
    <row r="43" spans="1:12" s="20" customFormat="1" ht="15" customHeight="1" x14ac:dyDescent="0.4">
      <c r="A43" s="22"/>
      <c r="B43" s="454" t="s">
        <v>546</v>
      </c>
      <c r="C43" s="454"/>
      <c r="D43" s="455"/>
      <c r="E43" s="7" t="s">
        <v>46</v>
      </c>
      <c r="F43" s="7" t="s">
        <v>46</v>
      </c>
      <c r="G43" s="7" t="s">
        <v>46</v>
      </c>
      <c r="H43" s="7" t="s">
        <v>46</v>
      </c>
      <c r="I43" s="7" t="s">
        <v>46</v>
      </c>
      <c r="J43" s="7" t="s">
        <v>46</v>
      </c>
      <c r="K43" s="7" t="s">
        <v>46</v>
      </c>
      <c r="L43" s="22"/>
    </row>
    <row r="44" spans="1:12" s="20" customFormat="1" ht="15" customHeight="1" x14ac:dyDescent="0.4">
      <c r="A44" s="22"/>
      <c r="B44" s="454" t="s">
        <v>547</v>
      </c>
      <c r="C44" s="454"/>
      <c r="D44" s="455"/>
      <c r="E44" s="7" t="s">
        <v>46</v>
      </c>
      <c r="F44" s="7" t="s">
        <v>46</v>
      </c>
      <c r="G44" s="7" t="s">
        <v>46</v>
      </c>
      <c r="H44" s="7" t="s">
        <v>46</v>
      </c>
      <c r="I44" s="7" t="s">
        <v>46</v>
      </c>
      <c r="J44" s="7" t="s">
        <v>46</v>
      </c>
      <c r="K44" s="7" t="s">
        <v>46</v>
      </c>
      <c r="L44" s="22"/>
    </row>
    <row r="45" spans="1:12" s="20" customFormat="1" ht="15" customHeight="1" thickBot="1" x14ac:dyDescent="0.45">
      <c r="A45" s="22"/>
      <c r="B45" s="452" t="s">
        <v>548</v>
      </c>
      <c r="C45" s="452"/>
      <c r="D45" s="453"/>
      <c r="E45" s="13" t="s">
        <v>46</v>
      </c>
      <c r="F45" s="13" t="s">
        <v>46</v>
      </c>
      <c r="G45" s="13" t="s">
        <v>46</v>
      </c>
      <c r="H45" s="13" t="s">
        <v>46</v>
      </c>
      <c r="I45" s="13" t="s">
        <v>46</v>
      </c>
      <c r="J45" s="13" t="s">
        <v>46</v>
      </c>
      <c r="K45" s="13" t="s">
        <v>46</v>
      </c>
      <c r="L45" s="22"/>
    </row>
    <row r="46" spans="1:12" s="20" customFormat="1" ht="15" customHeight="1" x14ac:dyDescent="0.4">
      <c r="A46" s="22"/>
      <c r="L46" s="22"/>
    </row>
    <row r="47" spans="1:12" ht="15" customHeight="1" x14ac:dyDescent="0.4">
      <c r="A47" s="18"/>
      <c r="L47" s="18"/>
    </row>
    <row r="48" spans="1:12" ht="15" customHeight="1" x14ac:dyDescent="0.4">
      <c r="A48" s="18"/>
      <c r="L48" s="18"/>
    </row>
    <row r="49" spans="1:12" ht="15" customHeight="1" x14ac:dyDescent="0.4">
      <c r="A49" s="18"/>
      <c r="L49" s="18"/>
    </row>
    <row r="50" spans="1:12" ht="15" customHeight="1" x14ac:dyDescent="0.4">
      <c r="A50" s="18"/>
      <c r="L50" s="18"/>
    </row>
    <row r="51" spans="1:12" ht="15" customHeight="1" x14ac:dyDescent="0.4">
      <c r="A51" s="18"/>
      <c r="L51" s="18"/>
    </row>
    <row r="52" spans="1:12" ht="15" customHeight="1" x14ac:dyDescent="0.4">
      <c r="A52" s="18"/>
      <c r="L52" s="18"/>
    </row>
    <row r="53" spans="1:12" ht="15" customHeight="1" x14ac:dyDescent="0.4">
      <c r="A53" s="18"/>
      <c r="L53" s="18"/>
    </row>
    <row r="54" spans="1:12" ht="15" customHeight="1" x14ac:dyDescent="0.4">
      <c r="A54" s="18"/>
      <c r="L54" s="18"/>
    </row>
    <row r="55" spans="1:12" ht="15" customHeight="1" x14ac:dyDescent="0.4">
      <c r="A55" s="18"/>
      <c r="L55" s="18"/>
    </row>
    <row r="56" spans="1:12" ht="15" customHeight="1" x14ac:dyDescent="0.4">
      <c r="A56" s="18"/>
      <c r="L56" s="18"/>
    </row>
    <row r="57" spans="1:12" ht="15" customHeight="1" x14ac:dyDescent="0.4">
      <c r="A57" s="18"/>
      <c r="L57" s="18"/>
    </row>
    <row r="58" spans="1:12" ht="15" customHeight="1" x14ac:dyDescent="0.4">
      <c r="A58" s="18"/>
      <c r="L58" s="18"/>
    </row>
    <row r="59" spans="1:12" ht="15" customHeight="1" x14ac:dyDescent="0.4">
      <c r="A59" s="18"/>
      <c r="L59" s="18"/>
    </row>
  </sheetData>
  <mergeCells count="37">
    <mergeCell ref="B45:D45"/>
    <mergeCell ref="E9:E10"/>
    <mergeCell ref="B39:D39"/>
    <mergeCell ref="B40:D40"/>
    <mergeCell ref="B41:D41"/>
    <mergeCell ref="B42:D42"/>
    <mergeCell ref="B43:D43"/>
    <mergeCell ref="B44:D44"/>
    <mergeCell ref="C34:D34"/>
    <mergeCell ref="C35:D35"/>
    <mergeCell ref="B36:D36"/>
    <mergeCell ref="B37:D37"/>
    <mergeCell ref="B38:D38"/>
    <mergeCell ref="C28:D28"/>
    <mergeCell ref="C29:D29"/>
    <mergeCell ref="C30:D30"/>
    <mergeCell ref="C31:D31"/>
    <mergeCell ref="C32:D32"/>
    <mergeCell ref="C33:D33"/>
    <mergeCell ref="C22:D22"/>
    <mergeCell ref="C23:D23"/>
    <mergeCell ref="C24:D24"/>
    <mergeCell ref="C25:D25"/>
    <mergeCell ref="C26:D26"/>
    <mergeCell ref="C27:D27"/>
    <mergeCell ref="B9:D10"/>
    <mergeCell ref="C21:D21"/>
    <mergeCell ref="B11:D11"/>
    <mergeCell ref="C12:D12"/>
    <mergeCell ref="C13:D13"/>
    <mergeCell ref="C14:D14"/>
    <mergeCell ref="C15:D15"/>
    <mergeCell ref="C16:D16"/>
    <mergeCell ref="C17:D17"/>
    <mergeCell ref="C18:D18"/>
    <mergeCell ref="C19:D19"/>
    <mergeCell ref="C20:D20"/>
  </mergeCells>
  <phoneticPr fontId="2"/>
  <pageMargins left="0.78740157480314965" right="0.78740157480314965" top="0.78740157480314965" bottom="0.78740157480314965" header="0.39370078740157483" footer="0.59055118110236227"/>
  <pageSetup paperSize="9" scale="93" firstPageNumber="5"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L59"/>
  <sheetViews>
    <sheetView showGridLines="0" zoomScaleNormal="100" workbookViewId="0"/>
  </sheetViews>
  <sheetFormatPr defaultColWidth="8.125" defaultRowHeight="15" customHeight="1" x14ac:dyDescent="0.4"/>
  <cols>
    <col min="1" max="1" width="2.625" style="16" customWidth="1"/>
    <col min="2" max="2" width="2.5" style="16" customWidth="1"/>
    <col min="3" max="5" width="6" style="16" customWidth="1"/>
    <col min="6" max="6" width="6.875" style="16" customWidth="1"/>
    <col min="7" max="11" width="11.375" style="16" customWidth="1"/>
    <col min="12" max="12" width="8.75" style="16" bestFit="1" customWidth="1"/>
    <col min="13" max="16384" width="8.125" style="16"/>
  </cols>
  <sheetData>
    <row r="1" spans="1:12" s="126" customFormat="1" ht="15" customHeight="1" x14ac:dyDescent="0.4">
      <c r="B1" s="126" t="s">
        <v>2256</v>
      </c>
    </row>
    <row r="2" spans="1:12" s="126" customFormat="1" ht="4.5" customHeight="1" x14ac:dyDescent="0.4"/>
    <row r="3" spans="1:12" s="126" customFormat="1" ht="4.5" customHeight="1" x14ac:dyDescent="0.4"/>
    <row r="4" spans="1:12" s="126" customFormat="1" ht="4.5" customHeight="1" x14ac:dyDescent="0.4"/>
    <row r="5" spans="1:12" ht="4.5" customHeight="1" x14ac:dyDescent="0.4"/>
    <row r="6" spans="1:12" s="59" customFormat="1" ht="15" customHeight="1" x14ac:dyDescent="0.4">
      <c r="B6" s="59" t="s">
        <v>643</v>
      </c>
    </row>
    <row r="7" spans="1:12" s="52" customFormat="1" ht="15" customHeight="1" x14ac:dyDescent="0.4">
      <c r="B7" s="52" t="s">
        <v>2070</v>
      </c>
    </row>
    <row r="8" spans="1:12" s="20" customFormat="1" ht="15" customHeight="1" thickBot="1" x14ac:dyDescent="0.45">
      <c r="C8" s="21">
        <v>203</v>
      </c>
      <c r="D8" s="20" t="s">
        <v>651</v>
      </c>
      <c r="L8" s="22"/>
    </row>
    <row r="9" spans="1:12" ht="52.5" x14ac:dyDescent="0.4">
      <c r="A9" s="18"/>
      <c r="B9" s="429" t="s">
        <v>18</v>
      </c>
      <c r="C9" s="429"/>
      <c r="D9" s="430"/>
      <c r="E9" s="440" t="s">
        <v>20</v>
      </c>
      <c r="F9" s="140" t="s">
        <v>639</v>
      </c>
      <c r="G9" s="154" t="s">
        <v>71</v>
      </c>
      <c r="H9" s="140" t="s">
        <v>2091</v>
      </c>
      <c r="I9" s="140" t="s">
        <v>640</v>
      </c>
      <c r="J9" s="141" t="s">
        <v>641</v>
      </c>
      <c r="K9" s="141" t="s">
        <v>2035</v>
      </c>
      <c r="L9" s="18"/>
    </row>
    <row r="10" spans="1:12" s="142" customFormat="1" ht="15" customHeight="1" thickBot="1" x14ac:dyDescent="0.45">
      <c r="A10" s="93"/>
      <c r="B10" s="431"/>
      <c r="C10" s="431"/>
      <c r="D10" s="432"/>
      <c r="E10" s="441"/>
      <c r="F10" s="23" t="s">
        <v>642</v>
      </c>
      <c r="G10" s="23" t="s">
        <v>80</v>
      </c>
      <c r="H10" s="23" t="s">
        <v>80</v>
      </c>
      <c r="I10" s="23" t="s">
        <v>80</v>
      </c>
      <c r="J10" s="24" t="s">
        <v>80</v>
      </c>
      <c r="K10" s="24" t="s">
        <v>80</v>
      </c>
      <c r="L10" s="93"/>
    </row>
    <row r="11" spans="1:12" s="52" customFormat="1" ht="15" customHeight="1" x14ac:dyDescent="0.4">
      <c r="A11" s="51"/>
      <c r="B11" s="449" t="s">
        <v>7</v>
      </c>
      <c r="C11" s="449"/>
      <c r="D11" s="450"/>
      <c r="E11" s="50">
        <v>96</v>
      </c>
      <c r="F11" s="50">
        <v>2406</v>
      </c>
      <c r="G11" s="50">
        <v>748126</v>
      </c>
      <c r="H11" s="50">
        <v>3205035</v>
      </c>
      <c r="I11" s="50">
        <v>6123738</v>
      </c>
      <c r="J11" s="50">
        <v>2366280</v>
      </c>
      <c r="K11" s="50">
        <v>2723170</v>
      </c>
      <c r="L11" s="51"/>
    </row>
    <row r="12" spans="1:12" s="20" customFormat="1" ht="15" customHeight="1" x14ac:dyDescent="0.4">
      <c r="A12" s="22"/>
      <c r="B12" s="45" t="s">
        <v>43</v>
      </c>
      <c r="C12" s="451" t="s">
        <v>44</v>
      </c>
      <c r="D12" s="451"/>
      <c r="E12" s="7">
        <v>40</v>
      </c>
      <c r="F12" s="7">
        <v>1231</v>
      </c>
      <c r="G12" s="7">
        <v>339527</v>
      </c>
      <c r="H12" s="7">
        <v>1435212</v>
      </c>
      <c r="I12" s="7">
        <v>2516082</v>
      </c>
      <c r="J12" s="7">
        <v>945289</v>
      </c>
      <c r="K12" s="7">
        <v>1004416</v>
      </c>
      <c r="L12" s="22"/>
    </row>
    <row r="13" spans="1:12" s="20" customFormat="1" ht="15" customHeight="1" x14ac:dyDescent="0.4">
      <c r="A13" s="22"/>
      <c r="B13" s="45">
        <v>10</v>
      </c>
      <c r="C13" s="451" t="s">
        <v>45</v>
      </c>
      <c r="D13" s="451"/>
      <c r="E13" s="7">
        <v>3</v>
      </c>
      <c r="F13" s="7">
        <v>33</v>
      </c>
      <c r="G13" s="7">
        <v>11044</v>
      </c>
      <c r="H13" s="7">
        <v>20107</v>
      </c>
      <c r="I13" s="7">
        <v>51708</v>
      </c>
      <c r="J13" s="7">
        <v>21839</v>
      </c>
      <c r="K13" s="7">
        <v>21839</v>
      </c>
      <c r="L13" s="22"/>
    </row>
    <row r="14" spans="1:12" s="20" customFormat="1" ht="15" customHeight="1" x14ac:dyDescent="0.4">
      <c r="A14" s="22"/>
      <c r="B14" s="45">
        <v>11</v>
      </c>
      <c r="C14" s="451" t="s">
        <v>47</v>
      </c>
      <c r="D14" s="451"/>
      <c r="E14" s="7">
        <v>3</v>
      </c>
      <c r="F14" s="7">
        <v>57</v>
      </c>
      <c r="G14" s="7">
        <v>14717</v>
      </c>
      <c r="H14" s="7">
        <v>8889</v>
      </c>
      <c r="I14" s="7">
        <v>23162</v>
      </c>
      <c r="J14" s="7">
        <v>12574</v>
      </c>
      <c r="K14" s="7">
        <v>12977</v>
      </c>
      <c r="L14" s="22"/>
    </row>
    <row r="15" spans="1:12" s="20" customFormat="1" ht="15" customHeight="1" x14ac:dyDescent="0.4">
      <c r="A15" s="22"/>
      <c r="B15" s="45">
        <v>12</v>
      </c>
      <c r="C15" s="451" t="s">
        <v>48</v>
      </c>
      <c r="D15" s="451"/>
      <c r="E15" s="7">
        <v>3</v>
      </c>
      <c r="F15" s="7">
        <v>29</v>
      </c>
      <c r="G15" s="7">
        <v>7546</v>
      </c>
      <c r="H15" s="7">
        <v>17435</v>
      </c>
      <c r="I15" s="7">
        <v>34447</v>
      </c>
      <c r="J15" s="7">
        <v>15464</v>
      </c>
      <c r="K15" s="7">
        <v>15464</v>
      </c>
      <c r="L15" s="22"/>
    </row>
    <row r="16" spans="1:12" s="20" customFormat="1" ht="15" customHeight="1" x14ac:dyDescent="0.4">
      <c r="A16" s="22"/>
      <c r="B16" s="46">
        <v>13</v>
      </c>
      <c r="C16" s="448" t="s">
        <v>49</v>
      </c>
      <c r="D16" s="448"/>
      <c r="E16" s="10" t="s">
        <v>46</v>
      </c>
      <c r="F16" s="10" t="s">
        <v>46</v>
      </c>
      <c r="G16" s="10" t="s">
        <v>46</v>
      </c>
      <c r="H16" s="10" t="s">
        <v>46</v>
      </c>
      <c r="I16" s="10" t="s">
        <v>46</v>
      </c>
      <c r="J16" s="10" t="s">
        <v>46</v>
      </c>
      <c r="K16" s="10" t="s">
        <v>46</v>
      </c>
      <c r="L16" s="22"/>
    </row>
    <row r="17" spans="1:12" s="20" customFormat="1" ht="15" customHeight="1" x14ac:dyDescent="0.4">
      <c r="A17" s="22"/>
      <c r="B17" s="45">
        <v>14</v>
      </c>
      <c r="C17" s="451" t="s">
        <v>50</v>
      </c>
      <c r="D17" s="451"/>
      <c r="E17" s="7">
        <v>1</v>
      </c>
      <c r="F17" s="7">
        <v>6</v>
      </c>
      <c r="G17" s="7" t="s">
        <v>2100</v>
      </c>
      <c r="H17" s="7" t="s">
        <v>2100</v>
      </c>
      <c r="I17" s="7" t="s">
        <v>2100</v>
      </c>
      <c r="J17" s="7" t="s">
        <v>2100</v>
      </c>
      <c r="K17" s="7" t="s">
        <v>2100</v>
      </c>
      <c r="L17" s="22"/>
    </row>
    <row r="18" spans="1:12" s="20" customFormat="1" ht="15" customHeight="1" x14ac:dyDescent="0.4">
      <c r="A18" s="22"/>
      <c r="B18" s="45">
        <v>15</v>
      </c>
      <c r="C18" s="451" t="s">
        <v>51</v>
      </c>
      <c r="D18" s="451"/>
      <c r="E18" s="7">
        <v>4</v>
      </c>
      <c r="F18" s="7">
        <v>19</v>
      </c>
      <c r="G18" s="7">
        <v>3236</v>
      </c>
      <c r="H18" s="7">
        <v>6641</v>
      </c>
      <c r="I18" s="7">
        <v>14245</v>
      </c>
      <c r="J18" s="7">
        <v>6914</v>
      </c>
      <c r="K18" s="7">
        <v>6914</v>
      </c>
      <c r="L18" s="22"/>
    </row>
    <row r="19" spans="1:12" s="20" customFormat="1" ht="15" customHeight="1" x14ac:dyDescent="0.4">
      <c r="A19" s="22"/>
      <c r="B19" s="45">
        <v>16</v>
      </c>
      <c r="C19" s="451" t="s">
        <v>52</v>
      </c>
      <c r="D19" s="451"/>
      <c r="E19" s="7">
        <v>1</v>
      </c>
      <c r="F19" s="7">
        <v>23</v>
      </c>
      <c r="G19" s="7" t="s">
        <v>2100</v>
      </c>
      <c r="H19" s="7" t="s">
        <v>2100</v>
      </c>
      <c r="I19" s="7" t="s">
        <v>2100</v>
      </c>
      <c r="J19" s="7" t="s">
        <v>2100</v>
      </c>
      <c r="K19" s="7" t="s">
        <v>2100</v>
      </c>
      <c r="L19" s="22"/>
    </row>
    <row r="20" spans="1:12" s="20" customFormat="1" ht="15" customHeight="1" x14ac:dyDescent="0.4">
      <c r="A20" s="22"/>
      <c r="B20" s="45">
        <v>17</v>
      </c>
      <c r="C20" s="451" t="s">
        <v>53</v>
      </c>
      <c r="D20" s="451"/>
      <c r="E20" s="7">
        <v>1</v>
      </c>
      <c r="F20" s="7">
        <v>4</v>
      </c>
      <c r="G20" s="7" t="s">
        <v>2100</v>
      </c>
      <c r="H20" s="7" t="s">
        <v>2100</v>
      </c>
      <c r="I20" s="7" t="s">
        <v>2100</v>
      </c>
      <c r="J20" s="7" t="s">
        <v>2100</v>
      </c>
      <c r="K20" s="7" t="s">
        <v>2100</v>
      </c>
      <c r="L20" s="22"/>
    </row>
    <row r="21" spans="1:12" s="20" customFormat="1" ht="15" customHeight="1" x14ac:dyDescent="0.4">
      <c r="A21" s="22"/>
      <c r="B21" s="46">
        <v>18</v>
      </c>
      <c r="C21" s="447" t="s">
        <v>54</v>
      </c>
      <c r="D21" s="448"/>
      <c r="E21" s="10">
        <v>4</v>
      </c>
      <c r="F21" s="10">
        <v>159</v>
      </c>
      <c r="G21" s="10">
        <v>44441</v>
      </c>
      <c r="H21" s="10">
        <v>81085</v>
      </c>
      <c r="I21" s="10">
        <v>154538</v>
      </c>
      <c r="J21" s="10">
        <v>65746</v>
      </c>
      <c r="K21" s="10">
        <v>66967</v>
      </c>
      <c r="L21" s="22"/>
    </row>
    <row r="22" spans="1:12" s="20" customFormat="1" ht="15" customHeight="1" x14ac:dyDescent="0.4">
      <c r="A22" s="22"/>
      <c r="B22" s="45">
        <v>19</v>
      </c>
      <c r="C22" s="451" t="s">
        <v>55</v>
      </c>
      <c r="D22" s="451"/>
      <c r="E22" s="7" t="s">
        <v>46</v>
      </c>
      <c r="F22" s="7" t="s">
        <v>46</v>
      </c>
      <c r="G22" s="7" t="s">
        <v>46</v>
      </c>
      <c r="H22" s="7" t="s">
        <v>46</v>
      </c>
      <c r="I22" s="7" t="s">
        <v>46</v>
      </c>
      <c r="J22" s="7" t="s">
        <v>46</v>
      </c>
      <c r="K22" s="7" t="s">
        <v>46</v>
      </c>
      <c r="L22" s="22"/>
    </row>
    <row r="23" spans="1:12" s="20" customFormat="1" ht="15" customHeight="1" x14ac:dyDescent="0.4">
      <c r="A23" s="22"/>
      <c r="B23" s="45">
        <v>20</v>
      </c>
      <c r="C23" s="451" t="s">
        <v>56</v>
      </c>
      <c r="D23" s="451"/>
      <c r="E23" s="7" t="s">
        <v>46</v>
      </c>
      <c r="F23" s="7" t="s">
        <v>46</v>
      </c>
      <c r="G23" s="7" t="s">
        <v>46</v>
      </c>
      <c r="H23" s="7" t="s">
        <v>46</v>
      </c>
      <c r="I23" s="7" t="s">
        <v>46</v>
      </c>
      <c r="J23" s="7" t="s">
        <v>46</v>
      </c>
      <c r="K23" s="7" t="s">
        <v>46</v>
      </c>
      <c r="L23" s="22"/>
    </row>
    <row r="24" spans="1:12" s="20" customFormat="1" ht="15" customHeight="1" x14ac:dyDescent="0.4">
      <c r="A24" s="22"/>
      <c r="B24" s="45">
        <v>21</v>
      </c>
      <c r="C24" s="451" t="s">
        <v>57</v>
      </c>
      <c r="D24" s="451"/>
      <c r="E24" s="7">
        <v>7</v>
      </c>
      <c r="F24" s="7">
        <v>410</v>
      </c>
      <c r="G24" s="7">
        <v>198541</v>
      </c>
      <c r="H24" s="7">
        <v>1447034</v>
      </c>
      <c r="I24" s="7">
        <v>2907504</v>
      </c>
      <c r="J24" s="7">
        <v>1096134</v>
      </c>
      <c r="K24" s="7">
        <v>1380759</v>
      </c>
      <c r="L24" s="22"/>
    </row>
    <row r="25" spans="1:12" s="20" customFormat="1" ht="15" customHeight="1" x14ac:dyDescent="0.4">
      <c r="A25" s="22"/>
      <c r="B25" s="45">
        <v>22</v>
      </c>
      <c r="C25" s="451" t="s">
        <v>58</v>
      </c>
      <c r="D25" s="451"/>
      <c r="E25" s="7">
        <v>2</v>
      </c>
      <c r="F25" s="7">
        <v>26</v>
      </c>
      <c r="G25" s="7" t="s">
        <v>2100</v>
      </c>
      <c r="H25" s="7" t="s">
        <v>2100</v>
      </c>
      <c r="I25" s="7" t="s">
        <v>2100</v>
      </c>
      <c r="J25" s="7" t="s">
        <v>2100</v>
      </c>
      <c r="K25" s="7" t="s">
        <v>2100</v>
      </c>
      <c r="L25" s="22"/>
    </row>
    <row r="26" spans="1:12" s="20" customFormat="1" ht="15" customHeight="1" x14ac:dyDescent="0.4">
      <c r="A26" s="22"/>
      <c r="B26" s="46">
        <v>23</v>
      </c>
      <c r="C26" s="448" t="s">
        <v>59</v>
      </c>
      <c r="D26" s="448"/>
      <c r="E26" s="10" t="s">
        <v>46</v>
      </c>
      <c r="F26" s="10" t="s">
        <v>46</v>
      </c>
      <c r="G26" s="10" t="s">
        <v>46</v>
      </c>
      <c r="H26" s="10" t="s">
        <v>46</v>
      </c>
      <c r="I26" s="10" t="s">
        <v>46</v>
      </c>
      <c r="J26" s="10" t="s">
        <v>46</v>
      </c>
      <c r="K26" s="10" t="s">
        <v>46</v>
      </c>
      <c r="L26" s="22"/>
    </row>
    <row r="27" spans="1:12" s="20" customFormat="1" ht="15" customHeight="1" x14ac:dyDescent="0.4">
      <c r="A27" s="22"/>
      <c r="B27" s="45">
        <v>24</v>
      </c>
      <c r="C27" s="451" t="s">
        <v>60</v>
      </c>
      <c r="D27" s="451"/>
      <c r="E27" s="7">
        <v>9</v>
      </c>
      <c r="F27" s="7">
        <v>77</v>
      </c>
      <c r="G27" s="7">
        <v>25040</v>
      </c>
      <c r="H27" s="7">
        <v>22173</v>
      </c>
      <c r="I27" s="7">
        <v>72423</v>
      </c>
      <c r="J27" s="7">
        <v>45720</v>
      </c>
      <c r="K27" s="7">
        <v>45720</v>
      </c>
      <c r="L27" s="22"/>
    </row>
    <row r="28" spans="1:12" s="20" customFormat="1" ht="15" customHeight="1" x14ac:dyDescent="0.4">
      <c r="A28" s="22"/>
      <c r="B28" s="45">
        <v>25</v>
      </c>
      <c r="C28" s="451" t="s">
        <v>61</v>
      </c>
      <c r="D28" s="451"/>
      <c r="E28" s="7">
        <v>3</v>
      </c>
      <c r="F28" s="7">
        <v>107</v>
      </c>
      <c r="G28" s="7">
        <v>21191</v>
      </c>
      <c r="H28" s="7">
        <v>18788</v>
      </c>
      <c r="I28" s="7">
        <v>59898</v>
      </c>
      <c r="J28" s="7">
        <v>28798</v>
      </c>
      <c r="K28" s="7">
        <v>37372</v>
      </c>
      <c r="L28" s="22"/>
    </row>
    <row r="29" spans="1:12" s="20" customFormat="1" ht="15" customHeight="1" x14ac:dyDescent="0.4">
      <c r="A29" s="22"/>
      <c r="B29" s="45">
        <v>26</v>
      </c>
      <c r="C29" s="451" t="s">
        <v>62</v>
      </c>
      <c r="D29" s="451"/>
      <c r="E29" s="7">
        <v>4</v>
      </c>
      <c r="F29" s="7">
        <v>83</v>
      </c>
      <c r="G29" s="7">
        <v>18531</v>
      </c>
      <c r="H29" s="7">
        <v>23826</v>
      </c>
      <c r="I29" s="7">
        <v>44941</v>
      </c>
      <c r="J29" s="7">
        <v>17625</v>
      </c>
      <c r="K29" s="7">
        <v>20684</v>
      </c>
      <c r="L29" s="22"/>
    </row>
    <row r="30" spans="1:12" s="20" customFormat="1" ht="15" customHeight="1" x14ac:dyDescent="0.4">
      <c r="A30" s="22"/>
      <c r="B30" s="45">
        <v>27</v>
      </c>
      <c r="C30" s="451" t="s">
        <v>63</v>
      </c>
      <c r="D30" s="451"/>
      <c r="E30" s="7" t="s">
        <v>46</v>
      </c>
      <c r="F30" s="7" t="s">
        <v>46</v>
      </c>
      <c r="G30" s="7" t="s">
        <v>46</v>
      </c>
      <c r="H30" s="7" t="s">
        <v>46</v>
      </c>
      <c r="I30" s="7" t="s">
        <v>46</v>
      </c>
      <c r="J30" s="7" t="s">
        <v>46</v>
      </c>
      <c r="K30" s="7" t="s">
        <v>46</v>
      </c>
      <c r="L30" s="22"/>
    </row>
    <row r="31" spans="1:12" s="20" customFormat="1" ht="15" customHeight="1" x14ac:dyDescent="0.4">
      <c r="A31" s="22"/>
      <c r="B31" s="46">
        <v>28</v>
      </c>
      <c r="C31" s="448" t="s">
        <v>64</v>
      </c>
      <c r="D31" s="448"/>
      <c r="E31" s="10">
        <v>4</v>
      </c>
      <c r="F31" s="10">
        <v>65</v>
      </c>
      <c r="G31" s="10">
        <v>15043</v>
      </c>
      <c r="H31" s="10">
        <v>17593</v>
      </c>
      <c r="I31" s="10">
        <v>33519</v>
      </c>
      <c r="J31" s="10">
        <v>14457</v>
      </c>
      <c r="K31" s="10">
        <v>14497</v>
      </c>
      <c r="L31" s="22"/>
    </row>
    <row r="32" spans="1:12" s="20" customFormat="1" ht="15" customHeight="1" x14ac:dyDescent="0.4">
      <c r="A32" s="22"/>
      <c r="B32" s="45">
        <v>29</v>
      </c>
      <c r="C32" s="451" t="s">
        <v>65</v>
      </c>
      <c r="D32" s="451"/>
      <c r="E32" s="7" t="s">
        <v>46</v>
      </c>
      <c r="F32" s="7" t="s">
        <v>46</v>
      </c>
      <c r="G32" s="7" t="s">
        <v>46</v>
      </c>
      <c r="H32" s="7" t="s">
        <v>46</v>
      </c>
      <c r="I32" s="7" t="s">
        <v>46</v>
      </c>
      <c r="J32" s="7" t="s">
        <v>46</v>
      </c>
      <c r="K32" s="7" t="s">
        <v>46</v>
      </c>
      <c r="L32" s="22"/>
    </row>
    <row r="33" spans="1:12" s="20" customFormat="1" ht="15" customHeight="1" x14ac:dyDescent="0.4">
      <c r="A33" s="22"/>
      <c r="B33" s="45">
        <v>30</v>
      </c>
      <c r="C33" s="451" t="s">
        <v>66</v>
      </c>
      <c r="D33" s="451"/>
      <c r="E33" s="7" t="s">
        <v>46</v>
      </c>
      <c r="F33" s="7" t="s">
        <v>46</v>
      </c>
      <c r="G33" s="7" t="s">
        <v>46</v>
      </c>
      <c r="H33" s="7" t="s">
        <v>46</v>
      </c>
      <c r="I33" s="7" t="s">
        <v>46</v>
      </c>
      <c r="J33" s="7" t="s">
        <v>46</v>
      </c>
      <c r="K33" s="7" t="s">
        <v>46</v>
      </c>
      <c r="L33" s="22"/>
    </row>
    <row r="34" spans="1:12" s="20" customFormat="1" ht="15" customHeight="1" x14ac:dyDescent="0.4">
      <c r="A34" s="22"/>
      <c r="B34" s="45">
        <v>31</v>
      </c>
      <c r="C34" s="451" t="s">
        <v>67</v>
      </c>
      <c r="D34" s="451"/>
      <c r="E34" s="7">
        <v>7</v>
      </c>
      <c r="F34" s="7">
        <v>77</v>
      </c>
      <c r="G34" s="7">
        <v>26384</v>
      </c>
      <c r="H34" s="7">
        <v>44988</v>
      </c>
      <c r="I34" s="7">
        <v>88056</v>
      </c>
      <c r="J34" s="7">
        <v>39403</v>
      </c>
      <c r="K34" s="7">
        <v>39244</v>
      </c>
      <c r="L34" s="22"/>
    </row>
    <row r="35" spans="1:12" s="20" customFormat="1" ht="15" customHeight="1" x14ac:dyDescent="0.4">
      <c r="A35" s="22"/>
      <c r="B35" s="146">
        <v>32</v>
      </c>
      <c r="C35" s="458" t="s">
        <v>68</v>
      </c>
      <c r="D35" s="458"/>
      <c r="E35" s="109" t="s">
        <v>46</v>
      </c>
      <c r="F35" s="109" t="s">
        <v>46</v>
      </c>
      <c r="G35" s="109" t="s">
        <v>46</v>
      </c>
      <c r="H35" s="109" t="s">
        <v>46</v>
      </c>
      <c r="I35" s="109" t="s">
        <v>46</v>
      </c>
      <c r="J35" s="109" t="s">
        <v>46</v>
      </c>
      <c r="K35" s="109" t="s">
        <v>46</v>
      </c>
      <c r="L35" s="22"/>
    </row>
    <row r="36" spans="1:12" s="20" customFormat="1" ht="15" customHeight="1" x14ac:dyDescent="0.4">
      <c r="A36" s="22"/>
      <c r="B36" s="454" t="s">
        <v>2259</v>
      </c>
      <c r="C36" s="454"/>
      <c r="D36" s="455"/>
      <c r="E36" s="7">
        <v>46</v>
      </c>
      <c r="F36" s="7">
        <v>241</v>
      </c>
      <c r="G36" s="7">
        <v>65563</v>
      </c>
      <c r="H36" s="7">
        <v>160587</v>
      </c>
      <c r="I36" s="7">
        <v>307055</v>
      </c>
      <c r="J36" s="7">
        <v>134240</v>
      </c>
      <c r="K36" s="7">
        <v>134240</v>
      </c>
      <c r="L36" s="22"/>
    </row>
    <row r="37" spans="1:12" s="20" customFormat="1" ht="15" customHeight="1" x14ac:dyDescent="0.4">
      <c r="A37" s="22"/>
      <c r="B37" s="454" t="s">
        <v>540</v>
      </c>
      <c r="C37" s="454"/>
      <c r="D37" s="455"/>
      <c r="E37" s="7">
        <v>22</v>
      </c>
      <c r="F37" s="7">
        <v>294</v>
      </c>
      <c r="G37" s="7">
        <v>85026</v>
      </c>
      <c r="H37" s="7">
        <v>209266</v>
      </c>
      <c r="I37" s="7">
        <v>527242</v>
      </c>
      <c r="J37" s="7">
        <v>292895</v>
      </c>
      <c r="K37" s="7">
        <v>292895</v>
      </c>
      <c r="L37" s="22"/>
    </row>
    <row r="38" spans="1:12" s="20" customFormat="1" ht="15" customHeight="1" x14ac:dyDescent="0.4">
      <c r="A38" s="22"/>
      <c r="B38" s="454" t="s">
        <v>541</v>
      </c>
      <c r="C38" s="454"/>
      <c r="D38" s="455"/>
      <c r="E38" s="7">
        <v>9</v>
      </c>
      <c r="F38" s="7">
        <v>211</v>
      </c>
      <c r="G38" s="7">
        <v>66053</v>
      </c>
      <c r="H38" s="7">
        <v>153534</v>
      </c>
      <c r="I38" s="7">
        <v>274950</v>
      </c>
      <c r="J38" s="7">
        <v>104069</v>
      </c>
      <c r="K38" s="7">
        <v>104069</v>
      </c>
      <c r="L38" s="22"/>
    </row>
    <row r="39" spans="1:12" s="20" customFormat="1" ht="15" customHeight="1" x14ac:dyDescent="0.4">
      <c r="A39" s="22"/>
      <c r="B39" s="454" t="s">
        <v>542</v>
      </c>
      <c r="C39" s="454"/>
      <c r="D39" s="455"/>
      <c r="E39" s="7">
        <v>8</v>
      </c>
      <c r="F39" s="7">
        <v>294</v>
      </c>
      <c r="G39" s="7">
        <v>83430</v>
      </c>
      <c r="H39" s="7">
        <v>322338</v>
      </c>
      <c r="I39" s="7">
        <v>495467</v>
      </c>
      <c r="J39" s="7">
        <v>131749</v>
      </c>
      <c r="K39" s="7">
        <v>162816</v>
      </c>
      <c r="L39" s="22"/>
    </row>
    <row r="40" spans="1:12" s="20" customFormat="1" ht="15" customHeight="1" x14ac:dyDescent="0.4">
      <c r="A40" s="22"/>
      <c r="B40" s="456" t="s">
        <v>543</v>
      </c>
      <c r="C40" s="456"/>
      <c r="D40" s="457"/>
      <c r="E40" s="10">
        <v>5</v>
      </c>
      <c r="F40" s="10">
        <v>401</v>
      </c>
      <c r="G40" s="10" t="s">
        <v>2100</v>
      </c>
      <c r="H40" s="10" t="s">
        <v>2100</v>
      </c>
      <c r="I40" s="10" t="s">
        <v>2100</v>
      </c>
      <c r="J40" s="10" t="s">
        <v>2100</v>
      </c>
      <c r="K40" s="10" t="s">
        <v>2100</v>
      </c>
      <c r="L40" s="22"/>
    </row>
    <row r="41" spans="1:12" s="20" customFormat="1" ht="15" customHeight="1" x14ac:dyDescent="0.4">
      <c r="A41" s="22"/>
      <c r="B41" s="454" t="s">
        <v>544</v>
      </c>
      <c r="C41" s="454"/>
      <c r="D41" s="455"/>
      <c r="E41" s="7">
        <v>5</v>
      </c>
      <c r="F41" s="7">
        <v>750</v>
      </c>
      <c r="G41" s="7">
        <v>265406</v>
      </c>
      <c r="H41" s="7">
        <v>1821121</v>
      </c>
      <c r="I41" s="7">
        <v>3403791</v>
      </c>
      <c r="J41" s="7">
        <v>1202979</v>
      </c>
      <c r="K41" s="7">
        <v>1492989</v>
      </c>
      <c r="L41" s="22"/>
    </row>
    <row r="42" spans="1:12" s="20" customFormat="1" ht="15" customHeight="1" x14ac:dyDescent="0.4">
      <c r="A42" s="22"/>
      <c r="B42" s="454" t="s">
        <v>545</v>
      </c>
      <c r="C42" s="454"/>
      <c r="D42" s="455"/>
      <c r="E42" s="7">
        <v>1</v>
      </c>
      <c r="F42" s="7">
        <v>215</v>
      </c>
      <c r="G42" s="7" t="s">
        <v>2100</v>
      </c>
      <c r="H42" s="7" t="s">
        <v>2100</v>
      </c>
      <c r="I42" s="7" t="s">
        <v>2100</v>
      </c>
      <c r="J42" s="7" t="s">
        <v>2100</v>
      </c>
      <c r="K42" s="7" t="s">
        <v>2100</v>
      </c>
      <c r="L42" s="22"/>
    </row>
    <row r="43" spans="1:12" s="20" customFormat="1" ht="15" customHeight="1" x14ac:dyDescent="0.4">
      <c r="A43" s="22"/>
      <c r="B43" s="454" t="s">
        <v>546</v>
      </c>
      <c r="C43" s="454"/>
      <c r="D43" s="455"/>
      <c r="E43" s="7" t="s">
        <v>46</v>
      </c>
      <c r="F43" s="7" t="s">
        <v>46</v>
      </c>
      <c r="G43" s="7" t="s">
        <v>46</v>
      </c>
      <c r="H43" s="7" t="s">
        <v>46</v>
      </c>
      <c r="I43" s="7" t="s">
        <v>46</v>
      </c>
      <c r="J43" s="7" t="s">
        <v>46</v>
      </c>
      <c r="K43" s="7" t="s">
        <v>46</v>
      </c>
      <c r="L43" s="22"/>
    </row>
    <row r="44" spans="1:12" s="20" customFormat="1" ht="15" customHeight="1" x14ac:dyDescent="0.4">
      <c r="A44" s="22"/>
      <c r="B44" s="454" t="s">
        <v>547</v>
      </c>
      <c r="C44" s="454"/>
      <c r="D44" s="455"/>
      <c r="E44" s="7" t="s">
        <v>46</v>
      </c>
      <c r="F44" s="7" t="s">
        <v>46</v>
      </c>
      <c r="G44" s="7" t="s">
        <v>46</v>
      </c>
      <c r="H44" s="7" t="s">
        <v>46</v>
      </c>
      <c r="I44" s="7" t="s">
        <v>46</v>
      </c>
      <c r="J44" s="7" t="s">
        <v>46</v>
      </c>
      <c r="K44" s="7" t="s">
        <v>46</v>
      </c>
      <c r="L44" s="22"/>
    </row>
    <row r="45" spans="1:12" s="20" customFormat="1" ht="15" customHeight="1" thickBot="1" x14ac:dyDescent="0.45">
      <c r="A45" s="22"/>
      <c r="B45" s="452" t="s">
        <v>548</v>
      </c>
      <c r="C45" s="452"/>
      <c r="D45" s="453"/>
      <c r="E45" s="13" t="s">
        <v>46</v>
      </c>
      <c r="F45" s="13" t="s">
        <v>46</v>
      </c>
      <c r="G45" s="13" t="s">
        <v>46</v>
      </c>
      <c r="H45" s="13" t="s">
        <v>46</v>
      </c>
      <c r="I45" s="13" t="s">
        <v>46</v>
      </c>
      <c r="J45" s="13" t="s">
        <v>46</v>
      </c>
      <c r="K45" s="13" t="s">
        <v>46</v>
      </c>
      <c r="L45" s="22"/>
    </row>
    <row r="46" spans="1:12" s="20" customFormat="1" ht="15" customHeight="1" x14ac:dyDescent="0.4">
      <c r="A46" s="22"/>
      <c r="L46" s="22"/>
    </row>
    <row r="47" spans="1:12" ht="15" customHeight="1" x14ac:dyDescent="0.4">
      <c r="A47" s="18"/>
      <c r="L47" s="18"/>
    </row>
    <row r="48" spans="1:12" ht="15" customHeight="1" x14ac:dyDescent="0.4">
      <c r="A48" s="18"/>
      <c r="L48" s="18"/>
    </row>
    <row r="49" spans="1:12" ht="15" customHeight="1" x14ac:dyDescent="0.4">
      <c r="A49" s="18"/>
      <c r="L49" s="18"/>
    </row>
    <row r="50" spans="1:12" ht="15" customHeight="1" x14ac:dyDescent="0.4">
      <c r="A50" s="18"/>
      <c r="L50" s="18"/>
    </row>
    <row r="51" spans="1:12" ht="15" customHeight="1" x14ac:dyDescent="0.4">
      <c r="A51" s="18"/>
      <c r="L51" s="18"/>
    </row>
    <row r="52" spans="1:12" ht="15" customHeight="1" x14ac:dyDescent="0.4">
      <c r="A52" s="18"/>
      <c r="L52" s="18"/>
    </row>
    <row r="53" spans="1:12" ht="15" customHeight="1" x14ac:dyDescent="0.4">
      <c r="A53" s="18"/>
      <c r="L53" s="18"/>
    </row>
    <row r="54" spans="1:12" ht="15" customHeight="1" x14ac:dyDescent="0.4">
      <c r="A54" s="18"/>
      <c r="L54" s="18"/>
    </row>
    <row r="55" spans="1:12" ht="15" customHeight="1" x14ac:dyDescent="0.4">
      <c r="A55" s="18"/>
      <c r="L55" s="18"/>
    </row>
    <row r="56" spans="1:12" ht="15" customHeight="1" x14ac:dyDescent="0.4">
      <c r="A56" s="18"/>
      <c r="L56" s="18"/>
    </row>
    <row r="57" spans="1:12" ht="15" customHeight="1" x14ac:dyDescent="0.4">
      <c r="A57" s="18"/>
      <c r="L57" s="18"/>
    </row>
    <row r="58" spans="1:12" ht="15" customHeight="1" x14ac:dyDescent="0.4">
      <c r="A58" s="18"/>
      <c r="L58" s="18"/>
    </row>
    <row r="59" spans="1:12" ht="15" customHeight="1" x14ac:dyDescent="0.4">
      <c r="A59" s="18"/>
      <c r="L59" s="18"/>
    </row>
  </sheetData>
  <mergeCells count="37">
    <mergeCell ref="B45:D45"/>
    <mergeCell ref="E9:E10"/>
    <mergeCell ref="B39:D39"/>
    <mergeCell ref="B40:D40"/>
    <mergeCell ref="B41:D41"/>
    <mergeCell ref="B42:D42"/>
    <mergeCell ref="B43:D43"/>
    <mergeCell ref="B44:D44"/>
    <mergeCell ref="C34:D34"/>
    <mergeCell ref="C35:D35"/>
    <mergeCell ref="B36:D36"/>
    <mergeCell ref="B37:D37"/>
    <mergeCell ref="B38:D38"/>
    <mergeCell ref="C28:D28"/>
    <mergeCell ref="C29:D29"/>
    <mergeCell ref="C30:D30"/>
    <mergeCell ref="C31:D31"/>
    <mergeCell ref="C32:D32"/>
    <mergeCell ref="C33:D33"/>
    <mergeCell ref="C22:D22"/>
    <mergeCell ref="C23:D23"/>
    <mergeCell ref="C24:D24"/>
    <mergeCell ref="C25:D25"/>
    <mergeCell ref="C26:D26"/>
    <mergeCell ref="C27:D27"/>
    <mergeCell ref="B9:D10"/>
    <mergeCell ref="C21:D21"/>
    <mergeCell ref="B11:D11"/>
    <mergeCell ref="C12:D12"/>
    <mergeCell ref="C13:D13"/>
    <mergeCell ref="C14:D14"/>
    <mergeCell ref="C15:D15"/>
    <mergeCell ref="C16:D16"/>
    <mergeCell ref="C17:D17"/>
    <mergeCell ref="C18:D18"/>
    <mergeCell ref="C19:D19"/>
    <mergeCell ref="C20:D20"/>
  </mergeCells>
  <phoneticPr fontId="2"/>
  <pageMargins left="0.78740157480314965" right="0.78740157480314965" top="0.78740157480314965" bottom="0.78740157480314965" header="0.39370078740157483" footer="0.59055118110236227"/>
  <pageSetup paperSize="9" scale="93" firstPageNumber="5"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L59"/>
  <sheetViews>
    <sheetView showGridLines="0" zoomScaleNormal="100" workbookViewId="0"/>
  </sheetViews>
  <sheetFormatPr defaultColWidth="8.125" defaultRowHeight="15" customHeight="1" x14ac:dyDescent="0.4"/>
  <cols>
    <col min="1" max="1" width="2.625" style="16" customWidth="1"/>
    <col min="2" max="2" width="2.5" style="16" customWidth="1"/>
    <col min="3" max="5" width="6" style="16" customWidth="1"/>
    <col min="6" max="6" width="6.875" style="16" customWidth="1"/>
    <col min="7" max="11" width="11.375" style="16" customWidth="1"/>
    <col min="12" max="12" width="8.75" style="16" bestFit="1" customWidth="1"/>
    <col min="13" max="16384" width="8.125" style="16"/>
  </cols>
  <sheetData>
    <row r="1" spans="1:12" s="126" customFormat="1" ht="15" customHeight="1" x14ac:dyDescent="0.4">
      <c r="B1" s="126" t="s">
        <v>2256</v>
      </c>
    </row>
    <row r="2" spans="1:12" s="126" customFormat="1" ht="4.5" customHeight="1" x14ac:dyDescent="0.4"/>
    <row r="3" spans="1:12" s="126" customFormat="1" ht="4.5" customHeight="1" x14ac:dyDescent="0.4"/>
    <row r="4" spans="1:12" s="126" customFormat="1" ht="4.5" customHeight="1" x14ac:dyDescent="0.4"/>
    <row r="5" spans="1:12" ht="4.5" customHeight="1" x14ac:dyDescent="0.4"/>
    <row r="6" spans="1:12" s="59" customFormat="1" ht="15" customHeight="1" x14ac:dyDescent="0.4">
      <c r="B6" s="59" t="s">
        <v>643</v>
      </c>
    </row>
    <row r="7" spans="1:12" s="52" customFormat="1" ht="15" customHeight="1" x14ac:dyDescent="0.4">
      <c r="B7" s="52" t="s">
        <v>2070</v>
      </c>
    </row>
    <row r="8" spans="1:12" s="20" customFormat="1" ht="15" customHeight="1" thickBot="1" x14ac:dyDescent="0.45">
      <c r="C8" s="21">
        <v>205</v>
      </c>
      <c r="D8" s="20" t="s">
        <v>652</v>
      </c>
      <c r="L8" s="22"/>
    </row>
    <row r="9" spans="1:12" ht="52.5" x14ac:dyDescent="0.4">
      <c r="A9" s="18"/>
      <c r="B9" s="429" t="s">
        <v>18</v>
      </c>
      <c r="C9" s="429"/>
      <c r="D9" s="430"/>
      <c r="E9" s="440" t="s">
        <v>20</v>
      </c>
      <c r="F9" s="140" t="s">
        <v>639</v>
      </c>
      <c r="G9" s="154" t="s">
        <v>71</v>
      </c>
      <c r="H9" s="140" t="s">
        <v>2091</v>
      </c>
      <c r="I9" s="140" t="s">
        <v>640</v>
      </c>
      <c r="J9" s="141" t="s">
        <v>641</v>
      </c>
      <c r="K9" s="141" t="s">
        <v>2035</v>
      </c>
      <c r="L9" s="18"/>
    </row>
    <row r="10" spans="1:12" s="142" customFormat="1" ht="15" customHeight="1" thickBot="1" x14ac:dyDescent="0.45">
      <c r="A10" s="93"/>
      <c r="B10" s="431"/>
      <c r="C10" s="431"/>
      <c r="D10" s="432"/>
      <c r="E10" s="441"/>
      <c r="F10" s="23" t="s">
        <v>642</v>
      </c>
      <c r="G10" s="23" t="s">
        <v>80</v>
      </c>
      <c r="H10" s="23" t="s">
        <v>80</v>
      </c>
      <c r="I10" s="23" t="s">
        <v>80</v>
      </c>
      <c r="J10" s="24" t="s">
        <v>80</v>
      </c>
      <c r="K10" s="24" t="s">
        <v>80</v>
      </c>
      <c r="L10" s="93"/>
    </row>
    <row r="11" spans="1:12" s="52" customFormat="1" ht="15" customHeight="1" x14ac:dyDescent="0.4">
      <c r="A11" s="51"/>
      <c r="B11" s="449" t="s">
        <v>2</v>
      </c>
      <c r="C11" s="449"/>
      <c r="D11" s="450"/>
      <c r="E11" s="50">
        <v>215</v>
      </c>
      <c r="F11" s="50">
        <v>8069</v>
      </c>
      <c r="G11" s="50">
        <v>3007733</v>
      </c>
      <c r="H11" s="50">
        <v>14702878</v>
      </c>
      <c r="I11" s="50">
        <v>23348248</v>
      </c>
      <c r="J11" s="50">
        <v>7581890</v>
      </c>
      <c r="K11" s="50">
        <v>8075411</v>
      </c>
      <c r="L11" s="51"/>
    </row>
    <row r="12" spans="1:12" s="20" customFormat="1" ht="15" customHeight="1" x14ac:dyDescent="0.4">
      <c r="A12" s="22"/>
      <c r="B12" s="45" t="s">
        <v>43</v>
      </c>
      <c r="C12" s="451" t="s">
        <v>44</v>
      </c>
      <c r="D12" s="451"/>
      <c r="E12" s="7">
        <v>35</v>
      </c>
      <c r="F12" s="7">
        <v>1094</v>
      </c>
      <c r="G12" s="7">
        <v>274179</v>
      </c>
      <c r="H12" s="7">
        <v>1344092</v>
      </c>
      <c r="I12" s="7">
        <v>2247627</v>
      </c>
      <c r="J12" s="7">
        <v>779591</v>
      </c>
      <c r="K12" s="7">
        <v>841945</v>
      </c>
      <c r="L12" s="22"/>
    </row>
    <row r="13" spans="1:12" s="20" customFormat="1" ht="15" customHeight="1" x14ac:dyDescent="0.4">
      <c r="A13" s="22"/>
      <c r="B13" s="45">
        <v>10</v>
      </c>
      <c r="C13" s="451" t="s">
        <v>45</v>
      </c>
      <c r="D13" s="451"/>
      <c r="E13" s="7">
        <v>7</v>
      </c>
      <c r="F13" s="7">
        <v>221</v>
      </c>
      <c r="G13" s="7">
        <v>67945</v>
      </c>
      <c r="H13" s="7">
        <v>1284980</v>
      </c>
      <c r="I13" s="7">
        <v>3467803</v>
      </c>
      <c r="J13" s="7">
        <v>1943930</v>
      </c>
      <c r="K13" s="7">
        <v>2016848</v>
      </c>
      <c r="L13" s="22"/>
    </row>
    <row r="14" spans="1:12" s="20" customFormat="1" ht="15" customHeight="1" x14ac:dyDescent="0.4">
      <c r="A14" s="22"/>
      <c r="B14" s="45">
        <v>11</v>
      </c>
      <c r="C14" s="451" t="s">
        <v>47</v>
      </c>
      <c r="D14" s="451"/>
      <c r="E14" s="7">
        <v>10</v>
      </c>
      <c r="F14" s="7">
        <v>183</v>
      </c>
      <c r="G14" s="7">
        <v>40739</v>
      </c>
      <c r="H14" s="7">
        <v>37862</v>
      </c>
      <c r="I14" s="7">
        <v>97770</v>
      </c>
      <c r="J14" s="7">
        <v>53312</v>
      </c>
      <c r="K14" s="7">
        <v>54448</v>
      </c>
      <c r="L14" s="22"/>
    </row>
    <row r="15" spans="1:12" s="20" customFormat="1" ht="15" customHeight="1" x14ac:dyDescent="0.4">
      <c r="A15" s="22"/>
      <c r="B15" s="45">
        <v>12</v>
      </c>
      <c r="C15" s="451" t="s">
        <v>48</v>
      </c>
      <c r="D15" s="451"/>
      <c r="E15" s="7">
        <v>7</v>
      </c>
      <c r="F15" s="7">
        <v>80</v>
      </c>
      <c r="G15" s="7">
        <v>22570</v>
      </c>
      <c r="H15" s="7">
        <v>67527</v>
      </c>
      <c r="I15" s="7">
        <v>173022</v>
      </c>
      <c r="J15" s="7">
        <v>97625</v>
      </c>
      <c r="K15" s="7">
        <v>97625</v>
      </c>
      <c r="L15" s="22"/>
    </row>
    <row r="16" spans="1:12" s="20" customFormat="1" ht="15" customHeight="1" x14ac:dyDescent="0.4">
      <c r="A16" s="22"/>
      <c r="B16" s="46">
        <v>13</v>
      </c>
      <c r="C16" s="448" t="s">
        <v>49</v>
      </c>
      <c r="D16" s="448"/>
      <c r="E16" s="10">
        <v>3</v>
      </c>
      <c r="F16" s="10">
        <v>27</v>
      </c>
      <c r="G16" s="10">
        <v>6771</v>
      </c>
      <c r="H16" s="10">
        <v>6351</v>
      </c>
      <c r="I16" s="10">
        <v>17139</v>
      </c>
      <c r="J16" s="10">
        <v>9830</v>
      </c>
      <c r="K16" s="10">
        <v>9830</v>
      </c>
      <c r="L16" s="22"/>
    </row>
    <row r="17" spans="1:12" s="20" customFormat="1" ht="15" customHeight="1" x14ac:dyDescent="0.4">
      <c r="A17" s="22"/>
      <c r="B17" s="45">
        <v>14</v>
      </c>
      <c r="C17" s="451" t="s">
        <v>50</v>
      </c>
      <c r="D17" s="451"/>
      <c r="E17" s="7">
        <v>4</v>
      </c>
      <c r="F17" s="7">
        <v>24</v>
      </c>
      <c r="G17" s="7">
        <v>6745</v>
      </c>
      <c r="H17" s="7">
        <v>35634</v>
      </c>
      <c r="I17" s="7">
        <v>56505</v>
      </c>
      <c r="J17" s="7">
        <v>18973</v>
      </c>
      <c r="K17" s="7">
        <v>18973</v>
      </c>
      <c r="L17" s="22"/>
    </row>
    <row r="18" spans="1:12" s="20" customFormat="1" ht="15" customHeight="1" x14ac:dyDescent="0.4">
      <c r="A18" s="22"/>
      <c r="B18" s="45">
        <v>15</v>
      </c>
      <c r="C18" s="451" t="s">
        <v>51</v>
      </c>
      <c r="D18" s="451"/>
      <c r="E18" s="7">
        <v>8</v>
      </c>
      <c r="F18" s="7">
        <v>218</v>
      </c>
      <c r="G18" s="7">
        <v>81122</v>
      </c>
      <c r="H18" s="7">
        <v>383879</v>
      </c>
      <c r="I18" s="7">
        <v>502541</v>
      </c>
      <c r="J18" s="7">
        <v>106548</v>
      </c>
      <c r="K18" s="7">
        <v>108298</v>
      </c>
      <c r="L18" s="22"/>
    </row>
    <row r="19" spans="1:12" s="20" customFormat="1" ht="15" customHeight="1" x14ac:dyDescent="0.4">
      <c r="A19" s="22"/>
      <c r="B19" s="45">
        <v>16</v>
      </c>
      <c r="C19" s="451" t="s">
        <v>52</v>
      </c>
      <c r="D19" s="451"/>
      <c r="E19" s="7">
        <v>3</v>
      </c>
      <c r="F19" s="7">
        <v>368</v>
      </c>
      <c r="G19" s="7">
        <v>173014</v>
      </c>
      <c r="H19" s="7">
        <v>1202538</v>
      </c>
      <c r="I19" s="7">
        <v>2151222</v>
      </c>
      <c r="J19" s="7">
        <v>792983</v>
      </c>
      <c r="K19" s="7">
        <v>894777</v>
      </c>
      <c r="L19" s="22"/>
    </row>
    <row r="20" spans="1:12" s="20" customFormat="1" ht="15" customHeight="1" x14ac:dyDescent="0.4">
      <c r="A20" s="22"/>
      <c r="B20" s="45">
        <v>17</v>
      </c>
      <c r="C20" s="451" t="s">
        <v>53</v>
      </c>
      <c r="D20" s="451"/>
      <c r="E20" s="7">
        <v>2</v>
      </c>
      <c r="F20" s="7">
        <v>6</v>
      </c>
      <c r="G20" s="7" t="s">
        <v>2100</v>
      </c>
      <c r="H20" s="7" t="s">
        <v>2100</v>
      </c>
      <c r="I20" s="7" t="s">
        <v>2100</v>
      </c>
      <c r="J20" s="7" t="s">
        <v>2100</v>
      </c>
      <c r="K20" s="7" t="s">
        <v>2100</v>
      </c>
      <c r="L20" s="22"/>
    </row>
    <row r="21" spans="1:12" s="20" customFormat="1" ht="15" customHeight="1" x14ac:dyDescent="0.4">
      <c r="A21" s="22"/>
      <c r="B21" s="46">
        <v>18</v>
      </c>
      <c r="C21" s="447" t="s">
        <v>54</v>
      </c>
      <c r="D21" s="448"/>
      <c r="E21" s="10">
        <v>10</v>
      </c>
      <c r="F21" s="10">
        <v>410</v>
      </c>
      <c r="G21" s="10">
        <v>131926</v>
      </c>
      <c r="H21" s="10">
        <v>446270</v>
      </c>
      <c r="I21" s="10">
        <v>746584</v>
      </c>
      <c r="J21" s="10">
        <v>259328</v>
      </c>
      <c r="K21" s="10">
        <v>274517</v>
      </c>
      <c r="L21" s="22"/>
    </row>
    <row r="22" spans="1:12" s="20" customFormat="1" ht="15" customHeight="1" x14ac:dyDescent="0.4">
      <c r="A22" s="22"/>
      <c r="B22" s="45">
        <v>19</v>
      </c>
      <c r="C22" s="451" t="s">
        <v>55</v>
      </c>
      <c r="D22" s="451"/>
      <c r="E22" s="7" t="s">
        <v>46</v>
      </c>
      <c r="F22" s="7" t="s">
        <v>46</v>
      </c>
      <c r="G22" s="7" t="s">
        <v>46</v>
      </c>
      <c r="H22" s="7" t="s">
        <v>46</v>
      </c>
      <c r="I22" s="7" t="s">
        <v>46</v>
      </c>
      <c r="J22" s="7" t="s">
        <v>46</v>
      </c>
      <c r="K22" s="7" t="s">
        <v>46</v>
      </c>
      <c r="L22" s="22"/>
    </row>
    <row r="23" spans="1:12" s="20" customFormat="1" ht="15" customHeight="1" x14ac:dyDescent="0.4">
      <c r="A23" s="22"/>
      <c r="B23" s="45">
        <v>20</v>
      </c>
      <c r="C23" s="451" t="s">
        <v>56</v>
      </c>
      <c r="D23" s="451"/>
      <c r="E23" s="7" t="s">
        <v>46</v>
      </c>
      <c r="F23" s="7" t="s">
        <v>46</v>
      </c>
      <c r="G23" s="7" t="s">
        <v>46</v>
      </c>
      <c r="H23" s="7" t="s">
        <v>46</v>
      </c>
      <c r="I23" s="7" t="s">
        <v>46</v>
      </c>
      <c r="J23" s="7" t="s">
        <v>46</v>
      </c>
      <c r="K23" s="7" t="s">
        <v>46</v>
      </c>
      <c r="L23" s="22"/>
    </row>
    <row r="24" spans="1:12" s="20" customFormat="1" ht="15" customHeight="1" x14ac:dyDescent="0.4">
      <c r="A24" s="22"/>
      <c r="B24" s="45">
        <v>21</v>
      </c>
      <c r="C24" s="451" t="s">
        <v>57</v>
      </c>
      <c r="D24" s="451"/>
      <c r="E24" s="7">
        <v>12</v>
      </c>
      <c r="F24" s="7">
        <v>161</v>
      </c>
      <c r="G24" s="7">
        <v>65043</v>
      </c>
      <c r="H24" s="7">
        <v>230110</v>
      </c>
      <c r="I24" s="7">
        <v>427559</v>
      </c>
      <c r="J24" s="7">
        <v>174931</v>
      </c>
      <c r="K24" s="7">
        <v>179701</v>
      </c>
      <c r="L24" s="22"/>
    </row>
    <row r="25" spans="1:12" s="20" customFormat="1" ht="15" customHeight="1" x14ac:dyDescent="0.4">
      <c r="A25" s="22"/>
      <c r="B25" s="45">
        <v>22</v>
      </c>
      <c r="C25" s="451" t="s">
        <v>58</v>
      </c>
      <c r="D25" s="451"/>
      <c r="E25" s="7">
        <v>4</v>
      </c>
      <c r="F25" s="7">
        <v>143</v>
      </c>
      <c r="G25" s="7">
        <v>47089</v>
      </c>
      <c r="H25" s="7">
        <v>664529</v>
      </c>
      <c r="I25" s="7">
        <v>783243</v>
      </c>
      <c r="J25" s="7">
        <v>99738</v>
      </c>
      <c r="K25" s="7">
        <v>108351</v>
      </c>
      <c r="L25" s="22"/>
    </row>
    <row r="26" spans="1:12" s="20" customFormat="1" ht="15" customHeight="1" x14ac:dyDescent="0.4">
      <c r="A26" s="22"/>
      <c r="B26" s="46">
        <v>23</v>
      </c>
      <c r="C26" s="448" t="s">
        <v>59</v>
      </c>
      <c r="D26" s="448"/>
      <c r="E26" s="10">
        <v>1</v>
      </c>
      <c r="F26" s="10">
        <v>6</v>
      </c>
      <c r="G26" s="10" t="s">
        <v>2100</v>
      </c>
      <c r="H26" s="10" t="s">
        <v>2100</v>
      </c>
      <c r="I26" s="10" t="s">
        <v>2100</v>
      </c>
      <c r="J26" s="10" t="s">
        <v>2100</v>
      </c>
      <c r="K26" s="10" t="s">
        <v>2100</v>
      </c>
      <c r="L26" s="22"/>
    </row>
    <row r="27" spans="1:12" s="20" customFormat="1" ht="15" customHeight="1" x14ac:dyDescent="0.4">
      <c r="A27" s="22"/>
      <c r="B27" s="45">
        <v>24</v>
      </c>
      <c r="C27" s="451" t="s">
        <v>60</v>
      </c>
      <c r="D27" s="451"/>
      <c r="E27" s="7">
        <v>22</v>
      </c>
      <c r="F27" s="7">
        <v>694</v>
      </c>
      <c r="G27" s="7">
        <v>284948</v>
      </c>
      <c r="H27" s="7">
        <v>761719</v>
      </c>
      <c r="I27" s="7">
        <v>1360706</v>
      </c>
      <c r="J27" s="7">
        <v>509658</v>
      </c>
      <c r="K27" s="7">
        <v>547685</v>
      </c>
      <c r="L27" s="22"/>
    </row>
    <row r="28" spans="1:12" s="20" customFormat="1" ht="15" customHeight="1" x14ac:dyDescent="0.4">
      <c r="A28" s="22"/>
      <c r="B28" s="45">
        <v>25</v>
      </c>
      <c r="C28" s="451" t="s">
        <v>61</v>
      </c>
      <c r="D28" s="451"/>
      <c r="E28" s="7">
        <v>8</v>
      </c>
      <c r="F28" s="7">
        <v>561</v>
      </c>
      <c r="G28" s="7">
        <v>257397</v>
      </c>
      <c r="H28" s="7">
        <v>257363</v>
      </c>
      <c r="I28" s="7">
        <v>852801</v>
      </c>
      <c r="J28" s="7">
        <v>472727</v>
      </c>
      <c r="K28" s="7">
        <v>543342</v>
      </c>
      <c r="L28" s="22"/>
    </row>
    <row r="29" spans="1:12" s="20" customFormat="1" ht="15" customHeight="1" x14ac:dyDescent="0.4">
      <c r="A29" s="22"/>
      <c r="B29" s="45">
        <v>26</v>
      </c>
      <c r="C29" s="451" t="s">
        <v>62</v>
      </c>
      <c r="D29" s="451"/>
      <c r="E29" s="7">
        <v>33</v>
      </c>
      <c r="F29" s="7">
        <v>1176</v>
      </c>
      <c r="G29" s="7">
        <v>437557</v>
      </c>
      <c r="H29" s="7">
        <v>909922</v>
      </c>
      <c r="I29" s="7">
        <v>1854841</v>
      </c>
      <c r="J29" s="7">
        <v>776368</v>
      </c>
      <c r="K29" s="7">
        <v>864710</v>
      </c>
      <c r="L29" s="22"/>
    </row>
    <row r="30" spans="1:12" s="20" customFormat="1" ht="15" customHeight="1" x14ac:dyDescent="0.4">
      <c r="A30" s="22"/>
      <c r="B30" s="45">
        <v>27</v>
      </c>
      <c r="C30" s="451" t="s">
        <v>63</v>
      </c>
      <c r="D30" s="451"/>
      <c r="E30" s="7">
        <v>17</v>
      </c>
      <c r="F30" s="7">
        <v>1755</v>
      </c>
      <c r="G30" s="7">
        <v>754548</v>
      </c>
      <c r="H30" s="7">
        <v>6284983</v>
      </c>
      <c r="I30" s="7">
        <v>7049991</v>
      </c>
      <c r="J30" s="7">
        <v>806755</v>
      </c>
      <c r="K30" s="7">
        <v>805967</v>
      </c>
      <c r="L30" s="22"/>
    </row>
    <row r="31" spans="1:12" s="20" customFormat="1" ht="15" customHeight="1" x14ac:dyDescent="0.4">
      <c r="A31" s="22"/>
      <c r="B31" s="46">
        <v>28</v>
      </c>
      <c r="C31" s="448" t="s">
        <v>64</v>
      </c>
      <c r="D31" s="448"/>
      <c r="E31" s="10">
        <v>2</v>
      </c>
      <c r="F31" s="10">
        <v>115</v>
      </c>
      <c r="G31" s="10" t="s">
        <v>2100</v>
      </c>
      <c r="H31" s="10" t="s">
        <v>2100</v>
      </c>
      <c r="I31" s="10" t="s">
        <v>2100</v>
      </c>
      <c r="J31" s="10" t="s">
        <v>2100</v>
      </c>
      <c r="K31" s="10" t="s">
        <v>2100</v>
      </c>
      <c r="L31" s="22"/>
    </row>
    <row r="32" spans="1:12" s="20" customFormat="1" ht="15" customHeight="1" x14ac:dyDescent="0.4">
      <c r="A32" s="22"/>
      <c r="B32" s="45">
        <v>29</v>
      </c>
      <c r="C32" s="451" t="s">
        <v>65</v>
      </c>
      <c r="D32" s="451"/>
      <c r="E32" s="7">
        <v>10</v>
      </c>
      <c r="F32" s="7">
        <v>393</v>
      </c>
      <c r="G32" s="7">
        <v>168614</v>
      </c>
      <c r="H32" s="7">
        <v>416077</v>
      </c>
      <c r="I32" s="7">
        <v>827000</v>
      </c>
      <c r="J32" s="7">
        <v>360228</v>
      </c>
      <c r="K32" s="7">
        <v>376779</v>
      </c>
      <c r="L32" s="22"/>
    </row>
    <row r="33" spans="1:12" s="20" customFormat="1" ht="15" customHeight="1" x14ac:dyDescent="0.4">
      <c r="A33" s="22"/>
      <c r="B33" s="45">
        <v>30</v>
      </c>
      <c r="C33" s="451" t="s">
        <v>66</v>
      </c>
      <c r="D33" s="451"/>
      <c r="E33" s="7">
        <v>7</v>
      </c>
      <c r="F33" s="7">
        <v>237</v>
      </c>
      <c r="G33" s="7">
        <v>66519</v>
      </c>
      <c r="H33" s="7">
        <v>136995</v>
      </c>
      <c r="I33" s="7">
        <v>232903</v>
      </c>
      <c r="J33" s="7">
        <v>82433</v>
      </c>
      <c r="K33" s="7">
        <v>87334</v>
      </c>
      <c r="L33" s="22"/>
    </row>
    <row r="34" spans="1:12" s="20" customFormat="1" ht="15" customHeight="1" x14ac:dyDescent="0.4">
      <c r="A34" s="22"/>
      <c r="B34" s="45">
        <v>31</v>
      </c>
      <c r="C34" s="451" t="s">
        <v>67</v>
      </c>
      <c r="D34" s="451"/>
      <c r="E34" s="7">
        <v>4</v>
      </c>
      <c r="F34" s="7">
        <v>178</v>
      </c>
      <c r="G34" s="7">
        <v>70557</v>
      </c>
      <c r="H34" s="7">
        <v>100900</v>
      </c>
      <c r="I34" s="7">
        <v>251356</v>
      </c>
      <c r="J34" s="7">
        <v>128768</v>
      </c>
      <c r="K34" s="7">
        <v>137344</v>
      </c>
      <c r="L34" s="22"/>
    </row>
    <row r="35" spans="1:12" s="20" customFormat="1" ht="15" customHeight="1" x14ac:dyDescent="0.4">
      <c r="A35" s="22"/>
      <c r="B35" s="146">
        <v>32</v>
      </c>
      <c r="C35" s="458" t="s">
        <v>68</v>
      </c>
      <c r="D35" s="458"/>
      <c r="E35" s="109">
        <v>6</v>
      </c>
      <c r="F35" s="109">
        <v>19</v>
      </c>
      <c r="G35" s="109">
        <v>5492</v>
      </c>
      <c r="H35" s="109">
        <v>10729</v>
      </c>
      <c r="I35" s="109">
        <v>22060</v>
      </c>
      <c r="J35" s="109">
        <v>10302</v>
      </c>
      <c r="K35" s="109">
        <v>10302</v>
      </c>
      <c r="L35" s="22"/>
    </row>
    <row r="36" spans="1:12" s="20" customFormat="1" ht="15" customHeight="1" x14ac:dyDescent="0.4">
      <c r="A36" s="22"/>
      <c r="B36" s="454" t="s">
        <v>2259</v>
      </c>
      <c r="C36" s="454"/>
      <c r="D36" s="455"/>
      <c r="E36" s="7">
        <v>74</v>
      </c>
      <c r="F36" s="7">
        <v>320</v>
      </c>
      <c r="G36" s="7">
        <v>84510</v>
      </c>
      <c r="H36" s="7">
        <v>216265</v>
      </c>
      <c r="I36" s="7">
        <v>433739</v>
      </c>
      <c r="J36" s="7">
        <v>198109</v>
      </c>
      <c r="K36" s="7">
        <v>198109</v>
      </c>
      <c r="L36" s="22"/>
    </row>
    <row r="37" spans="1:12" s="20" customFormat="1" ht="15" customHeight="1" x14ac:dyDescent="0.4">
      <c r="A37" s="22"/>
      <c r="B37" s="454" t="s">
        <v>540</v>
      </c>
      <c r="C37" s="454"/>
      <c r="D37" s="455"/>
      <c r="E37" s="7">
        <v>46</v>
      </c>
      <c r="F37" s="7">
        <v>668</v>
      </c>
      <c r="G37" s="7">
        <v>193403</v>
      </c>
      <c r="H37" s="7">
        <v>533100</v>
      </c>
      <c r="I37" s="7">
        <v>1125779</v>
      </c>
      <c r="J37" s="7">
        <v>541067</v>
      </c>
      <c r="K37" s="7">
        <v>541067</v>
      </c>
      <c r="L37" s="22"/>
    </row>
    <row r="38" spans="1:12" s="20" customFormat="1" ht="15" customHeight="1" x14ac:dyDescent="0.4">
      <c r="A38" s="22"/>
      <c r="B38" s="454" t="s">
        <v>541</v>
      </c>
      <c r="C38" s="454"/>
      <c r="D38" s="455"/>
      <c r="E38" s="7">
        <v>29</v>
      </c>
      <c r="F38" s="7">
        <v>724</v>
      </c>
      <c r="G38" s="7">
        <v>246324</v>
      </c>
      <c r="H38" s="7">
        <v>570237</v>
      </c>
      <c r="I38" s="7">
        <v>1104257</v>
      </c>
      <c r="J38" s="7">
        <v>487742</v>
      </c>
      <c r="K38" s="7">
        <v>487742</v>
      </c>
      <c r="L38" s="22"/>
    </row>
    <row r="39" spans="1:12" s="20" customFormat="1" ht="15" customHeight="1" x14ac:dyDescent="0.4">
      <c r="A39" s="22"/>
      <c r="B39" s="454" t="s">
        <v>542</v>
      </c>
      <c r="C39" s="454"/>
      <c r="D39" s="455"/>
      <c r="E39" s="7">
        <v>29</v>
      </c>
      <c r="F39" s="7">
        <v>1075</v>
      </c>
      <c r="G39" s="7">
        <v>383317</v>
      </c>
      <c r="H39" s="7">
        <v>1844518</v>
      </c>
      <c r="I39" s="7">
        <v>2635303</v>
      </c>
      <c r="J39" s="7">
        <v>663613</v>
      </c>
      <c r="K39" s="7">
        <v>724737</v>
      </c>
      <c r="L39" s="22"/>
    </row>
    <row r="40" spans="1:12" s="20" customFormat="1" ht="15" customHeight="1" x14ac:dyDescent="0.4">
      <c r="A40" s="22"/>
      <c r="B40" s="456" t="s">
        <v>543</v>
      </c>
      <c r="C40" s="456"/>
      <c r="D40" s="457"/>
      <c r="E40" s="10">
        <v>20</v>
      </c>
      <c r="F40" s="10">
        <v>1431</v>
      </c>
      <c r="G40" s="10">
        <v>450757</v>
      </c>
      <c r="H40" s="10">
        <v>898767</v>
      </c>
      <c r="I40" s="10">
        <v>1862253</v>
      </c>
      <c r="J40" s="10">
        <v>816216</v>
      </c>
      <c r="K40" s="10">
        <v>885396</v>
      </c>
      <c r="L40" s="22"/>
    </row>
    <row r="41" spans="1:12" s="20" customFormat="1" ht="15" customHeight="1" x14ac:dyDescent="0.4">
      <c r="A41" s="22"/>
      <c r="B41" s="454" t="s">
        <v>544</v>
      </c>
      <c r="C41" s="454"/>
      <c r="D41" s="455"/>
      <c r="E41" s="7">
        <v>11</v>
      </c>
      <c r="F41" s="7">
        <v>1609</v>
      </c>
      <c r="G41" s="7">
        <v>643955</v>
      </c>
      <c r="H41" s="7">
        <v>3402369</v>
      </c>
      <c r="I41" s="7">
        <v>6824939</v>
      </c>
      <c r="J41" s="7">
        <v>3017792</v>
      </c>
      <c r="K41" s="7">
        <v>3168784</v>
      </c>
      <c r="L41" s="22"/>
    </row>
    <row r="42" spans="1:12" s="20" customFormat="1" ht="15" customHeight="1" x14ac:dyDescent="0.4">
      <c r="A42" s="22"/>
      <c r="B42" s="454" t="s">
        <v>545</v>
      </c>
      <c r="C42" s="454"/>
      <c r="D42" s="455"/>
      <c r="E42" s="7">
        <v>3</v>
      </c>
      <c r="F42" s="7">
        <v>846</v>
      </c>
      <c r="G42" s="7">
        <v>322335</v>
      </c>
      <c r="H42" s="7">
        <v>2029467</v>
      </c>
      <c r="I42" s="7">
        <v>3364277</v>
      </c>
      <c r="J42" s="7">
        <v>1085282</v>
      </c>
      <c r="K42" s="7">
        <v>1247768</v>
      </c>
      <c r="L42" s="22"/>
    </row>
    <row r="43" spans="1:12" s="20" customFormat="1" ht="15" customHeight="1" x14ac:dyDescent="0.4">
      <c r="A43" s="22"/>
      <c r="B43" s="454" t="s">
        <v>546</v>
      </c>
      <c r="C43" s="454"/>
      <c r="D43" s="455"/>
      <c r="E43" s="7">
        <v>1</v>
      </c>
      <c r="F43" s="7">
        <v>314</v>
      </c>
      <c r="G43" s="7" t="s">
        <v>2100</v>
      </c>
      <c r="H43" s="7" t="s">
        <v>2100</v>
      </c>
      <c r="I43" s="7" t="s">
        <v>2100</v>
      </c>
      <c r="J43" s="7" t="s">
        <v>2100</v>
      </c>
      <c r="K43" s="7" t="s">
        <v>2100</v>
      </c>
      <c r="L43" s="22"/>
    </row>
    <row r="44" spans="1:12" s="20" customFormat="1" ht="15" customHeight="1" x14ac:dyDescent="0.4">
      <c r="A44" s="22"/>
      <c r="B44" s="454" t="s">
        <v>547</v>
      </c>
      <c r="C44" s="454"/>
      <c r="D44" s="455"/>
      <c r="E44" s="7">
        <v>2</v>
      </c>
      <c r="F44" s="7">
        <v>1082</v>
      </c>
      <c r="G44" s="7" t="s">
        <v>2100</v>
      </c>
      <c r="H44" s="7" t="s">
        <v>2100</v>
      </c>
      <c r="I44" s="7" t="s">
        <v>2100</v>
      </c>
      <c r="J44" s="7" t="s">
        <v>2100</v>
      </c>
      <c r="K44" s="7" t="s">
        <v>2100</v>
      </c>
      <c r="L44" s="22"/>
    </row>
    <row r="45" spans="1:12" s="20" customFormat="1" ht="15" customHeight="1" thickBot="1" x14ac:dyDescent="0.45">
      <c r="A45" s="22"/>
      <c r="B45" s="452" t="s">
        <v>548</v>
      </c>
      <c r="C45" s="452"/>
      <c r="D45" s="453"/>
      <c r="E45" s="13" t="s">
        <v>46</v>
      </c>
      <c r="F45" s="13" t="s">
        <v>46</v>
      </c>
      <c r="G45" s="13" t="s">
        <v>46</v>
      </c>
      <c r="H45" s="13" t="s">
        <v>46</v>
      </c>
      <c r="I45" s="13" t="s">
        <v>46</v>
      </c>
      <c r="J45" s="13" t="s">
        <v>46</v>
      </c>
      <c r="K45" s="13" t="s">
        <v>46</v>
      </c>
      <c r="L45" s="22"/>
    </row>
    <row r="46" spans="1:12" s="20" customFormat="1" ht="15" customHeight="1" x14ac:dyDescent="0.4">
      <c r="A46" s="22"/>
      <c r="L46" s="22"/>
    </row>
    <row r="47" spans="1:12" ht="15" customHeight="1" x14ac:dyDescent="0.4">
      <c r="A47" s="18"/>
      <c r="L47" s="18"/>
    </row>
    <row r="48" spans="1:12" ht="15" customHeight="1" x14ac:dyDescent="0.4">
      <c r="A48" s="18"/>
      <c r="L48" s="18"/>
    </row>
    <row r="49" spans="1:12" ht="15" customHeight="1" x14ac:dyDescent="0.4">
      <c r="A49" s="18"/>
      <c r="L49" s="18"/>
    </row>
    <row r="50" spans="1:12" ht="15" customHeight="1" x14ac:dyDescent="0.4">
      <c r="A50" s="18"/>
      <c r="L50" s="18"/>
    </row>
    <row r="51" spans="1:12" ht="15" customHeight="1" x14ac:dyDescent="0.4">
      <c r="A51" s="18"/>
      <c r="L51" s="18"/>
    </row>
    <row r="52" spans="1:12" ht="15" customHeight="1" x14ac:dyDescent="0.4">
      <c r="A52" s="18"/>
      <c r="L52" s="18"/>
    </row>
    <row r="53" spans="1:12" ht="15" customHeight="1" x14ac:dyDescent="0.4">
      <c r="A53" s="18"/>
      <c r="L53" s="18"/>
    </row>
    <row r="54" spans="1:12" ht="15" customHeight="1" x14ac:dyDescent="0.4">
      <c r="A54" s="18"/>
      <c r="L54" s="18"/>
    </row>
    <row r="55" spans="1:12" ht="15" customHeight="1" x14ac:dyDescent="0.4">
      <c r="A55" s="18"/>
      <c r="L55" s="18"/>
    </row>
    <row r="56" spans="1:12" ht="15" customHeight="1" x14ac:dyDescent="0.4">
      <c r="A56" s="18"/>
      <c r="L56" s="18"/>
    </row>
    <row r="57" spans="1:12" ht="15" customHeight="1" x14ac:dyDescent="0.4">
      <c r="A57" s="18"/>
      <c r="L57" s="18"/>
    </row>
    <row r="58" spans="1:12" ht="15" customHeight="1" x14ac:dyDescent="0.4">
      <c r="A58" s="18"/>
      <c r="L58" s="18"/>
    </row>
    <row r="59" spans="1:12" ht="15" customHeight="1" x14ac:dyDescent="0.4">
      <c r="A59" s="18"/>
      <c r="L59" s="18"/>
    </row>
  </sheetData>
  <mergeCells count="37">
    <mergeCell ref="B45:D45"/>
    <mergeCell ref="E9:E10"/>
    <mergeCell ref="B39:D39"/>
    <mergeCell ref="B40:D40"/>
    <mergeCell ref="B41:D41"/>
    <mergeCell ref="B42:D42"/>
    <mergeCell ref="B43:D43"/>
    <mergeCell ref="B44:D44"/>
    <mergeCell ref="C34:D34"/>
    <mergeCell ref="C35:D35"/>
    <mergeCell ref="B36:D36"/>
    <mergeCell ref="B37:D37"/>
    <mergeCell ref="B38:D38"/>
    <mergeCell ref="C28:D28"/>
    <mergeCell ref="C29:D29"/>
    <mergeCell ref="C30:D30"/>
    <mergeCell ref="C31:D31"/>
    <mergeCell ref="C32:D32"/>
    <mergeCell ref="C33:D33"/>
    <mergeCell ref="C22:D22"/>
    <mergeCell ref="C23:D23"/>
    <mergeCell ref="C24:D24"/>
    <mergeCell ref="C25:D25"/>
    <mergeCell ref="C26:D26"/>
    <mergeCell ref="C27:D27"/>
    <mergeCell ref="B9:D10"/>
    <mergeCell ref="C21:D21"/>
    <mergeCell ref="B11:D11"/>
    <mergeCell ref="C12:D12"/>
    <mergeCell ref="C13:D13"/>
    <mergeCell ref="C14:D14"/>
    <mergeCell ref="C15:D15"/>
    <mergeCell ref="C16:D16"/>
    <mergeCell ref="C17:D17"/>
    <mergeCell ref="C18:D18"/>
    <mergeCell ref="C19:D19"/>
    <mergeCell ref="C20:D20"/>
  </mergeCells>
  <phoneticPr fontId="2"/>
  <pageMargins left="0.78740157480314965" right="0.78740157480314965" top="0.78740157480314965" bottom="0.78740157480314965" header="0.39370078740157483" footer="0.59055118110236227"/>
  <pageSetup paperSize="9" scale="93" firstPageNumber="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E62"/>
  <sheetViews>
    <sheetView showGridLines="0" zoomScaleNormal="100" workbookViewId="0"/>
  </sheetViews>
  <sheetFormatPr defaultColWidth="8.125" defaultRowHeight="15" customHeight="1" x14ac:dyDescent="0.4"/>
  <cols>
    <col min="1" max="1" width="2.625" style="123" customWidth="1"/>
    <col min="2" max="2" width="2.5" style="123" customWidth="1"/>
    <col min="3" max="3" width="12.25" style="123" customWidth="1"/>
    <col min="4" max="4" width="6" style="123" customWidth="1"/>
    <col min="5" max="19" width="6.875" style="123" customWidth="1"/>
    <col min="20" max="27" width="11.375" style="123" customWidth="1"/>
    <col min="28" max="28" width="9.75" style="123" customWidth="1"/>
    <col min="29" max="29" width="8" style="123" customWidth="1"/>
    <col min="30" max="30" width="10.125" style="123" customWidth="1"/>
    <col min="31" max="16384" width="8.125" style="123"/>
  </cols>
  <sheetData>
    <row r="1" spans="1:31" s="122" customFormat="1" ht="15" customHeight="1" x14ac:dyDescent="0.4">
      <c r="B1" s="122" t="s">
        <v>2258</v>
      </c>
    </row>
    <row r="2" spans="1:31" ht="18" customHeight="1" x14ac:dyDescent="0.4"/>
    <row r="3" spans="1:31" s="104" customFormat="1" ht="15" customHeight="1" x14ac:dyDescent="0.4">
      <c r="B3" s="104" t="s">
        <v>2090</v>
      </c>
      <c r="AB3" s="124"/>
    </row>
    <row r="4" spans="1:31" ht="15" customHeight="1" x14ac:dyDescent="0.4">
      <c r="B4" s="123" t="s">
        <v>2052</v>
      </c>
      <c r="AB4" s="125"/>
    </row>
    <row r="5" spans="1:31" ht="15" customHeight="1" thickBot="1" x14ac:dyDescent="0.45">
      <c r="AB5" s="125"/>
    </row>
    <row r="6" spans="1:31" ht="18" customHeight="1" x14ac:dyDescent="0.4">
      <c r="A6" s="125"/>
      <c r="B6" s="266" t="s">
        <v>19</v>
      </c>
      <c r="C6" s="267"/>
      <c r="D6" s="272" t="s">
        <v>20</v>
      </c>
      <c r="E6" s="273" t="s">
        <v>21</v>
      </c>
      <c r="F6" s="274"/>
      <c r="G6" s="275"/>
      <c r="H6" s="296" t="s">
        <v>22</v>
      </c>
      <c r="I6" s="297"/>
      <c r="J6" s="297"/>
      <c r="K6" s="297"/>
      <c r="L6" s="297"/>
      <c r="M6" s="297"/>
      <c r="N6" s="297"/>
      <c r="O6" s="298"/>
      <c r="P6" s="299" t="s">
        <v>23</v>
      </c>
      <c r="Q6" s="300"/>
      <c r="R6" s="299" t="s">
        <v>24</v>
      </c>
      <c r="S6" s="300"/>
      <c r="T6" s="259" t="s">
        <v>25</v>
      </c>
      <c r="U6" s="261" t="s">
        <v>2092</v>
      </c>
      <c r="V6" s="263" t="s">
        <v>26</v>
      </c>
      <c r="W6" s="264"/>
      <c r="X6" s="264"/>
      <c r="Y6" s="264"/>
      <c r="Z6" s="265"/>
      <c r="AA6" s="282" t="s">
        <v>27</v>
      </c>
      <c r="AB6" s="18"/>
      <c r="AC6" s="18"/>
    </row>
    <row r="7" spans="1:31" ht="18" customHeight="1" x14ac:dyDescent="0.4">
      <c r="A7" s="125"/>
      <c r="B7" s="268"/>
      <c r="C7" s="269"/>
      <c r="D7" s="269"/>
      <c r="E7" s="276"/>
      <c r="F7" s="277"/>
      <c r="G7" s="278"/>
      <c r="H7" s="284" t="s">
        <v>28</v>
      </c>
      <c r="I7" s="285"/>
      <c r="J7" s="286" t="s">
        <v>29</v>
      </c>
      <c r="K7" s="287"/>
      <c r="L7" s="287"/>
      <c r="M7" s="288"/>
      <c r="N7" s="289" t="s">
        <v>2028</v>
      </c>
      <c r="O7" s="290"/>
      <c r="P7" s="301"/>
      <c r="Q7" s="302"/>
      <c r="R7" s="301"/>
      <c r="S7" s="302"/>
      <c r="T7" s="260"/>
      <c r="U7" s="262"/>
      <c r="V7" s="293" t="s">
        <v>30</v>
      </c>
      <c r="W7" s="293" t="s">
        <v>31</v>
      </c>
      <c r="X7" s="293" t="s">
        <v>32</v>
      </c>
      <c r="Y7" s="305" t="s">
        <v>33</v>
      </c>
      <c r="Z7" s="307" t="s">
        <v>34</v>
      </c>
      <c r="AA7" s="283"/>
      <c r="AB7" s="18"/>
      <c r="AC7" s="18"/>
    </row>
    <row r="8" spans="1:31" ht="21.6" customHeight="1" x14ac:dyDescent="0.4">
      <c r="A8" s="125"/>
      <c r="B8" s="268"/>
      <c r="C8" s="269"/>
      <c r="D8" s="269"/>
      <c r="E8" s="279"/>
      <c r="F8" s="280"/>
      <c r="G8" s="281"/>
      <c r="H8" s="279"/>
      <c r="I8" s="281"/>
      <c r="J8" s="255" t="s">
        <v>35</v>
      </c>
      <c r="K8" s="256"/>
      <c r="L8" s="257" t="s">
        <v>2027</v>
      </c>
      <c r="M8" s="258"/>
      <c r="N8" s="291"/>
      <c r="O8" s="292"/>
      <c r="P8" s="303"/>
      <c r="Q8" s="304"/>
      <c r="R8" s="303"/>
      <c r="S8" s="304"/>
      <c r="T8" s="260"/>
      <c r="U8" s="262"/>
      <c r="V8" s="294"/>
      <c r="W8" s="295"/>
      <c r="X8" s="295"/>
      <c r="Y8" s="306"/>
      <c r="Z8" s="306"/>
      <c r="AA8" s="283"/>
      <c r="AB8" s="18"/>
      <c r="AC8" s="18"/>
    </row>
    <row r="9" spans="1:31" ht="15" customHeight="1" x14ac:dyDescent="0.4">
      <c r="A9" s="125"/>
      <c r="B9" s="268"/>
      <c r="C9" s="269"/>
      <c r="D9" s="269"/>
      <c r="E9" s="94" t="s">
        <v>36</v>
      </c>
      <c r="F9" s="94" t="s">
        <v>37</v>
      </c>
      <c r="G9" s="94" t="s">
        <v>38</v>
      </c>
      <c r="H9" s="95" t="s">
        <v>37</v>
      </c>
      <c r="I9" s="95" t="s">
        <v>38</v>
      </c>
      <c r="J9" s="95" t="s">
        <v>37</v>
      </c>
      <c r="K9" s="95" t="s">
        <v>38</v>
      </c>
      <c r="L9" s="95" t="s">
        <v>37</v>
      </c>
      <c r="M9" s="95" t="s">
        <v>38</v>
      </c>
      <c r="N9" s="95" t="s">
        <v>37</v>
      </c>
      <c r="O9" s="95" t="s">
        <v>38</v>
      </c>
      <c r="P9" s="95" t="s">
        <v>37</v>
      </c>
      <c r="Q9" s="95" t="s">
        <v>38</v>
      </c>
      <c r="R9" s="95" t="s">
        <v>37</v>
      </c>
      <c r="S9" s="95" t="s">
        <v>38</v>
      </c>
      <c r="T9" s="260"/>
      <c r="U9" s="262"/>
      <c r="V9" s="294"/>
      <c r="W9" s="295"/>
      <c r="X9" s="295"/>
      <c r="Y9" s="306"/>
      <c r="Z9" s="306"/>
      <c r="AA9" s="283"/>
      <c r="AB9" s="18"/>
      <c r="AC9" s="18"/>
    </row>
    <row r="10" spans="1:31" s="14" customFormat="1" ht="15" customHeight="1" thickBot="1" x14ac:dyDescent="0.45">
      <c r="A10" s="138"/>
      <c r="B10" s="270"/>
      <c r="C10" s="271"/>
      <c r="D10" s="271"/>
      <c r="E10" s="118" t="s">
        <v>39</v>
      </c>
      <c r="F10" s="118" t="s">
        <v>40</v>
      </c>
      <c r="G10" s="118" t="s">
        <v>40</v>
      </c>
      <c r="H10" s="119" t="s">
        <v>39</v>
      </c>
      <c r="I10" s="119" t="s">
        <v>39</v>
      </c>
      <c r="J10" s="119" t="s">
        <v>39</v>
      </c>
      <c r="K10" s="119" t="s">
        <v>39</v>
      </c>
      <c r="L10" s="119" t="s">
        <v>39</v>
      </c>
      <c r="M10" s="119" t="s">
        <v>39</v>
      </c>
      <c r="N10" s="119" t="s">
        <v>39</v>
      </c>
      <c r="O10" s="119" t="s">
        <v>39</v>
      </c>
      <c r="P10" s="119" t="s">
        <v>39</v>
      </c>
      <c r="Q10" s="119" t="s">
        <v>39</v>
      </c>
      <c r="R10" s="119" t="s">
        <v>39</v>
      </c>
      <c r="S10" s="119" t="s">
        <v>39</v>
      </c>
      <c r="T10" s="120" t="s">
        <v>41</v>
      </c>
      <c r="U10" s="121" t="s">
        <v>42</v>
      </c>
      <c r="V10" s="60" t="s">
        <v>41</v>
      </c>
      <c r="W10" s="60" t="s">
        <v>41</v>
      </c>
      <c r="X10" s="60" t="s">
        <v>41</v>
      </c>
      <c r="Y10" s="60" t="s">
        <v>41</v>
      </c>
      <c r="Z10" s="60" t="s">
        <v>41</v>
      </c>
      <c r="AA10" s="3" t="s">
        <v>41</v>
      </c>
      <c r="AB10" s="93"/>
      <c r="AC10" s="93"/>
      <c r="AD10" s="138"/>
      <c r="AE10" s="138"/>
    </row>
    <row r="11" spans="1:31" s="104" customFormat="1" ht="15" customHeight="1" x14ac:dyDescent="0.4">
      <c r="A11" s="124"/>
      <c r="B11" s="198" t="s">
        <v>16</v>
      </c>
      <c r="C11" s="199"/>
      <c r="D11" s="49">
        <v>2114</v>
      </c>
      <c r="E11" s="50">
        <v>85720</v>
      </c>
      <c r="F11" s="50">
        <v>55496</v>
      </c>
      <c r="G11" s="50">
        <v>30224</v>
      </c>
      <c r="H11" s="50">
        <v>2372</v>
      </c>
      <c r="I11" s="50">
        <v>801</v>
      </c>
      <c r="J11" s="50">
        <v>42947</v>
      </c>
      <c r="K11" s="50">
        <v>20184</v>
      </c>
      <c r="L11" s="50">
        <v>5653</v>
      </c>
      <c r="M11" s="50">
        <v>7586</v>
      </c>
      <c r="N11" s="50">
        <v>5034</v>
      </c>
      <c r="O11" s="50">
        <v>1792</v>
      </c>
      <c r="P11" s="50">
        <v>345</v>
      </c>
      <c r="Q11" s="50">
        <v>285</v>
      </c>
      <c r="R11" s="50">
        <v>510</v>
      </c>
      <c r="S11" s="50">
        <v>139</v>
      </c>
      <c r="T11" s="50">
        <v>31980425</v>
      </c>
      <c r="U11" s="50">
        <v>177262744</v>
      </c>
      <c r="V11" s="50">
        <v>271326608</v>
      </c>
      <c r="W11" s="50">
        <v>253255812</v>
      </c>
      <c r="X11" s="50">
        <v>11032594</v>
      </c>
      <c r="Y11" s="50">
        <v>84409</v>
      </c>
      <c r="Z11" s="50">
        <v>6953793</v>
      </c>
      <c r="AA11" s="50">
        <v>82783618</v>
      </c>
      <c r="AB11" s="56"/>
      <c r="AC11" s="56"/>
      <c r="AD11" s="56"/>
      <c r="AE11" s="124"/>
    </row>
    <row r="12" spans="1:31" ht="15" customHeight="1" x14ac:dyDescent="0.4">
      <c r="A12" s="125"/>
      <c r="B12" s="4" t="s">
        <v>43</v>
      </c>
      <c r="C12" s="5" t="s">
        <v>44</v>
      </c>
      <c r="D12" s="6">
        <v>452</v>
      </c>
      <c r="E12" s="7">
        <v>18245</v>
      </c>
      <c r="F12" s="7">
        <v>7743</v>
      </c>
      <c r="G12" s="7">
        <v>10502</v>
      </c>
      <c r="H12" s="7">
        <v>526</v>
      </c>
      <c r="I12" s="7">
        <v>189</v>
      </c>
      <c r="J12" s="7">
        <v>5480</v>
      </c>
      <c r="K12" s="7">
        <v>6310</v>
      </c>
      <c r="L12" s="7">
        <v>1520</v>
      </c>
      <c r="M12" s="7">
        <v>3789</v>
      </c>
      <c r="N12" s="7">
        <v>255</v>
      </c>
      <c r="O12" s="7">
        <v>218</v>
      </c>
      <c r="P12" s="7">
        <v>131</v>
      </c>
      <c r="Q12" s="7">
        <v>191</v>
      </c>
      <c r="R12" s="7">
        <v>38</v>
      </c>
      <c r="S12" s="7">
        <v>4</v>
      </c>
      <c r="T12" s="7">
        <v>4935107</v>
      </c>
      <c r="U12" s="7">
        <v>24234478</v>
      </c>
      <c r="V12" s="7">
        <v>38465584</v>
      </c>
      <c r="W12" s="7">
        <v>35739106</v>
      </c>
      <c r="X12" s="7">
        <v>1519408</v>
      </c>
      <c r="Y12" s="7">
        <v>22653</v>
      </c>
      <c r="Z12" s="7">
        <v>1184417</v>
      </c>
      <c r="AA12" s="7">
        <v>12291698</v>
      </c>
      <c r="AB12" s="18"/>
      <c r="AC12" s="18"/>
      <c r="AD12" s="18"/>
      <c r="AE12" s="125"/>
    </row>
    <row r="13" spans="1:31" ht="15" customHeight="1" x14ac:dyDescent="0.4">
      <c r="A13" s="125"/>
      <c r="B13" s="4">
        <v>10</v>
      </c>
      <c r="C13" s="5" t="s">
        <v>45</v>
      </c>
      <c r="D13" s="6">
        <v>79</v>
      </c>
      <c r="E13" s="7">
        <v>1047</v>
      </c>
      <c r="F13" s="7">
        <v>764</v>
      </c>
      <c r="G13" s="7">
        <v>283</v>
      </c>
      <c r="H13" s="7">
        <v>94</v>
      </c>
      <c r="I13" s="7">
        <v>25</v>
      </c>
      <c r="J13" s="7">
        <v>526</v>
      </c>
      <c r="K13" s="7">
        <v>181</v>
      </c>
      <c r="L13" s="7">
        <v>109</v>
      </c>
      <c r="M13" s="7">
        <v>71</v>
      </c>
      <c r="N13" s="7">
        <v>36</v>
      </c>
      <c r="O13" s="7">
        <v>6</v>
      </c>
      <c r="P13" s="7">
        <v>3</v>
      </c>
      <c r="Q13" s="7">
        <v>10</v>
      </c>
      <c r="R13" s="7">
        <v>1</v>
      </c>
      <c r="S13" s="7" t="s">
        <v>46</v>
      </c>
      <c r="T13" s="7">
        <v>309518</v>
      </c>
      <c r="U13" s="7">
        <v>1771378</v>
      </c>
      <c r="V13" s="7">
        <v>4651920</v>
      </c>
      <c r="W13" s="7">
        <v>4328308</v>
      </c>
      <c r="X13" s="7">
        <v>112238</v>
      </c>
      <c r="Y13" s="7" t="s">
        <v>46</v>
      </c>
      <c r="Z13" s="7">
        <v>211374</v>
      </c>
      <c r="AA13" s="7">
        <v>2462049</v>
      </c>
      <c r="AB13" s="18"/>
      <c r="AC13" s="18"/>
      <c r="AD13" s="18"/>
      <c r="AE13" s="125"/>
    </row>
    <row r="14" spans="1:31" ht="15" customHeight="1" x14ac:dyDescent="0.4">
      <c r="A14" s="125"/>
      <c r="B14" s="4">
        <v>11</v>
      </c>
      <c r="C14" s="5" t="s">
        <v>47</v>
      </c>
      <c r="D14" s="6">
        <v>137</v>
      </c>
      <c r="E14" s="7">
        <v>3416</v>
      </c>
      <c r="F14" s="7">
        <v>602</v>
      </c>
      <c r="G14" s="7">
        <v>2814</v>
      </c>
      <c r="H14" s="7">
        <v>109</v>
      </c>
      <c r="I14" s="7">
        <v>70</v>
      </c>
      <c r="J14" s="7">
        <v>434</v>
      </c>
      <c r="K14" s="7">
        <v>2237</v>
      </c>
      <c r="L14" s="7">
        <v>56</v>
      </c>
      <c r="M14" s="7">
        <v>502</v>
      </c>
      <c r="N14" s="7">
        <v>5</v>
      </c>
      <c r="O14" s="7">
        <v>5</v>
      </c>
      <c r="P14" s="7">
        <v>6</v>
      </c>
      <c r="Q14" s="7">
        <v>16</v>
      </c>
      <c r="R14" s="7">
        <v>2</v>
      </c>
      <c r="S14" s="7" t="s">
        <v>46</v>
      </c>
      <c r="T14" s="7">
        <v>778048</v>
      </c>
      <c r="U14" s="7">
        <v>824031</v>
      </c>
      <c r="V14" s="7">
        <v>2086091</v>
      </c>
      <c r="W14" s="7">
        <v>1155035</v>
      </c>
      <c r="X14" s="7">
        <v>891904</v>
      </c>
      <c r="Y14" s="7" t="s">
        <v>46</v>
      </c>
      <c r="Z14" s="7">
        <v>39152</v>
      </c>
      <c r="AA14" s="7">
        <v>1139673</v>
      </c>
      <c r="AB14" s="18"/>
      <c r="AC14" s="18"/>
      <c r="AD14" s="18"/>
      <c r="AE14" s="125"/>
    </row>
    <row r="15" spans="1:31" ht="15" customHeight="1" x14ac:dyDescent="0.4">
      <c r="A15" s="125"/>
      <c r="B15" s="4">
        <v>12</v>
      </c>
      <c r="C15" s="5" t="s">
        <v>48</v>
      </c>
      <c r="D15" s="6">
        <v>131</v>
      </c>
      <c r="E15" s="7">
        <v>2161</v>
      </c>
      <c r="F15" s="7">
        <v>1752</v>
      </c>
      <c r="G15" s="7">
        <v>409</v>
      </c>
      <c r="H15" s="7">
        <v>154</v>
      </c>
      <c r="I15" s="7">
        <v>57</v>
      </c>
      <c r="J15" s="7">
        <v>1412</v>
      </c>
      <c r="K15" s="7">
        <v>311</v>
      </c>
      <c r="L15" s="7">
        <v>164</v>
      </c>
      <c r="M15" s="7">
        <v>35</v>
      </c>
      <c r="N15" s="7">
        <v>39</v>
      </c>
      <c r="O15" s="7">
        <v>6</v>
      </c>
      <c r="P15" s="7">
        <v>5</v>
      </c>
      <c r="Q15" s="7">
        <v>5</v>
      </c>
      <c r="R15" s="7">
        <v>17</v>
      </c>
      <c r="S15" s="7" t="s">
        <v>46</v>
      </c>
      <c r="T15" s="7">
        <v>701417</v>
      </c>
      <c r="U15" s="7">
        <v>4807966</v>
      </c>
      <c r="V15" s="7">
        <v>7499607</v>
      </c>
      <c r="W15" s="7">
        <v>7094347</v>
      </c>
      <c r="X15" s="7">
        <v>102562</v>
      </c>
      <c r="Y15" s="7">
        <v>3325</v>
      </c>
      <c r="Z15" s="7">
        <v>299373</v>
      </c>
      <c r="AA15" s="7">
        <v>2517030</v>
      </c>
      <c r="AB15" s="18"/>
      <c r="AC15" s="18"/>
      <c r="AD15" s="18"/>
      <c r="AE15" s="125"/>
    </row>
    <row r="16" spans="1:31" ht="15" customHeight="1" x14ac:dyDescent="0.4">
      <c r="A16" s="125"/>
      <c r="B16" s="144">
        <v>13</v>
      </c>
      <c r="C16" s="8" t="s">
        <v>49</v>
      </c>
      <c r="D16" s="9">
        <v>29</v>
      </c>
      <c r="E16" s="10">
        <v>420</v>
      </c>
      <c r="F16" s="10">
        <v>294</v>
      </c>
      <c r="G16" s="10">
        <v>126</v>
      </c>
      <c r="H16" s="10">
        <v>34</v>
      </c>
      <c r="I16" s="10">
        <v>16</v>
      </c>
      <c r="J16" s="10">
        <v>228</v>
      </c>
      <c r="K16" s="10">
        <v>84</v>
      </c>
      <c r="L16" s="10">
        <v>29</v>
      </c>
      <c r="M16" s="10">
        <v>23</v>
      </c>
      <c r="N16" s="10">
        <v>3</v>
      </c>
      <c r="O16" s="10">
        <v>3</v>
      </c>
      <c r="P16" s="10">
        <v>1</v>
      </c>
      <c r="Q16" s="10">
        <v>1</v>
      </c>
      <c r="R16" s="10" t="s">
        <v>46</v>
      </c>
      <c r="S16" s="10" t="s">
        <v>46</v>
      </c>
      <c r="T16" s="10">
        <v>133243</v>
      </c>
      <c r="U16" s="10">
        <v>382735</v>
      </c>
      <c r="V16" s="10">
        <v>643045</v>
      </c>
      <c r="W16" s="10">
        <v>616327</v>
      </c>
      <c r="X16" s="10">
        <v>16757</v>
      </c>
      <c r="Y16" s="10">
        <v>4008</v>
      </c>
      <c r="Z16" s="10">
        <v>5953</v>
      </c>
      <c r="AA16" s="10">
        <v>214102</v>
      </c>
      <c r="AB16" s="18"/>
      <c r="AC16" s="18"/>
      <c r="AD16" s="18"/>
      <c r="AE16" s="125"/>
    </row>
    <row r="17" spans="1:31" ht="15" customHeight="1" x14ac:dyDescent="0.4">
      <c r="A17" s="125"/>
      <c r="B17" s="4">
        <v>14</v>
      </c>
      <c r="C17" s="5" t="s">
        <v>50</v>
      </c>
      <c r="D17" s="6">
        <v>26</v>
      </c>
      <c r="E17" s="7">
        <v>838</v>
      </c>
      <c r="F17" s="7">
        <v>630</v>
      </c>
      <c r="G17" s="7">
        <v>208</v>
      </c>
      <c r="H17" s="7">
        <v>23</v>
      </c>
      <c r="I17" s="7">
        <v>7</v>
      </c>
      <c r="J17" s="7">
        <v>528</v>
      </c>
      <c r="K17" s="7">
        <v>148</v>
      </c>
      <c r="L17" s="7">
        <v>55</v>
      </c>
      <c r="M17" s="7">
        <v>49</v>
      </c>
      <c r="N17" s="7">
        <v>25</v>
      </c>
      <c r="O17" s="7">
        <v>5</v>
      </c>
      <c r="P17" s="7" t="s">
        <v>46</v>
      </c>
      <c r="Q17" s="7" t="s">
        <v>46</v>
      </c>
      <c r="R17" s="7">
        <v>1</v>
      </c>
      <c r="S17" s="7">
        <v>1</v>
      </c>
      <c r="T17" s="7">
        <v>309312</v>
      </c>
      <c r="U17" s="7">
        <v>2219390</v>
      </c>
      <c r="V17" s="7">
        <v>3493913</v>
      </c>
      <c r="W17" s="7">
        <v>3226358</v>
      </c>
      <c r="X17" s="7">
        <v>72810</v>
      </c>
      <c r="Y17" s="7">
        <v>3461</v>
      </c>
      <c r="Z17" s="7">
        <v>191284</v>
      </c>
      <c r="AA17" s="7">
        <v>1032988</v>
      </c>
      <c r="AB17" s="18"/>
      <c r="AC17" s="18"/>
      <c r="AD17" s="18"/>
      <c r="AE17" s="125"/>
    </row>
    <row r="18" spans="1:31" ht="15" customHeight="1" x14ac:dyDescent="0.4">
      <c r="A18" s="125"/>
      <c r="B18" s="4">
        <v>15</v>
      </c>
      <c r="C18" s="5" t="s">
        <v>51</v>
      </c>
      <c r="D18" s="6">
        <v>104</v>
      </c>
      <c r="E18" s="7">
        <v>1882</v>
      </c>
      <c r="F18" s="7">
        <v>1158</v>
      </c>
      <c r="G18" s="7">
        <v>724</v>
      </c>
      <c r="H18" s="7">
        <v>144</v>
      </c>
      <c r="I18" s="7">
        <v>67</v>
      </c>
      <c r="J18" s="7">
        <v>955</v>
      </c>
      <c r="K18" s="7">
        <v>595</v>
      </c>
      <c r="L18" s="7">
        <v>53</v>
      </c>
      <c r="M18" s="7">
        <v>64</v>
      </c>
      <c r="N18" s="7">
        <v>10</v>
      </c>
      <c r="O18" s="7">
        <v>1</v>
      </c>
      <c r="P18" s="7">
        <v>9</v>
      </c>
      <c r="Q18" s="7">
        <v>5</v>
      </c>
      <c r="R18" s="7">
        <v>4</v>
      </c>
      <c r="S18" s="7">
        <v>3</v>
      </c>
      <c r="T18" s="7">
        <v>642820</v>
      </c>
      <c r="U18" s="7">
        <v>1542394</v>
      </c>
      <c r="V18" s="7">
        <v>3817783</v>
      </c>
      <c r="W18" s="7">
        <v>3555582</v>
      </c>
      <c r="X18" s="7">
        <v>199673</v>
      </c>
      <c r="Y18" s="7">
        <v>41</v>
      </c>
      <c r="Z18" s="7">
        <v>62487</v>
      </c>
      <c r="AA18" s="7">
        <v>1841342</v>
      </c>
      <c r="AB18" s="18"/>
      <c r="AC18" s="18"/>
      <c r="AD18" s="18"/>
      <c r="AE18" s="125"/>
    </row>
    <row r="19" spans="1:31" ht="15" customHeight="1" x14ac:dyDescent="0.4">
      <c r="A19" s="125"/>
      <c r="B19" s="4">
        <v>16</v>
      </c>
      <c r="C19" s="5" t="s">
        <v>52</v>
      </c>
      <c r="D19" s="6">
        <v>23</v>
      </c>
      <c r="E19" s="7">
        <v>1559</v>
      </c>
      <c r="F19" s="7">
        <v>1121</v>
      </c>
      <c r="G19" s="7">
        <v>438</v>
      </c>
      <c r="H19" s="7">
        <v>23</v>
      </c>
      <c r="I19" s="7">
        <v>1</v>
      </c>
      <c r="J19" s="7">
        <v>759</v>
      </c>
      <c r="K19" s="7">
        <v>281</v>
      </c>
      <c r="L19" s="7">
        <v>122</v>
      </c>
      <c r="M19" s="7">
        <v>83</v>
      </c>
      <c r="N19" s="7">
        <v>217</v>
      </c>
      <c r="O19" s="7">
        <v>73</v>
      </c>
      <c r="P19" s="7">
        <v>2</v>
      </c>
      <c r="Q19" s="7" t="s">
        <v>46</v>
      </c>
      <c r="R19" s="7" t="s">
        <v>46</v>
      </c>
      <c r="S19" s="7" t="s">
        <v>46</v>
      </c>
      <c r="T19" s="7">
        <v>733455</v>
      </c>
      <c r="U19" s="7">
        <v>2871895</v>
      </c>
      <c r="V19" s="7">
        <v>5919426</v>
      </c>
      <c r="W19" s="7">
        <v>5811435</v>
      </c>
      <c r="X19" s="7">
        <v>4923</v>
      </c>
      <c r="Y19" s="7" t="s">
        <v>46</v>
      </c>
      <c r="Z19" s="7">
        <v>103068</v>
      </c>
      <c r="AA19" s="7">
        <v>2491599</v>
      </c>
      <c r="AB19" s="18"/>
      <c r="AC19" s="18"/>
      <c r="AD19" s="18"/>
      <c r="AE19" s="125"/>
    </row>
    <row r="20" spans="1:31" ht="15" customHeight="1" x14ac:dyDescent="0.4">
      <c r="A20" s="125"/>
      <c r="B20" s="4">
        <v>17</v>
      </c>
      <c r="C20" s="5" t="s">
        <v>53</v>
      </c>
      <c r="D20" s="6">
        <v>31</v>
      </c>
      <c r="E20" s="7">
        <v>193</v>
      </c>
      <c r="F20" s="7">
        <v>163</v>
      </c>
      <c r="G20" s="7">
        <v>30</v>
      </c>
      <c r="H20" s="7">
        <v>5</v>
      </c>
      <c r="I20" s="7" t="s">
        <v>46</v>
      </c>
      <c r="J20" s="7">
        <v>131</v>
      </c>
      <c r="K20" s="7">
        <v>20</v>
      </c>
      <c r="L20" s="7">
        <v>20</v>
      </c>
      <c r="M20" s="7">
        <v>8</v>
      </c>
      <c r="N20" s="7">
        <v>7</v>
      </c>
      <c r="O20" s="7">
        <v>2</v>
      </c>
      <c r="P20" s="7" t="s">
        <v>46</v>
      </c>
      <c r="Q20" s="7">
        <v>1</v>
      </c>
      <c r="R20" s="7" t="s">
        <v>46</v>
      </c>
      <c r="S20" s="7" t="s">
        <v>46</v>
      </c>
      <c r="T20" s="7">
        <v>93821</v>
      </c>
      <c r="U20" s="7">
        <v>751490</v>
      </c>
      <c r="V20" s="7">
        <v>1082325</v>
      </c>
      <c r="W20" s="7">
        <v>1038591</v>
      </c>
      <c r="X20" s="7">
        <v>26366</v>
      </c>
      <c r="Y20" s="7" t="s">
        <v>46</v>
      </c>
      <c r="Z20" s="7">
        <v>17368</v>
      </c>
      <c r="AA20" s="7">
        <v>296212</v>
      </c>
      <c r="AB20" s="18"/>
      <c r="AC20" s="18"/>
      <c r="AD20" s="18"/>
      <c r="AE20" s="125"/>
    </row>
    <row r="21" spans="1:31" ht="15" customHeight="1" x14ac:dyDescent="0.4">
      <c r="A21" s="125"/>
      <c r="B21" s="144">
        <v>18</v>
      </c>
      <c r="C21" s="8" t="s">
        <v>54</v>
      </c>
      <c r="D21" s="9">
        <v>98</v>
      </c>
      <c r="E21" s="10">
        <v>4001</v>
      </c>
      <c r="F21" s="10">
        <v>2632</v>
      </c>
      <c r="G21" s="10">
        <v>1369</v>
      </c>
      <c r="H21" s="10">
        <v>97</v>
      </c>
      <c r="I21" s="10">
        <v>24</v>
      </c>
      <c r="J21" s="10">
        <v>1905</v>
      </c>
      <c r="K21" s="10">
        <v>967</v>
      </c>
      <c r="L21" s="10">
        <v>155</v>
      </c>
      <c r="M21" s="10">
        <v>266</v>
      </c>
      <c r="N21" s="10">
        <v>493</v>
      </c>
      <c r="O21" s="10">
        <v>116</v>
      </c>
      <c r="P21" s="10" t="s">
        <v>46</v>
      </c>
      <c r="Q21" s="10" t="s">
        <v>46</v>
      </c>
      <c r="R21" s="10">
        <v>18</v>
      </c>
      <c r="S21" s="10">
        <v>4</v>
      </c>
      <c r="T21" s="10">
        <v>1329755</v>
      </c>
      <c r="U21" s="10">
        <v>5226806</v>
      </c>
      <c r="V21" s="10">
        <v>8689518</v>
      </c>
      <c r="W21" s="10">
        <v>7837368</v>
      </c>
      <c r="X21" s="10">
        <v>510787</v>
      </c>
      <c r="Y21" s="10" t="s">
        <v>46</v>
      </c>
      <c r="Z21" s="10">
        <v>341363</v>
      </c>
      <c r="AA21" s="10">
        <v>2987014</v>
      </c>
      <c r="AB21" s="18"/>
      <c r="AC21" s="18"/>
      <c r="AD21" s="18"/>
      <c r="AE21" s="125"/>
    </row>
    <row r="22" spans="1:31" ht="15" customHeight="1" x14ac:dyDescent="0.4">
      <c r="A22" s="125"/>
      <c r="B22" s="4">
        <v>19</v>
      </c>
      <c r="C22" s="5" t="s">
        <v>55</v>
      </c>
      <c r="D22" s="6">
        <v>14</v>
      </c>
      <c r="E22" s="7">
        <v>525</v>
      </c>
      <c r="F22" s="7">
        <v>348</v>
      </c>
      <c r="G22" s="7">
        <v>177</v>
      </c>
      <c r="H22" s="7">
        <v>4</v>
      </c>
      <c r="I22" s="7">
        <v>2</v>
      </c>
      <c r="J22" s="7">
        <v>321</v>
      </c>
      <c r="K22" s="7">
        <v>151</v>
      </c>
      <c r="L22" s="7">
        <v>23</v>
      </c>
      <c r="M22" s="7">
        <v>24</v>
      </c>
      <c r="N22" s="7" t="s">
        <v>46</v>
      </c>
      <c r="O22" s="7" t="s">
        <v>46</v>
      </c>
      <c r="P22" s="7" t="s">
        <v>46</v>
      </c>
      <c r="Q22" s="7" t="s">
        <v>46</v>
      </c>
      <c r="R22" s="7" t="s">
        <v>46</v>
      </c>
      <c r="S22" s="7" t="s">
        <v>46</v>
      </c>
      <c r="T22" s="7">
        <v>144667</v>
      </c>
      <c r="U22" s="7">
        <v>237976</v>
      </c>
      <c r="V22" s="7">
        <v>534734</v>
      </c>
      <c r="W22" s="7">
        <v>520890</v>
      </c>
      <c r="X22" s="7">
        <v>12664</v>
      </c>
      <c r="Y22" s="7" t="s">
        <v>46</v>
      </c>
      <c r="Z22" s="7">
        <v>1180</v>
      </c>
      <c r="AA22" s="7">
        <v>251449</v>
      </c>
      <c r="AB22" s="18"/>
      <c r="AC22" s="18"/>
      <c r="AD22" s="18"/>
      <c r="AE22" s="125"/>
    </row>
    <row r="23" spans="1:31" ht="15" customHeight="1" x14ac:dyDescent="0.4">
      <c r="A23" s="125"/>
      <c r="B23" s="4">
        <v>20</v>
      </c>
      <c r="C23" s="5" t="s">
        <v>56</v>
      </c>
      <c r="D23" s="6">
        <v>7</v>
      </c>
      <c r="E23" s="7">
        <v>344</v>
      </c>
      <c r="F23" s="7">
        <v>165</v>
      </c>
      <c r="G23" s="7">
        <v>179</v>
      </c>
      <c r="H23" s="7">
        <v>4</v>
      </c>
      <c r="I23" s="7" t="s">
        <v>46</v>
      </c>
      <c r="J23" s="7">
        <v>137</v>
      </c>
      <c r="K23" s="7">
        <v>134</v>
      </c>
      <c r="L23" s="7">
        <v>25</v>
      </c>
      <c r="M23" s="7">
        <v>54</v>
      </c>
      <c r="N23" s="7">
        <v>8</v>
      </c>
      <c r="O23" s="7" t="s">
        <v>46</v>
      </c>
      <c r="P23" s="7" t="s">
        <v>46</v>
      </c>
      <c r="Q23" s="7" t="s">
        <v>46</v>
      </c>
      <c r="R23" s="7">
        <v>9</v>
      </c>
      <c r="S23" s="7">
        <v>9</v>
      </c>
      <c r="T23" s="7">
        <v>107838</v>
      </c>
      <c r="U23" s="7">
        <v>395115</v>
      </c>
      <c r="V23" s="7">
        <v>606248</v>
      </c>
      <c r="W23" s="7">
        <v>490589</v>
      </c>
      <c r="X23" s="7">
        <v>115657</v>
      </c>
      <c r="Y23" s="7" t="s">
        <v>46</v>
      </c>
      <c r="Z23" s="7">
        <v>2</v>
      </c>
      <c r="AA23" s="7">
        <v>191174</v>
      </c>
      <c r="AB23" s="18"/>
      <c r="AC23" s="18"/>
      <c r="AD23" s="18"/>
      <c r="AE23" s="125"/>
    </row>
    <row r="24" spans="1:31" ht="15" customHeight="1" x14ac:dyDescent="0.4">
      <c r="A24" s="125"/>
      <c r="B24" s="4">
        <v>21</v>
      </c>
      <c r="C24" s="5" t="s">
        <v>57</v>
      </c>
      <c r="D24" s="6">
        <v>147</v>
      </c>
      <c r="E24" s="7">
        <v>2859</v>
      </c>
      <c r="F24" s="7">
        <v>2452</v>
      </c>
      <c r="G24" s="7">
        <v>407</v>
      </c>
      <c r="H24" s="7">
        <v>168</v>
      </c>
      <c r="I24" s="7">
        <v>33</v>
      </c>
      <c r="J24" s="7">
        <v>2021</v>
      </c>
      <c r="K24" s="7">
        <v>317</v>
      </c>
      <c r="L24" s="7">
        <v>203</v>
      </c>
      <c r="M24" s="7">
        <v>47</v>
      </c>
      <c r="N24" s="7">
        <v>103</v>
      </c>
      <c r="O24" s="7">
        <v>10</v>
      </c>
      <c r="P24" s="7">
        <v>20</v>
      </c>
      <c r="Q24" s="7">
        <v>1</v>
      </c>
      <c r="R24" s="7">
        <v>43</v>
      </c>
      <c r="S24" s="7" t="s">
        <v>46</v>
      </c>
      <c r="T24" s="7">
        <v>1107236</v>
      </c>
      <c r="U24" s="7">
        <v>5393234</v>
      </c>
      <c r="V24" s="7">
        <v>9676995</v>
      </c>
      <c r="W24" s="7">
        <v>8265492</v>
      </c>
      <c r="X24" s="7">
        <v>93073</v>
      </c>
      <c r="Y24" s="7">
        <v>520</v>
      </c>
      <c r="Z24" s="7">
        <v>1317910</v>
      </c>
      <c r="AA24" s="7">
        <v>3578648</v>
      </c>
      <c r="AB24" s="18"/>
      <c r="AC24" s="18"/>
      <c r="AD24" s="18"/>
      <c r="AE24" s="125"/>
    </row>
    <row r="25" spans="1:31" ht="15" customHeight="1" x14ac:dyDescent="0.4">
      <c r="A25" s="125"/>
      <c r="B25" s="4">
        <v>22</v>
      </c>
      <c r="C25" s="5" t="s">
        <v>58</v>
      </c>
      <c r="D25" s="6">
        <v>47</v>
      </c>
      <c r="E25" s="7">
        <v>2127</v>
      </c>
      <c r="F25" s="7">
        <v>1874</v>
      </c>
      <c r="G25" s="7">
        <v>253</v>
      </c>
      <c r="H25" s="7">
        <v>64</v>
      </c>
      <c r="I25" s="7">
        <v>17</v>
      </c>
      <c r="J25" s="7">
        <v>1499</v>
      </c>
      <c r="K25" s="7">
        <v>206</v>
      </c>
      <c r="L25" s="7">
        <v>170</v>
      </c>
      <c r="M25" s="7">
        <v>35</v>
      </c>
      <c r="N25" s="7">
        <v>141</v>
      </c>
      <c r="O25" s="7">
        <v>1</v>
      </c>
      <c r="P25" s="7">
        <v>4</v>
      </c>
      <c r="Q25" s="7">
        <v>4</v>
      </c>
      <c r="R25" s="7" t="s">
        <v>46</v>
      </c>
      <c r="S25" s="7">
        <v>6</v>
      </c>
      <c r="T25" s="7">
        <v>1009739</v>
      </c>
      <c r="U25" s="7">
        <v>7739372</v>
      </c>
      <c r="V25" s="7">
        <v>10745179</v>
      </c>
      <c r="W25" s="7">
        <v>8825198</v>
      </c>
      <c r="X25" s="7">
        <v>376867</v>
      </c>
      <c r="Y25" s="7" t="s">
        <v>46</v>
      </c>
      <c r="Z25" s="7">
        <v>1543114</v>
      </c>
      <c r="AA25" s="7">
        <v>2623895</v>
      </c>
      <c r="AB25" s="18"/>
      <c r="AC25" s="18"/>
      <c r="AD25" s="18"/>
      <c r="AE25" s="125"/>
    </row>
    <row r="26" spans="1:31" ht="15" customHeight="1" x14ac:dyDescent="0.4">
      <c r="A26" s="125"/>
      <c r="B26" s="144">
        <v>23</v>
      </c>
      <c r="C26" s="8" t="s">
        <v>59</v>
      </c>
      <c r="D26" s="9">
        <v>27</v>
      </c>
      <c r="E26" s="10">
        <v>948</v>
      </c>
      <c r="F26" s="10">
        <v>661</v>
      </c>
      <c r="G26" s="10">
        <v>287</v>
      </c>
      <c r="H26" s="10">
        <v>32</v>
      </c>
      <c r="I26" s="10">
        <v>14</v>
      </c>
      <c r="J26" s="10">
        <v>585</v>
      </c>
      <c r="K26" s="10">
        <v>206</v>
      </c>
      <c r="L26" s="10">
        <v>45</v>
      </c>
      <c r="M26" s="10">
        <v>66</v>
      </c>
      <c r="N26" s="10">
        <v>2</v>
      </c>
      <c r="O26" s="10">
        <v>1</v>
      </c>
      <c r="P26" s="10">
        <v>2</v>
      </c>
      <c r="Q26" s="10" t="s">
        <v>46</v>
      </c>
      <c r="R26" s="10">
        <v>3</v>
      </c>
      <c r="S26" s="10" t="s">
        <v>46</v>
      </c>
      <c r="T26" s="10">
        <v>351195</v>
      </c>
      <c r="U26" s="10">
        <v>1501307</v>
      </c>
      <c r="V26" s="10">
        <v>2593871</v>
      </c>
      <c r="W26" s="10">
        <v>2141149</v>
      </c>
      <c r="X26" s="10">
        <v>352815</v>
      </c>
      <c r="Y26" s="10">
        <v>12</v>
      </c>
      <c r="Z26" s="10">
        <v>99895</v>
      </c>
      <c r="AA26" s="10">
        <v>984277</v>
      </c>
      <c r="AB26" s="18"/>
      <c r="AC26" s="18"/>
      <c r="AD26" s="18"/>
      <c r="AE26" s="125"/>
    </row>
    <row r="27" spans="1:31" ht="15" customHeight="1" x14ac:dyDescent="0.4">
      <c r="A27" s="125"/>
      <c r="B27" s="4">
        <v>24</v>
      </c>
      <c r="C27" s="5" t="s">
        <v>60</v>
      </c>
      <c r="D27" s="6">
        <v>190</v>
      </c>
      <c r="E27" s="7">
        <v>5615</v>
      </c>
      <c r="F27" s="7">
        <v>4417</v>
      </c>
      <c r="G27" s="7">
        <v>1198</v>
      </c>
      <c r="H27" s="7">
        <v>233</v>
      </c>
      <c r="I27" s="7">
        <v>77</v>
      </c>
      <c r="J27" s="7">
        <v>3665</v>
      </c>
      <c r="K27" s="7">
        <v>892</v>
      </c>
      <c r="L27" s="7">
        <v>405</v>
      </c>
      <c r="M27" s="7">
        <v>187</v>
      </c>
      <c r="N27" s="7">
        <v>131</v>
      </c>
      <c r="O27" s="7">
        <v>49</v>
      </c>
      <c r="P27" s="7">
        <v>4</v>
      </c>
      <c r="Q27" s="7">
        <v>2</v>
      </c>
      <c r="R27" s="7">
        <v>17</v>
      </c>
      <c r="S27" s="7">
        <v>7</v>
      </c>
      <c r="T27" s="7">
        <v>2329126</v>
      </c>
      <c r="U27" s="7">
        <v>6678446</v>
      </c>
      <c r="V27" s="7">
        <v>12408169</v>
      </c>
      <c r="W27" s="7">
        <v>10131696</v>
      </c>
      <c r="X27" s="7">
        <v>1773779</v>
      </c>
      <c r="Y27" s="7">
        <v>13983</v>
      </c>
      <c r="Z27" s="7">
        <v>488711</v>
      </c>
      <c r="AA27" s="7">
        <v>4926048</v>
      </c>
      <c r="AB27" s="18"/>
      <c r="AC27" s="18"/>
      <c r="AD27" s="18"/>
      <c r="AE27" s="125"/>
    </row>
    <row r="28" spans="1:31" ht="15" customHeight="1" x14ac:dyDescent="0.4">
      <c r="A28" s="125"/>
      <c r="B28" s="4">
        <v>25</v>
      </c>
      <c r="C28" s="5" t="s">
        <v>61</v>
      </c>
      <c r="D28" s="6">
        <v>39</v>
      </c>
      <c r="E28" s="7">
        <v>3359</v>
      </c>
      <c r="F28" s="7">
        <v>2269</v>
      </c>
      <c r="G28" s="7">
        <v>1090</v>
      </c>
      <c r="H28" s="7">
        <v>33</v>
      </c>
      <c r="I28" s="7">
        <v>10</v>
      </c>
      <c r="J28" s="7">
        <v>1819</v>
      </c>
      <c r="K28" s="7">
        <v>573</v>
      </c>
      <c r="L28" s="7">
        <v>401</v>
      </c>
      <c r="M28" s="7">
        <v>486</v>
      </c>
      <c r="N28" s="7">
        <v>29</v>
      </c>
      <c r="O28" s="7">
        <v>22</v>
      </c>
      <c r="P28" s="7">
        <v>3</v>
      </c>
      <c r="Q28" s="7">
        <v>1</v>
      </c>
      <c r="R28" s="7">
        <v>13</v>
      </c>
      <c r="S28" s="7">
        <v>1</v>
      </c>
      <c r="T28" s="7">
        <v>1383667</v>
      </c>
      <c r="U28" s="7">
        <v>6583045</v>
      </c>
      <c r="V28" s="7">
        <v>14404892</v>
      </c>
      <c r="W28" s="7">
        <v>13764127</v>
      </c>
      <c r="X28" s="7">
        <v>584245</v>
      </c>
      <c r="Y28" s="7" t="s">
        <v>46</v>
      </c>
      <c r="Z28" s="7">
        <v>56520</v>
      </c>
      <c r="AA28" s="7">
        <v>7683682</v>
      </c>
      <c r="AB28" s="18"/>
      <c r="AC28" s="18"/>
      <c r="AD28" s="18"/>
      <c r="AE28" s="125"/>
    </row>
    <row r="29" spans="1:31" ht="15" customHeight="1" x14ac:dyDescent="0.4">
      <c r="A29" s="125"/>
      <c r="B29" s="4">
        <v>26</v>
      </c>
      <c r="C29" s="5" t="s">
        <v>62</v>
      </c>
      <c r="D29" s="6">
        <v>192</v>
      </c>
      <c r="E29" s="7">
        <v>8721</v>
      </c>
      <c r="F29" s="7">
        <v>6290</v>
      </c>
      <c r="G29" s="7">
        <v>2431</v>
      </c>
      <c r="H29" s="7">
        <v>250</v>
      </c>
      <c r="I29" s="7">
        <v>77</v>
      </c>
      <c r="J29" s="7">
        <v>4895</v>
      </c>
      <c r="K29" s="7">
        <v>1573</v>
      </c>
      <c r="L29" s="7">
        <v>405</v>
      </c>
      <c r="M29" s="7">
        <v>303</v>
      </c>
      <c r="N29" s="7">
        <v>768</v>
      </c>
      <c r="O29" s="7">
        <v>490</v>
      </c>
      <c r="P29" s="7">
        <v>7</v>
      </c>
      <c r="Q29" s="7">
        <v>3</v>
      </c>
      <c r="R29" s="7">
        <v>28</v>
      </c>
      <c r="S29" s="7">
        <v>12</v>
      </c>
      <c r="T29" s="7">
        <v>3653482</v>
      </c>
      <c r="U29" s="7">
        <v>18760678</v>
      </c>
      <c r="V29" s="7">
        <v>29170109</v>
      </c>
      <c r="W29" s="7">
        <v>27739508</v>
      </c>
      <c r="X29" s="7">
        <v>1008806</v>
      </c>
      <c r="Y29" s="7">
        <v>3683</v>
      </c>
      <c r="Z29" s="7">
        <v>418112</v>
      </c>
      <c r="AA29" s="7">
        <v>10238178</v>
      </c>
      <c r="AB29" s="18"/>
      <c r="AC29" s="18"/>
      <c r="AD29" s="18"/>
      <c r="AE29" s="125"/>
    </row>
    <row r="30" spans="1:31" ht="15" customHeight="1" x14ac:dyDescent="0.4">
      <c r="A30" s="125"/>
      <c r="B30" s="4">
        <v>27</v>
      </c>
      <c r="C30" s="5" t="s">
        <v>63</v>
      </c>
      <c r="D30" s="6">
        <v>41</v>
      </c>
      <c r="E30" s="7">
        <v>3220</v>
      </c>
      <c r="F30" s="7">
        <v>1904</v>
      </c>
      <c r="G30" s="7">
        <v>1316</v>
      </c>
      <c r="H30" s="7">
        <v>56</v>
      </c>
      <c r="I30" s="7">
        <v>12</v>
      </c>
      <c r="J30" s="7">
        <v>1389</v>
      </c>
      <c r="K30" s="7">
        <v>556</v>
      </c>
      <c r="L30" s="7">
        <v>269</v>
      </c>
      <c r="M30" s="7">
        <v>480</v>
      </c>
      <c r="N30" s="7">
        <v>193</v>
      </c>
      <c r="O30" s="7">
        <v>270</v>
      </c>
      <c r="P30" s="7">
        <v>2</v>
      </c>
      <c r="Q30" s="7">
        <v>1</v>
      </c>
      <c r="R30" s="7">
        <v>3</v>
      </c>
      <c r="S30" s="7">
        <v>2</v>
      </c>
      <c r="T30" s="7">
        <v>1339618</v>
      </c>
      <c r="U30" s="7">
        <v>9039360</v>
      </c>
      <c r="V30" s="7">
        <v>11568046</v>
      </c>
      <c r="W30" s="7">
        <v>11422682</v>
      </c>
      <c r="X30" s="7">
        <v>111219</v>
      </c>
      <c r="Y30" s="7" t="s">
        <v>46</v>
      </c>
      <c r="Z30" s="7">
        <v>34145</v>
      </c>
      <c r="AA30" s="7">
        <v>2441600</v>
      </c>
      <c r="AB30" s="18"/>
      <c r="AC30" s="18"/>
      <c r="AD30" s="18"/>
      <c r="AE30" s="125"/>
    </row>
    <row r="31" spans="1:31" ht="15" customHeight="1" x14ac:dyDescent="0.4">
      <c r="A31" s="125"/>
      <c r="B31" s="144">
        <v>28</v>
      </c>
      <c r="C31" s="8" t="s">
        <v>64</v>
      </c>
      <c r="D31" s="9">
        <v>69</v>
      </c>
      <c r="E31" s="10">
        <v>9939</v>
      </c>
      <c r="F31" s="10">
        <v>7265</v>
      </c>
      <c r="G31" s="10">
        <v>2674</v>
      </c>
      <c r="H31" s="10">
        <v>77</v>
      </c>
      <c r="I31" s="10">
        <v>22</v>
      </c>
      <c r="J31" s="10">
        <v>5470</v>
      </c>
      <c r="K31" s="10">
        <v>2046</v>
      </c>
      <c r="L31" s="10">
        <v>305</v>
      </c>
      <c r="M31" s="10">
        <v>304</v>
      </c>
      <c r="N31" s="10">
        <v>1587</v>
      </c>
      <c r="O31" s="10">
        <v>355</v>
      </c>
      <c r="P31" s="10" t="s">
        <v>46</v>
      </c>
      <c r="Q31" s="10" t="s">
        <v>46</v>
      </c>
      <c r="R31" s="10">
        <v>174</v>
      </c>
      <c r="S31" s="10">
        <v>53</v>
      </c>
      <c r="T31" s="10">
        <v>3781232</v>
      </c>
      <c r="U31" s="10">
        <v>17480235</v>
      </c>
      <c r="V31" s="10">
        <v>27244089</v>
      </c>
      <c r="W31" s="10">
        <v>25037627</v>
      </c>
      <c r="X31" s="10">
        <v>2130396</v>
      </c>
      <c r="Y31" s="10">
        <v>211</v>
      </c>
      <c r="Z31" s="10">
        <v>75855</v>
      </c>
      <c r="AA31" s="10">
        <v>7953524</v>
      </c>
      <c r="AB31" s="125"/>
      <c r="AC31" s="125"/>
      <c r="AD31" s="18"/>
      <c r="AE31" s="125"/>
    </row>
    <row r="32" spans="1:31" ht="15" customHeight="1" x14ac:dyDescent="0.4">
      <c r="A32" s="125"/>
      <c r="B32" s="4">
        <v>29</v>
      </c>
      <c r="C32" s="5" t="s">
        <v>65</v>
      </c>
      <c r="D32" s="6">
        <v>63</v>
      </c>
      <c r="E32" s="7">
        <v>2875</v>
      </c>
      <c r="F32" s="7">
        <v>1632</v>
      </c>
      <c r="G32" s="7">
        <v>1243</v>
      </c>
      <c r="H32" s="7">
        <v>62</v>
      </c>
      <c r="I32" s="7">
        <v>18</v>
      </c>
      <c r="J32" s="7">
        <v>1586</v>
      </c>
      <c r="K32" s="7">
        <v>1028</v>
      </c>
      <c r="L32" s="7">
        <v>47</v>
      </c>
      <c r="M32" s="7">
        <v>197</v>
      </c>
      <c r="N32" s="7">
        <v>54</v>
      </c>
      <c r="O32" s="7">
        <v>36</v>
      </c>
      <c r="P32" s="7" t="s">
        <v>46</v>
      </c>
      <c r="Q32" s="7" t="s">
        <v>46</v>
      </c>
      <c r="R32" s="7">
        <v>117</v>
      </c>
      <c r="S32" s="7">
        <v>36</v>
      </c>
      <c r="T32" s="7">
        <v>1094798</v>
      </c>
      <c r="U32" s="7">
        <v>3237409</v>
      </c>
      <c r="V32" s="7">
        <v>5749516</v>
      </c>
      <c r="W32" s="7">
        <v>5436073</v>
      </c>
      <c r="X32" s="7">
        <v>217725</v>
      </c>
      <c r="Y32" s="7">
        <v>22</v>
      </c>
      <c r="Z32" s="7">
        <v>95696</v>
      </c>
      <c r="AA32" s="7">
        <v>2234796</v>
      </c>
      <c r="AB32" s="125"/>
      <c r="AD32" s="18"/>
      <c r="AE32" s="125"/>
    </row>
    <row r="33" spans="1:31" ht="15" customHeight="1" x14ac:dyDescent="0.4">
      <c r="A33" s="125"/>
      <c r="B33" s="4">
        <v>30</v>
      </c>
      <c r="C33" s="5" t="s">
        <v>66</v>
      </c>
      <c r="D33" s="6">
        <v>20</v>
      </c>
      <c r="E33" s="7">
        <v>1274</v>
      </c>
      <c r="F33" s="7">
        <v>856</v>
      </c>
      <c r="G33" s="7">
        <v>418</v>
      </c>
      <c r="H33" s="7">
        <v>29</v>
      </c>
      <c r="I33" s="7">
        <v>6</v>
      </c>
      <c r="J33" s="7">
        <v>742</v>
      </c>
      <c r="K33" s="7">
        <v>227</v>
      </c>
      <c r="L33" s="7">
        <v>73</v>
      </c>
      <c r="M33" s="7">
        <v>134</v>
      </c>
      <c r="N33" s="7">
        <v>14</v>
      </c>
      <c r="O33" s="7">
        <v>51</v>
      </c>
      <c r="P33" s="7" t="s">
        <v>46</v>
      </c>
      <c r="Q33" s="7" t="s">
        <v>46</v>
      </c>
      <c r="R33" s="7">
        <v>2</v>
      </c>
      <c r="S33" s="7" t="s">
        <v>46</v>
      </c>
      <c r="T33" s="7">
        <v>481778</v>
      </c>
      <c r="U33" s="7">
        <v>1428920</v>
      </c>
      <c r="V33" s="7">
        <v>2382489</v>
      </c>
      <c r="W33" s="7">
        <v>2102201</v>
      </c>
      <c r="X33" s="7">
        <v>275850</v>
      </c>
      <c r="Y33" s="7">
        <v>85</v>
      </c>
      <c r="Z33" s="7">
        <v>4353</v>
      </c>
      <c r="AA33" s="7">
        <v>881315</v>
      </c>
      <c r="AB33" s="125"/>
      <c r="AD33" s="18"/>
      <c r="AE33" s="125"/>
    </row>
    <row r="34" spans="1:31" ht="15" customHeight="1" x14ac:dyDescent="0.4">
      <c r="A34" s="125"/>
      <c r="B34" s="4">
        <v>31</v>
      </c>
      <c r="C34" s="5" t="s">
        <v>67</v>
      </c>
      <c r="D34" s="6">
        <v>57</v>
      </c>
      <c r="E34" s="7">
        <v>7728</v>
      </c>
      <c r="F34" s="7">
        <v>6910</v>
      </c>
      <c r="G34" s="7">
        <v>818</v>
      </c>
      <c r="H34" s="7">
        <v>52</v>
      </c>
      <c r="I34" s="7">
        <v>15</v>
      </c>
      <c r="J34" s="7">
        <v>5177</v>
      </c>
      <c r="K34" s="7">
        <v>579</v>
      </c>
      <c r="L34" s="7">
        <v>793</v>
      </c>
      <c r="M34" s="7">
        <v>159</v>
      </c>
      <c r="N34" s="7">
        <v>893</v>
      </c>
      <c r="O34" s="7">
        <v>65</v>
      </c>
      <c r="P34" s="7">
        <v>142</v>
      </c>
      <c r="Q34" s="7">
        <v>39</v>
      </c>
      <c r="R34" s="7">
        <v>5</v>
      </c>
      <c r="S34" s="7" t="s">
        <v>46</v>
      </c>
      <c r="T34" s="7">
        <v>4274909</v>
      </c>
      <c r="U34" s="7">
        <v>50964983</v>
      </c>
      <c r="V34" s="7">
        <v>62133952</v>
      </c>
      <c r="W34" s="7">
        <v>61494491</v>
      </c>
      <c r="X34" s="7">
        <v>293115</v>
      </c>
      <c r="Y34" s="7">
        <v>32405</v>
      </c>
      <c r="Z34" s="7">
        <v>313941</v>
      </c>
      <c r="AA34" s="7">
        <v>8975060</v>
      </c>
      <c r="AB34" s="125"/>
      <c r="AD34" s="18"/>
      <c r="AE34" s="125"/>
    </row>
    <row r="35" spans="1:31" ht="15" customHeight="1" thickBot="1" x14ac:dyDescent="0.45">
      <c r="A35" s="125"/>
      <c r="B35" s="145">
        <v>32</v>
      </c>
      <c r="C35" s="11" t="s">
        <v>68</v>
      </c>
      <c r="D35" s="12">
        <v>91</v>
      </c>
      <c r="E35" s="13">
        <v>2424</v>
      </c>
      <c r="F35" s="13">
        <v>1594</v>
      </c>
      <c r="G35" s="13">
        <v>830</v>
      </c>
      <c r="H35" s="13">
        <v>99</v>
      </c>
      <c r="I35" s="13">
        <v>42</v>
      </c>
      <c r="J35" s="13">
        <v>1283</v>
      </c>
      <c r="K35" s="13">
        <v>562</v>
      </c>
      <c r="L35" s="13">
        <v>206</v>
      </c>
      <c r="M35" s="13">
        <v>220</v>
      </c>
      <c r="N35" s="13">
        <v>21</v>
      </c>
      <c r="O35" s="13">
        <v>7</v>
      </c>
      <c r="P35" s="13">
        <v>4</v>
      </c>
      <c r="Q35" s="13">
        <v>5</v>
      </c>
      <c r="R35" s="13">
        <v>15</v>
      </c>
      <c r="S35" s="13">
        <v>1</v>
      </c>
      <c r="T35" s="13">
        <v>954644</v>
      </c>
      <c r="U35" s="13">
        <v>3190101</v>
      </c>
      <c r="V35" s="13">
        <v>5759107</v>
      </c>
      <c r="W35" s="13">
        <v>5481632</v>
      </c>
      <c r="X35" s="13">
        <v>228955</v>
      </c>
      <c r="Y35" s="13" t="s">
        <v>46</v>
      </c>
      <c r="Z35" s="13">
        <v>48520</v>
      </c>
      <c r="AA35" s="13">
        <v>2546265</v>
      </c>
      <c r="AD35" s="18"/>
      <c r="AE35" s="125"/>
    </row>
    <row r="36" spans="1:31" ht="15" customHeight="1" x14ac:dyDescent="0.4">
      <c r="AA36" s="125"/>
      <c r="AD36" s="125"/>
      <c r="AE36" s="125"/>
    </row>
    <row r="37" spans="1:31" ht="15" customHeight="1" x14ac:dyDescent="0.4">
      <c r="AD37" s="125"/>
      <c r="AE37" s="125"/>
    </row>
    <row r="38" spans="1:31" ht="15" customHeight="1" x14ac:dyDescent="0.4">
      <c r="D38" s="14"/>
      <c r="U38" s="14"/>
      <c r="AD38" s="125"/>
      <c r="AE38" s="125"/>
    </row>
    <row r="39" spans="1:31" ht="15" customHeight="1" x14ac:dyDescent="0.4">
      <c r="D39" s="14"/>
      <c r="U39" s="14"/>
      <c r="AD39" s="125"/>
      <c r="AE39" s="125"/>
    </row>
    <row r="40" spans="1:31" ht="15" customHeight="1" x14ac:dyDescent="0.4">
      <c r="D40" s="14"/>
      <c r="AD40" s="125"/>
      <c r="AE40" s="125"/>
    </row>
    <row r="41" spans="1:31" ht="15" customHeight="1" x14ac:dyDescent="0.4">
      <c r="D41" s="14"/>
      <c r="AD41" s="125"/>
      <c r="AE41" s="125"/>
    </row>
    <row r="42" spans="1:31" ht="15" customHeight="1" x14ac:dyDescent="0.4">
      <c r="D42" s="14"/>
    </row>
    <row r="43" spans="1:31" ht="15" customHeight="1" x14ac:dyDescent="0.4">
      <c r="D43" s="14"/>
    </row>
    <row r="44" spans="1:31" ht="15" customHeight="1" x14ac:dyDescent="0.4">
      <c r="D44" s="14"/>
    </row>
    <row r="45" spans="1:31" ht="15" customHeight="1" x14ac:dyDescent="0.4">
      <c r="D45" s="14"/>
    </row>
    <row r="46" spans="1:31" ht="15" customHeight="1" x14ac:dyDescent="0.4">
      <c r="D46" s="14"/>
    </row>
    <row r="47" spans="1:31" ht="15" customHeight="1" x14ac:dyDescent="0.4">
      <c r="D47" s="14"/>
    </row>
    <row r="48" spans="1:31" ht="15" customHeight="1" x14ac:dyDescent="0.4">
      <c r="D48" s="14"/>
    </row>
    <row r="49" spans="4:4" ht="15" customHeight="1" x14ac:dyDescent="0.4">
      <c r="D49" s="14"/>
    </row>
    <row r="50" spans="4:4" ht="15" customHeight="1" x14ac:dyDescent="0.4">
      <c r="D50" s="14"/>
    </row>
    <row r="51" spans="4:4" ht="15" customHeight="1" x14ac:dyDescent="0.4">
      <c r="D51" s="14"/>
    </row>
    <row r="52" spans="4:4" ht="15" customHeight="1" x14ac:dyDescent="0.4">
      <c r="D52" s="14"/>
    </row>
    <row r="53" spans="4:4" ht="15" customHeight="1" x14ac:dyDescent="0.4">
      <c r="D53" s="14"/>
    </row>
    <row r="54" spans="4:4" ht="15" customHeight="1" x14ac:dyDescent="0.4">
      <c r="D54" s="14"/>
    </row>
    <row r="55" spans="4:4" ht="15" customHeight="1" x14ac:dyDescent="0.4">
      <c r="D55" s="14"/>
    </row>
    <row r="56" spans="4:4" ht="15" customHeight="1" x14ac:dyDescent="0.4">
      <c r="D56" s="14"/>
    </row>
    <row r="57" spans="4:4" ht="15" customHeight="1" x14ac:dyDescent="0.4">
      <c r="D57" s="14"/>
    </row>
    <row r="58" spans="4:4" ht="15" customHeight="1" x14ac:dyDescent="0.4">
      <c r="D58" s="14"/>
    </row>
    <row r="59" spans="4:4" ht="15" customHeight="1" x14ac:dyDescent="0.4">
      <c r="D59" s="14"/>
    </row>
    <row r="60" spans="4:4" ht="15" customHeight="1" x14ac:dyDescent="0.4">
      <c r="D60" s="14"/>
    </row>
    <row r="61" spans="4:4" ht="15" customHeight="1" x14ac:dyDescent="0.4">
      <c r="D61" s="14"/>
    </row>
    <row r="62" spans="4:4" ht="15" customHeight="1" x14ac:dyDescent="0.4">
      <c r="D62" s="14"/>
    </row>
  </sheetData>
  <mergeCells count="20">
    <mergeCell ref="B6:C10"/>
    <mergeCell ref="D6:D10"/>
    <mergeCell ref="E6:G8"/>
    <mergeCell ref="AA6:AA9"/>
    <mergeCell ref="H7:I8"/>
    <mergeCell ref="J7:M7"/>
    <mergeCell ref="N7:O8"/>
    <mergeCell ref="V7:V9"/>
    <mergeCell ref="W7:W9"/>
    <mergeCell ref="X7:X9"/>
    <mergeCell ref="H6:O6"/>
    <mergeCell ref="P6:Q8"/>
    <mergeCell ref="R6:S8"/>
    <mergeCell ref="Y7:Y9"/>
    <mergeCell ref="Z7:Z9"/>
    <mergeCell ref="J8:K8"/>
    <mergeCell ref="L8:M8"/>
    <mergeCell ref="T6:T9"/>
    <mergeCell ref="U6:U9"/>
    <mergeCell ref="V6:Z6"/>
  </mergeCells>
  <phoneticPr fontId="2"/>
  <pageMargins left="0.78740157480314965" right="0.78740157480314965" top="0.78740157480314965" bottom="0.78740157480314965" header="0.39370078740157483" footer="0.59055118110236227"/>
  <pageSetup paperSize="9" scale="55" firstPageNumber="5" orientation="landscape" r:id="rId1"/>
  <ignoredErrors>
    <ignoredError sqref="B12" numberStoredAsText="1"/>
  </ignoredError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L59"/>
  <sheetViews>
    <sheetView showGridLines="0" zoomScaleNormal="100" workbookViewId="0"/>
  </sheetViews>
  <sheetFormatPr defaultColWidth="8.125" defaultRowHeight="15" customHeight="1" x14ac:dyDescent="0.4"/>
  <cols>
    <col min="1" max="1" width="2.625" style="16" customWidth="1"/>
    <col min="2" max="2" width="2.5" style="16" customWidth="1"/>
    <col min="3" max="5" width="6" style="16" customWidth="1"/>
    <col min="6" max="6" width="6.875" style="16" customWidth="1"/>
    <col min="7" max="11" width="11.375" style="16" customWidth="1"/>
    <col min="12" max="12" width="8.75" style="16" bestFit="1" customWidth="1"/>
    <col min="13" max="16384" width="8.125" style="16"/>
  </cols>
  <sheetData>
    <row r="1" spans="1:12" s="126" customFormat="1" ht="15" customHeight="1" x14ac:dyDescent="0.4">
      <c r="B1" s="126" t="s">
        <v>2256</v>
      </c>
    </row>
    <row r="2" spans="1:12" s="126" customFormat="1" ht="4.5" customHeight="1" x14ac:dyDescent="0.4"/>
    <row r="3" spans="1:12" s="126" customFormat="1" ht="4.5" customHeight="1" x14ac:dyDescent="0.4"/>
    <row r="4" spans="1:12" s="126" customFormat="1" ht="4.5" customHeight="1" x14ac:dyDescent="0.4"/>
    <row r="5" spans="1:12" ht="4.5" customHeight="1" x14ac:dyDescent="0.4"/>
    <row r="6" spans="1:12" s="59" customFormat="1" ht="15" customHeight="1" x14ac:dyDescent="0.4">
      <c r="B6" s="59" t="s">
        <v>643</v>
      </c>
    </row>
    <row r="7" spans="1:12" s="52" customFormat="1" ht="15" customHeight="1" x14ac:dyDescent="0.4">
      <c r="B7" s="52" t="s">
        <v>2070</v>
      </c>
    </row>
    <row r="8" spans="1:12" s="20" customFormat="1" ht="15" customHeight="1" thickBot="1" x14ac:dyDescent="0.45">
      <c r="C8" s="21">
        <v>206</v>
      </c>
      <c r="D8" s="20" t="s">
        <v>654</v>
      </c>
      <c r="L8" s="22"/>
    </row>
    <row r="9" spans="1:12" ht="52.5" x14ac:dyDescent="0.4">
      <c r="A9" s="18"/>
      <c r="B9" s="429" t="s">
        <v>18</v>
      </c>
      <c r="C9" s="429"/>
      <c r="D9" s="430"/>
      <c r="E9" s="440" t="s">
        <v>20</v>
      </c>
      <c r="F9" s="140" t="s">
        <v>639</v>
      </c>
      <c r="G9" s="154" t="s">
        <v>71</v>
      </c>
      <c r="H9" s="140" t="s">
        <v>2091</v>
      </c>
      <c r="I9" s="140" t="s">
        <v>640</v>
      </c>
      <c r="J9" s="141" t="s">
        <v>641</v>
      </c>
      <c r="K9" s="141" t="s">
        <v>2035</v>
      </c>
      <c r="L9" s="18"/>
    </row>
    <row r="10" spans="1:12" s="142" customFormat="1" ht="15" customHeight="1" thickBot="1" x14ac:dyDescent="0.45">
      <c r="A10" s="93"/>
      <c r="B10" s="431"/>
      <c r="C10" s="431"/>
      <c r="D10" s="432"/>
      <c r="E10" s="441"/>
      <c r="F10" s="23" t="s">
        <v>642</v>
      </c>
      <c r="G10" s="23" t="s">
        <v>80</v>
      </c>
      <c r="H10" s="23" t="s">
        <v>80</v>
      </c>
      <c r="I10" s="23" t="s">
        <v>80</v>
      </c>
      <c r="J10" s="24" t="s">
        <v>80</v>
      </c>
      <c r="K10" s="24" t="s">
        <v>80</v>
      </c>
      <c r="L10" s="93"/>
    </row>
    <row r="11" spans="1:12" s="52" customFormat="1" ht="15" customHeight="1" x14ac:dyDescent="0.4">
      <c r="A11" s="51"/>
      <c r="B11" s="449" t="s">
        <v>653</v>
      </c>
      <c r="C11" s="449"/>
      <c r="D11" s="450"/>
      <c r="E11" s="50">
        <v>236</v>
      </c>
      <c r="F11" s="50">
        <v>15908</v>
      </c>
      <c r="G11" s="50">
        <v>5964057</v>
      </c>
      <c r="H11" s="50">
        <v>24069995</v>
      </c>
      <c r="I11" s="50">
        <v>39703714</v>
      </c>
      <c r="J11" s="50">
        <v>13904314</v>
      </c>
      <c r="K11" s="50">
        <v>14436282</v>
      </c>
      <c r="L11" s="51"/>
    </row>
    <row r="12" spans="1:12" s="20" customFormat="1" ht="15" customHeight="1" x14ac:dyDescent="0.4">
      <c r="A12" s="22"/>
      <c r="B12" s="45" t="s">
        <v>43</v>
      </c>
      <c r="C12" s="451" t="s">
        <v>44</v>
      </c>
      <c r="D12" s="451"/>
      <c r="E12" s="7">
        <v>20</v>
      </c>
      <c r="F12" s="7">
        <v>1749</v>
      </c>
      <c r="G12" s="7">
        <v>545761</v>
      </c>
      <c r="H12" s="7">
        <v>1312965</v>
      </c>
      <c r="I12" s="7">
        <v>2619968</v>
      </c>
      <c r="J12" s="7">
        <v>1148457</v>
      </c>
      <c r="K12" s="7">
        <v>1218628</v>
      </c>
      <c r="L12" s="22"/>
    </row>
    <row r="13" spans="1:12" s="20" customFormat="1" ht="15" customHeight="1" x14ac:dyDescent="0.4">
      <c r="A13" s="22"/>
      <c r="B13" s="45">
        <v>10</v>
      </c>
      <c r="C13" s="451" t="s">
        <v>45</v>
      </c>
      <c r="D13" s="451"/>
      <c r="E13" s="7" t="s">
        <v>46</v>
      </c>
      <c r="F13" s="7" t="s">
        <v>46</v>
      </c>
      <c r="G13" s="7" t="s">
        <v>46</v>
      </c>
      <c r="H13" s="7" t="s">
        <v>46</v>
      </c>
      <c r="I13" s="7" t="s">
        <v>46</v>
      </c>
      <c r="J13" s="7" t="s">
        <v>46</v>
      </c>
      <c r="K13" s="7" t="s">
        <v>46</v>
      </c>
      <c r="L13" s="22"/>
    </row>
    <row r="14" spans="1:12" s="20" customFormat="1" ht="15" customHeight="1" x14ac:dyDescent="0.4">
      <c r="A14" s="22"/>
      <c r="B14" s="45">
        <v>11</v>
      </c>
      <c r="C14" s="451" t="s">
        <v>47</v>
      </c>
      <c r="D14" s="451"/>
      <c r="E14" s="7">
        <v>7</v>
      </c>
      <c r="F14" s="7">
        <v>68</v>
      </c>
      <c r="G14" s="7">
        <v>14071</v>
      </c>
      <c r="H14" s="7">
        <v>10670</v>
      </c>
      <c r="I14" s="7">
        <v>30954</v>
      </c>
      <c r="J14" s="7">
        <v>18456</v>
      </c>
      <c r="K14" s="7">
        <v>18456</v>
      </c>
      <c r="L14" s="22"/>
    </row>
    <row r="15" spans="1:12" s="20" customFormat="1" ht="15" customHeight="1" x14ac:dyDescent="0.4">
      <c r="A15" s="22"/>
      <c r="B15" s="45">
        <v>12</v>
      </c>
      <c r="C15" s="451" t="s">
        <v>48</v>
      </c>
      <c r="D15" s="451"/>
      <c r="E15" s="7">
        <v>11</v>
      </c>
      <c r="F15" s="7">
        <v>227</v>
      </c>
      <c r="G15" s="7">
        <v>83086</v>
      </c>
      <c r="H15" s="7">
        <v>625132</v>
      </c>
      <c r="I15" s="7">
        <v>1023061</v>
      </c>
      <c r="J15" s="7">
        <v>468144</v>
      </c>
      <c r="K15" s="7">
        <v>362402</v>
      </c>
      <c r="L15" s="22"/>
    </row>
    <row r="16" spans="1:12" s="20" customFormat="1" ht="15" customHeight="1" x14ac:dyDescent="0.4">
      <c r="A16" s="22"/>
      <c r="B16" s="46">
        <v>13</v>
      </c>
      <c r="C16" s="448" t="s">
        <v>49</v>
      </c>
      <c r="D16" s="448"/>
      <c r="E16" s="10">
        <v>4</v>
      </c>
      <c r="F16" s="10">
        <v>18</v>
      </c>
      <c r="G16" s="10">
        <v>5071</v>
      </c>
      <c r="H16" s="10">
        <v>14331</v>
      </c>
      <c r="I16" s="10">
        <v>27072</v>
      </c>
      <c r="J16" s="10">
        <v>11584</v>
      </c>
      <c r="K16" s="10">
        <v>11584</v>
      </c>
      <c r="L16" s="22"/>
    </row>
    <row r="17" spans="1:12" s="20" customFormat="1" ht="15" customHeight="1" x14ac:dyDescent="0.4">
      <c r="A17" s="22"/>
      <c r="B17" s="45">
        <v>14</v>
      </c>
      <c r="C17" s="451" t="s">
        <v>50</v>
      </c>
      <c r="D17" s="451"/>
      <c r="E17" s="7">
        <v>10</v>
      </c>
      <c r="F17" s="7">
        <v>372</v>
      </c>
      <c r="G17" s="7">
        <v>158371</v>
      </c>
      <c r="H17" s="7">
        <v>1598889</v>
      </c>
      <c r="I17" s="7">
        <v>2459995</v>
      </c>
      <c r="J17" s="7">
        <v>698169</v>
      </c>
      <c r="K17" s="7">
        <v>795924</v>
      </c>
      <c r="L17" s="22"/>
    </row>
    <row r="18" spans="1:12" s="20" customFormat="1" ht="15" customHeight="1" x14ac:dyDescent="0.4">
      <c r="A18" s="22"/>
      <c r="B18" s="45">
        <v>15</v>
      </c>
      <c r="C18" s="451" t="s">
        <v>51</v>
      </c>
      <c r="D18" s="451"/>
      <c r="E18" s="7">
        <v>9</v>
      </c>
      <c r="F18" s="7">
        <v>346</v>
      </c>
      <c r="G18" s="7">
        <v>130672</v>
      </c>
      <c r="H18" s="7">
        <v>421545</v>
      </c>
      <c r="I18" s="7">
        <v>1051761</v>
      </c>
      <c r="J18" s="7">
        <v>417081</v>
      </c>
      <c r="K18" s="7">
        <v>573045</v>
      </c>
      <c r="L18" s="22"/>
    </row>
    <row r="19" spans="1:12" s="20" customFormat="1" ht="15" customHeight="1" x14ac:dyDescent="0.4">
      <c r="A19" s="22"/>
      <c r="B19" s="45">
        <v>16</v>
      </c>
      <c r="C19" s="451" t="s">
        <v>52</v>
      </c>
      <c r="D19" s="451"/>
      <c r="E19" s="7">
        <v>5</v>
      </c>
      <c r="F19" s="7">
        <v>87</v>
      </c>
      <c r="G19" s="7">
        <v>33542</v>
      </c>
      <c r="H19" s="7">
        <v>202582</v>
      </c>
      <c r="I19" s="7">
        <v>394998</v>
      </c>
      <c r="J19" s="7">
        <v>168174</v>
      </c>
      <c r="K19" s="7">
        <v>175162</v>
      </c>
      <c r="L19" s="22"/>
    </row>
    <row r="20" spans="1:12" s="20" customFormat="1" ht="15" customHeight="1" x14ac:dyDescent="0.4">
      <c r="A20" s="22"/>
      <c r="B20" s="45">
        <v>17</v>
      </c>
      <c r="C20" s="451" t="s">
        <v>53</v>
      </c>
      <c r="D20" s="451"/>
      <c r="E20" s="7">
        <v>1</v>
      </c>
      <c r="F20" s="7">
        <v>4</v>
      </c>
      <c r="G20" s="7" t="s">
        <v>2100</v>
      </c>
      <c r="H20" s="7" t="s">
        <v>2100</v>
      </c>
      <c r="I20" s="7" t="s">
        <v>2100</v>
      </c>
      <c r="J20" s="7" t="s">
        <v>2100</v>
      </c>
      <c r="K20" s="7" t="s">
        <v>2100</v>
      </c>
      <c r="L20" s="22"/>
    </row>
    <row r="21" spans="1:12" s="20" customFormat="1" ht="15" customHeight="1" x14ac:dyDescent="0.4">
      <c r="A21" s="22"/>
      <c r="B21" s="46">
        <v>18</v>
      </c>
      <c r="C21" s="447" t="s">
        <v>54</v>
      </c>
      <c r="D21" s="448"/>
      <c r="E21" s="10">
        <v>19</v>
      </c>
      <c r="F21" s="10">
        <v>962</v>
      </c>
      <c r="G21" s="10">
        <v>346231</v>
      </c>
      <c r="H21" s="10">
        <v>3099225</v>
      </c>
      <c r="I21" s="10">
        <v>4512843</v>
      </c>
      <c r="J21" s="10">
        <v>1181662</v>
      </c>
      <c r="K21" s="10">
        <v>1308402</v>
      </c>
      <c r="L21" s="22"/>
    </row>
    <row r="22" spans="1:12" s="20" customFormat="1" ht="15" customHeight="1" x14ac:dyDescent="0.4">
      <c r="A22" s="22"/>
      <c r="B22" s="45">
        <v>19</v>
      </c>
      <c r="C22" s="451" t="s">
        <v>55</v>
      </c>
      <c r="D22" s="451"/>
      <c r="E22" s="7" t="s">
        <v>46</v>
      </c>
      <c r="F22" s="7" t="s">
        <v>46</v>
      </c>
      <c r="G22" s="7" t="s">
        <v>46</v>
      </c>
      <c r="H22" s="7" t="s">
        <v>46</v>
      </c>
      <c r="I22" s="7" t="s">
        <v>46</v>
      </c>
      <c r="J22" s="7" t="s">
        <v>46</v>
      </c>
      <c r="K22" s="7" t="s">
        <v>46</v>
      </c>
      <c r="L22" s="22"/>
    </row>
    <row r="23" spans="1:12" s="20" customFormat="1" ht="15" customHeight="1" x14ac:dyDescent="0.4">
      <c r="A23" s="22"/>
      <c r="B23" s="45">
        <v>20</v>
      </c>
      <c r="C23" s="451" t="s">
        <v>56</v>
      </c>
      <c r="D23" s="451"/>
      <c r="E23" s="7" t="s">
        <v>46</v>
      </c>
      <c r="F23" s="7" t="s">
        <v>46</v>
      </c>
      <c r="G23" s="7" t="s">
        <v>46</v>
      </c>
      <c r="H23" s="7" t="s">
        <v>46</v>
      </c>
      <c r="I23" s="7" t="s">
        <v>46</v>
      </c>
      <c r="J23" s="7" t="s">
        <v>46</v>
      </c>
      <c r="K23" s="7" t="s">
        <v>46</v>
      </c>
      <c r="L23" s="22"/>
    </row>
    <row r="24" spans="1:12" s="20" customFormat="1" ht="15" customHeight="1" x14ac:dyDescent="0.4">
      <c r="A24" s="22"/>
      <c r="B24" s="45">
        <v>21</v>
      </c>
      <c r="C24" s="451" t="s">
        <v>57</v>
      </c>
      <c r="D24" s="451"/>
      <c r="E24" s="7">
        <v>11</v>
      </c>
      <c r="F24" s="7">
        <v>329</v>
      </c>
      <c r="G24" s="7">
        <v>150203</v>
      </c>
      <c r="H24" s="7">
        <v>433756</v>
      </c>
      <c r="I24" s="7">
        <v>817084</v>
      </c>
      <c r="J24" s="7">
        <v>340905</v>
      </c>
      <c r="K24" s="7">
        <v>352072</v>
      </c>
      <c r="L24" s="22"/>
    </row>
    <row r="25" spans="1:12" s="20" customFormat="1" ht="15" customHeight="1" x14ac:dyDescent="0.4">
      <c r="A25" s="22"/>
      <c r="B25" s="45">
        <v>22</v>
      </c>
      <c r="C25" s="451" t="s">
        <v>58</v>
      </c>
      <c r="D25" s="451"/>
      <c r="E25" s="7">
        <v>7</v>
      </c>
      <c r="F25" s="7">
        <v>881</v>
      </c>
      <c r="G25" s="7">
        <v>489631</v>
      </c>
      <c r="H25" s="7">
        <v>1596054</v>
      </c>
      <c r="I25" s="7">
        <v>2866441</v>
      </c>
      <c r="J25" s="7">
        <v>1161129</v>
      </c>
      <c r="K25" s="7">
        <v>1162024</v>
      </c>
      <c r="L25" s="22"/>
    </row>
    <row r="26" spans="1:12" s="20" customFormat="1" ht="15" customHeight="1" x14ac:dyDescent="0.4">
      <c r="A26" s="22"/>
      <c r="B26" s="46">
        <v>23</v>
      </c>
      <c r="C26" s="448" t="s">
        <v>59</v>
      </c>
      <c r="D26" s="448"/>
      <c r="E26" s="10">
        <v>1</v>
      </c>
      <c r="F26" s="10">
        <v>12</v>
      </c>
      <c r="G26" s="10" t="s">
        <v>2100</v>
      </c>
      <c r="H26" s="10" t="s">
        <v>2100</v>
      </c>
      <c r="I26" s="10" t="s">
        <v>2100</v>
      </c>
      <c r="J26" s="10" t="s">
        <v>2100</v>
      </c>
      <c r="K26" s="10" t="s">
        <v>2100</v>
      </c>
      <c r="L26" s="22"/>
    </row>
    <row r="27" spans="1:12" s="20" customFormat="1" ht="15" customHeight="1" x14ac:dyDescent="0.4">
      <c r="A27" s="22"/>
      <c r="B27" s="45">
        <v>24</v>
      </c>
      <c r="C27" s="451" t="s">
        <v>60</v>
      </c>
      <c r="D27" s="451"/>
      <c r="E27" s="7">
        <v>37</v>
      </c>
      <c r="F27" s="7">
        <v>1047</v>
      </c>
      <c r="G27" s="7">
        <v>449733</v>
      </c>
      <c r="H27" s="7">
        <v>1721869</v>
      </c>
      <c r="I27" s="7">
        <v>2754657</v>
      </c>
      <c r="J27" s="7">
        <v>917437</v>
      </c>
      <c r="K27" s="7">
        <v>953875</v>
      </c>
      <c r="L27" s="22"/>
    </row>
    <row r="28" spans="1:12" s="20" customFormat="1" ht="15" customHeight="1" x14ac:dyDescent="0.4">
      <c r="A28" s="22"/>
      <c r="B28" s="45">
        <v>25</v>
      </c>
      <c r="C28" s="451" t="s">
        <v>61</v>
      </c>
      <c r="D28" s="451"/>
      <c r="E28" s="7">
        <v>3</v>
      </c>
      <c r="F28" s="7">
        <v>118</v>
      </c>
      <c r="G28" s="7">
        <v>42940</v>
      </c>
      <c r="H28" s="7">
        <v>115186</v>
      </c>
      <c r="I28" s="7">
        <v>516403</v>
      </c>
      <c r="J28" s="7">
        <v>353094</v>
      </c>
      <c r="K28" s="7">
        <v>368859</v>
      </c>
      <c r="L28" s="22"/>
    </row>
    <row r="29" spans="1:12" s="20" customFormat="1" ht="15" customHeight="1" x14ac:dyDescent="0.4">
      <c r="A29" s="22"/>
      <c r="B29" s="45">
        <v>26</v>
      </c>
      <c r="C29" s="451" t="s">
        <v>62</v>
      </c>
      <c r="D29" s="451"/>
      <c r="E29" s="7">
        <v>47</v>
      </c>
      <c r="F29" s="7">
        <v>2177</v>
      </c>
      <c r="G29" s="7">
        <v>862469</v>
      </c>
      <c r="H29" s="7">
        <v>2492233</v>
      </c>
      <c r="I29" s="7">
        <v>4387149</v>
      </c>
      <c r="J29" s="7">
        <v>1797487</v>
      </c>
      <c r="K29" s="7">
        <v>1780907</v>
      </c>
      <c r="L29" s="22"/>
    </row>
    <row r="30" spans="1:12" s="20" customFormat="1" ht="15" customHeight="1" x14ac:dyDescent="0.4">
      <c r="A30" s="22"/>
      <c r="B30" s="45">
        <v>27</v>
      </c>
      <c r="C30" s="451" t="s">
        <v>63</v>
      </c>
      <c r="D30" s="451"/>
      <c r="E30" s="7">
        <v>3</v>
      </c>
      <c r="F30" s="7">
        <v>387</v>
      </c>
      <c r="G30" s="7" t="s">
        <v>2100</v>
      </c>
      <c r="H30" s="7" t="s">
        <v>2100</v>
      </c>
      <c r="I30" s="7" t="s">
        <v>2100</v>
      </c>
      <c r="J30" s="7" t="s">
        <v>2100</v>
      </c>
      <c r="K30" s="7" t="s">
        <v>2100</v>
      </c>
      <c r="L30" s="22"/>
    </row>
    <row r="31" spans="1:12" s="20" customFormat="1" ht="15" customHeight="1" x14ac:dyDescent="0.4">
      <c r="A31" s="22"/>
      <c r="B31" s="46">
        <v>28</v>
      </c>
      <c r="C31" s="448" t="s">
        <v>64</v>
      </c>
      <c r="D31" s="448"/>
      <c r="E31" s="10">
        <v>14</v>
      </c>
      <c r="F31" s="10">
        <v>4546</v>
      </c>
      <c r="G31" s="10">
        <v>1335749</v>
      </c>
      <c r="H31" s="10">
        <v>4237797</v>
      </c>
      <c r="I31" s="10">
        <v>7332241</v>
      </c>
      <c r="J31" s="10">
        <v>2770109</v>
      </c>
      <c r="K31" s="10">
        <v>2829683</v>
      </c>
      <c r="L31" s="22"/>
    </row>
    <row r="32" spans="1:12" s="20" customFormat="1" ht="15" customHeight="1" x14ac:dyDescent="0.4">
      <c r="A32" s="22"/>
      <c r="B32" s="45">
        <v>29</v>
      </c>
      <c r="C32" s="451" t="s">
        <v>65</v>
      </c>
      <c r="D32" s="451"/>
      <c r="E32" s="7">
        <v>4</v>
      </c>
      <c r="F32" s="7">
        <v>250</v>
      </c>
      <c r="G32" s="7">
        <v>116963</v>
      </c>
      <c r="H32" s="7">
        <v>594716</v>
      </c>
      <c r="I32" s="7">
        <v>659730</v>
      </c>
      <c r="J32" s="7">
        <v>100163</v>
      </c>
      <c r="K32" s="7">
        <v>98520</v>
      </c>
      <c r="L32" s="22"/>
    </row>
    <row r="33" spans="1:12" s="20" customFormat="1" ht="15" customHeight="1" x14ac:dyDescent="0.4">
      <c r="A33" s="22"/>
      <c r="B33" s="45">
        <v>30</v>
      </c>
      <c r="C33" s="451" t="s">
        <v>66</v>
      </c>
      <c r="D33" s="451"/>
      <c r="E33" s="7" t="s">
        <v>46</v>
      </c>
      <c r="F33" s="7" t="s">
        <v>46</v>
      </c>
      <c r="G33" s="7" t="s">
        <v>46</v>
      </c>
      <c r="H33" s="7" t="s">
        <v>46</v>
      </c>
      <c r="I33" s="7" t="s">
        <v>46</v>
      </c>
      <c r="J33" s="7" t="s">
        <v>46</v>
      </c>
      <c r="K33" s="7" t="s">
        <v>46</v>
      </c>
      <c r="L33" s="22"/>
    </row>
    <row r="34" spans="1:12" s="20" customFormat="1" ht="15" customHeight="1" x14ac:dyDescent="0.4">
      <c r="A34" s="22"/>
      <c r="B34" s="45">
        <v>31</v>
      </c>
      <c r="C34" s="451" t="s">
        <v>67</v>
      </c>
      <c r="D34" s="451"/>
      <c r="E34" s="7">
        <v>11</v>
      </c>
      <c r="F34" s="7">
        <v>1737</v>
      </c>
      <c r="G34" s="7">
        <v>780330</v>
      </c>
      <c r="H34" s="7">
        <v>4531120</v>
      </c>
      <c r="I34" s="7">
        <v>6404282</v>
      </c>
      <c r="J34" s="7">
        <v>1537013</v>
      </c>
      <c r="K34" s="7">
        <v>1711475</v>
      </c>
      <c r="L34" s="22"/>
    </row>
    <row r="35" spans="1:12" s="20" customFormat="1" ht="15" customHeight="1" x14ac:dyDescent="0.4">
      <c r="A35" s="22"/>
      <c r="B35" s="146">
        <v>32</v>
      </c>
      <c r="C35" s="458" t="s">
        <v>68</v>
      </c>
      <c r="D35" s="458"/>
      <c r="E35" s="109">
        <v>12</v>
      </c>
      <c r="F35" s="109">
        <v>591</v>
      </c>
      <c r="G35" s="109">
        <v>249326</v>
      </c>
      <c r="H35" s="109">
        <v>512343</v>
      </c>
      <c r="I35" s="109">
        <v>1025865</v>
      </c>
      <c r="J35" s="109">
        <v>568999</v>
      </c>
      <c r="K35" s="109">
        <v>468412</v>
      </c>
      <c r="L35" s="22"/>
    </row>
    <row r="36" spans="1:12" s="20" customFormat="1" ht="15" customHeight="1" x14ac:dyDescent="0.4">
      <c r="A36" s="22"/>
      <c r="B36" s="454" t="s">
        <v>2259</v>
      </c>
      <c r="C36" s="454"/>
      <c r="D36" s="455"/>
      <c r="E36" s="7">
        <v>63</v>
      </c>
      <c r="F36" s="7">
        <v>282</v>
      </c>
      <c r="G36" s="7">
        <v>90249</v>
      </c>
      <c r="H36" s="7">
        <v>552025</v>
      </c>
      <c r="I36" s="7">
        <v>1113101</v>
      </c>
      <c r="J36" s="7">
        <v>510401</v>
      </c>
      <c r="K36" s="7">
        <v>510401</v>
      </c>
      <c r="L36" s="22"/>
    </row>
    <row r="37" spans="1:12" s="20" customFormat="1" ht="15" customHeight="1" x14ac:dyDescent="0.4">
      <c r="A37" s="22"/>
      <c r="B37" s="454" t="s">
        <v>540</v>
      </c>
      <c r="C37" s="454"/>
      <c r="D37" s="455"/>
      <c r="E37" s="7">
        <v>57</v>
      </c>
      <c r="F37" s="7">
        <v>781</v>
      </c>
      <c r="G37" s="7">
        <v>257560</v>
      </c>
      <c r="H37" s="7">
        <v>1027963</v>
      </c>
      <c r="I37" s="7">
        <v>1814893</v>
      </c>
      <c r="J37" s="7">
        <v>724054</v>
      </c>
      <c r="K37" s="7">
        <v>724054</v>
      </c>
      <c r="L37" s="22"/>
    </row>
    <row r="38" spans="1:12" s="20" customFormat="1" ht="15" customHeight="1" x14ac:dyDescent="0.4">
      <c r="A38" s="22"/>
      <c r="B38" s="454" t="s">
        <v>541</v>
      </c>
      <c r="C38" s="454"/>
      <c r="D38" s="455"/>
      <c r="E38" s="7">
        <v>31</v>
      </c>
      <c r="F38" s="7">
        <v>760</v>
      </c>
      <c r="G38" s="7">
        <v>273132</v>
      </c>
      <c r="H38" s="7">
        <v>788153</v>
      </c>
      <c r="I38" s="7">
        <v>1413689</v>
      </c>
      <c r="J38" s="7">
        <v>569167</v>
      </c>
      <c r="K38" s="7">
        <v>569167</v>
      </c>
      <c r="L38" s="22"/>
    </row>
    <row r="39" spans="1:12" s="20" customFormat="1" ht="15" customHeight="1" x14ac:dyDescent="0.4">
      <c r="A39" s="22"/>
      <c r="B39" s="454" t="s">
        <v>542</v>
      </c>
      <c r="C39" s="454"/>
      <c r="D39" s="455"/>
      <c r="E39" s="7">
        <v>28</v>
      </c>
      <c r="F39" s="7">
        <v>1076</v>
      </c>
      <c r="G39" s="7">
        <v>447775</v>
      </c>
      <c r="H39" s="7">
        <v>1464184</v>
      </c>
      <c r="I39" s="7">
        <v>2676917</v>
      </c>
      <c r="J39" s="7">
        <v>1034136</v>
      </c>
      <c r="K39" s="7">
        <v>1111742</v>
      </c>
      <c r="L39" s="22"/>
    </row>
    <row r="40" spans="1:12" s="20" customFormat="1" ht="15" customHeight="1" x14ac:dyDescent="0.4">
      <c r="A40" s="22"/>
      <c r="B40" s="456" t="s">
        <v>543</v>
      </c>
      <c r="C40" s="456"/>
      <c r="D40" s="457"/>
      <c r="E40" s="10">
        <v>25</v>
      </c>
      <c r="F40" s="10">
        <v>1792</v>
      </c>
      <c r="G40" s="10">
        <v>605014</v>
      </c>
      <c r="H40" s="10">
        <v>2248157</v>
      </c>
      <c r="I40" s="10">
        <v>4173658</v>
      </c>
      <c r="J40" s="10">
        <v>1881926</v>
      </c>
      <c r="K40" s="10">
        <v>1779038</v>
      </c>
      <c r="L40" s="22"/>
    </row>
    <row r="41" spans="1:12" s="20" customFormat="1" ht="15" customHeight="1" x14ac:dyDescent="0.4">
      <c r="A41" s="22"/>
      <c r="B41" s="454" t="s">
        <v>544</v>
      </c>
      <c r="C41" s="454"/>
      <c r="D41" s="455"/>
      <c r="E41" s="7">
        <v>12</v>
      </c>
      <c r="F41" s="7">
        <v>1674</v>
      </c>
      <c r="G41" s="7">
        <v>749337</v>
      </c>
      <c r="H41" s="7">
        <v>4210223</v>
      </c>
      <c r="I41" s="7">
        <v>6502534</v>
      </c>
      <c r="J41" s="7">
        <v>1856274</v>
      </c>
      <c r="K41" s="7">
        <v>2190246</v>
      </c>
      <c r="L41" s="22"/>
    </row>
    <row r="42" spans="1:12" s="20" customFormat="1" ht="15" customHeight="1" x14ac:dyDescent="0.4">
      <c r="A42" s="22"/>
      <c r="B42" s="454" t="s">
        <v>545</v>
      </c>
      <c r="C42" s="454"/>
      <c r="D42" s="455"/>
      <c r="E42" s="7">
        <v>6</v>
      </c>
      <c r="F42" s="7">
        <v>1493</v>
      </c>
      <c r="G42" s="7">
        <v>712883</v>
      </c>
      <c r="H42" s="7">
        <v>3272227</v>
      </c>
      <c r="I42" s="7">
        <v>5345740</v>
      </c>
      <c r="J42" s="7">
        <v>1861185</v>
      </c>
      <c r="K42" s="7">
        <v>1897737</v>
      </c>
      <c r="L42" s="22"/>
    </row>
    <row r="43" spans="1:12" s="20" customFormat="1" ht="15" customHeight="1" x14ac:dyDescent="0.4">
      <c r="A43" s="22"/>
      <c r="B43" s="454" t="s">
        <v>546</v>
      </c>
      <c r="C43" s="454"/>
      <c r="D43" s="455"/>
      <c r="E43" s="7">
        <v>10</v>
      </c>
      <c r="F43" s="7">
        <v>3988</v>
      </c>
      <c r="G43" s="7">
        <v>1625323</v>
      </c>
      <c r="H43" s="7">
        <v>6253415</v>
      </c>
      <c r="I43" s="7">
        <v>9434800</v>
      </c>
      <c r="J43" s="7">
        <v>2832664</v>
      </c>
      <c r="K43" s="7">
        <v>2928363</v>
      </c>
      <c r="L43" s="22"/>
    </row>
    <row r="44" spans="1:12" s="20" customFormat="1" ht="15" customHeight="1" x14ac:dyDescent="0.4">
      <c r="A44" s="22"/>
      <c r="B44" s="454" t="s">
        <v>547</v>
      </c>
      <c r="C44" s="454"/>
      <c r="D44" s="455"/>
      <c r="E44" s="7">
        <v>3</v>
      </c>
      <c r="F44" s="7">
        <v>2185</v>
      </c>
      <c r="G44" s="7" t="s">
        <v>2100</v>
      </c>
      <c r="H44" s="7" t="s">
        <v>2100</v>
      </c>
      <c r="I44" s="7" t="s">
        <v>2100</v>
      </c>
      <c r="J44" s="7" t="s">
        <v>2100</v>
      </c>
      <c r="K44" s="7" t="s">
        <v>2100</v>
      </c>
      <c r="L44" s="22"/>
    </row>
    <row r="45" spans="1:12" s="20" customFormat="1" ht="15" customHeight="1" thickBot="1" x14ac:dyDescent="0.45">
      <c r="A45" s="22"/>
      <c r="B45" s="452" t="s">
        <v>548</v>
      </c>
      <c r="C45" s="452"/>
      <c r="D45" s="453"/>
      <c r="E45" s="13">
        <v>1</v>
      </c>
      <c r="F45" s="13">
        <v>1877</v>
      </c>
      <c r="G45" s="13" t="s">
        <v>2100</v>
      </c>
      <c r="H45" s="13" t="s">
        <v>2100</v>
      </c>
      <c r="I45" s="13" t="s">
        <v>2100</v>
      </c>
      <c r="J45" s="13" t="s">
        <v>2100</v>
      </c>
      <c r="K45" s="13" t="s">
        <v>2100</v>
      </c>
      <c r="L45" s="22"/>
    </row>
    <row r="46" spans="1:12" s="20" customFormat="1" ht="15" customHeight="1" x14ac:dyDescent="0.4">
      <c r="A46" s="22"/>
      <c r="L46" s="22"/>
    </row>
    <row r="47" spans="1:12" ht="15" customHeight="1" x14ac:dyDescent="0.4">
      <c r="A47" s="18"/>
      <c r="L47" s="18"/>
    </row>
    <row r="48" spans="1:12" ht="15" customHeight="1" x14ac:dyDescent="0.4">
      <c r="A48" s="18"/>
      <c r="L48" s="18"/>
    </row>
    <row r="49" spans="1:12" ht="15" customHeight="1" x14ac:dyDescent="0.4">
      <c r="A49" s="18"/>
      <c r="L49" s="18"/>
    </row>
    <row r="50" spans="1:12" ht="15" customHeight="1" x14ac:dyDescent="0.4">
      <c r="A50" s="18"/>
      <c r="L50" s="18"/>
    </row>
    <row r="51" spans="1:12" ht="15" customHeight="1" x14ac:dyDescent="0.4">
      <c r="A51" s="18"/>
      <c r="L51" s="18"/>
    </row>
    <row r="52" spans="1:12" ht="15" customHeight="1" x14ac:dyDescent="0.4">
      <c r="A52" s="18"/>
      <c r="L52" s="18"/>
    </row>
    <row r="53" spans="1:12" ht="15" customHeight="1" x14ac:dyDescent="0.4">
      <c r="A53" s="18"/>
      <c r="L53" s="18"/>
    </row>
    <row r="54" spans="1:12" ht="15" customHeight="1" x14ac:dyDescent="0.4">
      <c r="A54" s="18"/>
      <c r="L54" s="18"/>
    </row>
    <row r="55" spans="1:12" ht="15" customHeight="1" x14ac:dyDescent="0.4">
      <c r="A55" s="18"/>
      <c r="L55" s="18"/>
    </row>
    <row r="56" spans="1:12" ht="15" customHeight="1" x14ac:dyDescent="0.4">
      <c r="A56" s="18"/>
      <c r="L56" s="18"/>
    </row>
    <row r="57" spans="1:12" ht="15" customHeight="1" x14ac:dyDescent="0.4">
      <c r="A57" s="18"/>
      <c r="L57" s="18"/>
    </row>
    <row r="58" spans="1:12" ht="15" customHeight="1" x14ac:dyDescent="0.4">
      <c r="A58" s="18"/>
      <c r="L58" s="18"/>
    </row>
    <row r="59" spans="1:12" ht="15" customHeight="1" x14ac:dyDescent="0.4">
      <c r="A59" s="18"/>
      <c r="L59" s="18"/>
    </row>
  </sheetData>
  <mergeCells count="37">
    <mergeCell ref="B45:D45"/>
    <mergeCell ref="E9:E10"/>
    <mergeCell ref="B39:D39"/>
    <mergeCell ref="B40:D40"/>
    <mergeCell ref="B41:D41"/>
    <mergeCell ref="B42:D42"/>
    <mergeCell ref="B43:D43"/>
    <mergeCell ref="B44:D44"/>
    <mergeCell ref="C34:D34"/>
    <mergeCell ref="C35:D35"/>
    <mergeCell ref="B36:D36"/>
    <mergeCell ref="B37:D37"/>
    <mergeCell ref="B38:D38"/>
    <mergeCell ref="C28:D28"/>
    <mergeCell ref="C29:D29"/>
    <mergeCell ref="C30:D30"/>
    <mergeCell ref="C31:D31"/>
    <mergeCell ref="C32:D32"/>
    <mergeCell ref="C33:D33"/>
    <mergeCell ref="C22:D22"/>
    <mergeCell ref="C23:D23"/>
    <mergeCell ref="C24:D24"/>
    <mergeCell ref="C25:D25"/>
    <mergeCell ref="C26:D26"/>
    <mergeCell ref="C27:D27"/>
    <mergeCell ref="B9:D10"/>
    <mergeCell ref="C21:D21"/>
    <mergeCell ref="B11:D11"/>
    <mergeCell ref="C12:D12"/>
    <mergeCell ref="C13:D13"/>
    <mergeCell ref="C14:D14"/>
    <mergeCell ref="C15:D15"/>
    <mergeCell ref="C16:D16"/>
    <mergeCell ref="C17:D17"/>
    <mergeCell ref="C18:D18"/>
    <mergeCell ref="C19:D19"/>
    <mergeCell ref="C20:D20"/>
  </mergeCells>
  <phoneticPr fontId="2"/>
  <pageMargins left="0.78740157480314965" right="0.78740157480314965" top="0.78740157480314965" bottom="0.78740157480314965" header="0.39370078740157483" footer="0.59055118110236227"/>
  <pageSetup paperSize="9" scale="93" firstPageNumber="5"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L59"/>
  <sheetViews>
    <sheetView showGridLines="0" zoomScaleNormal="100" workbookViewId="0"/>
  </sheetViews>
  <sheetFormatPr defaultColWidth="8.125" defaultRowHeight="15" customHeight="1" x14ac:dyDescent="0.4"/>
  <cols>
    <col min="1" max="1" width="2.625" style="16" customWidth="1"/>
    <col min="2" max="2" width="2.5" style="16" customWidth="1"/>
    <col min="3" max="5" width="6" style="16" customWidth="1"/>
    <col min="6" max="6" width="6.875" style="16" customWidth="1"/>
    <col min="7" max="11" width="11.375" style="16" customWidth="1"/>
    <col min="12" max="12" width="8.75" style="16" bestFit="1" customWidth="1"/>
    <col min="13" max="16384" width="8.125" style="16"/>
  </cols>
  <sheetData>
    <row r="1" spans="1:12" s="126" customFormat="1" ht="15" customHeight="1" x14ac:dyDescent="0.4">
      <c r="B1" s="126" t="s">
        <v>2256</v>
      </c>
    </row>
    <row r="2" spans="1:12" s="126" customFormat="1" ht="4.5" customHeight="1" x14ac:dyDescent="0.4"/>
    <row r="3" spans="1:12" s="126" customFormat="1" ht="4.5" customHeight="1" x14ac:dyDescent="0.4"/>
    <row r="4" spans="1:12" s="126" customFormat="1" ht="4.5" customHeight="1" x14ac:dyDescent="0.4"/>
    <row r="5" spans="1:12" ht="4.5" customHeight="1" x14ac:dyDescent="0.4"/>
    <row r="6" spans="1:12" s="59" customFormat="1" ht="15" customHeight="1" x14ac:dyDescent="0.4">
      <c r="B6" s="59" t="s">
        <v>643</v>
      </c>
    </row>
    <row r="7" spans="1:12" s="52" customFormat="1" ht="15" customHeight="1" x14ac:dyDescent="0.4">
      <c r="B7" s="52" t="s">
        <v>2070</v>
      </c>
    </row>
    <row r="8" spans="1:12" s="20" customFormat="1" ht="15" customHeight="1" thickBot="1" x14ac:dyDescent="0.45">
      <c r="C8" s="21">
        <v>207</v>
      </c>
      <c r="D8" s="20" t="s">
        <v>655</v>
      </c>
      <c r="L8" s="22"/>
    </row>
    <row r="9" spans="1:12" ht="52.5" x14ac:dyDescent="0.4">
      <c r="A9" s="18"/>
      <c r="B9" s="429" t="s">
        <v>18</v>
      </c>
      <c r="C9" s="429"/>
      <c r="D9" s="430"/>
      <c r="E9" s="440" t="s">
        <v>20</v>
      </c>
      <c r="F9" s="140" t="s">
        <v>639</v>
      </c>
      <c r="G9" s="154" t="s">
        <v>71</v>
      </c>
      <c r="H9" s="140" t="s">
        <v>2091</v>
      </c>
      <c r="I9" s="140" t="s">
        <v>640</v>
      </c>
      <c r="J9" s="141" t="s">
        <v>641</v>
      </c>
      <c r="K9" s="141" t="s">
        <v>2035</v>
      </c>
      <c r="L9" s="18"/>
    </row>
    <row r="10" spans="1:12" s="142" customFormat="1" ht="15" customHeight="1" thickBot="1" x14ac:dyDescent="0.45">
      <c r="A10" s="93"/>
      <c r="B10" s="431"/>
      <c r="C10" s="431"/>
      <c r="D10" s="432"/>
      <c r="E10" s="441"/>
      <c r="F10" s="23" t="s">
        <v>642</v>
      </c>
      <c r="G10" s="23" t="s">
        <v>80</v>
      </c>
      <c r="H10" s="23" t="s">
        <v>80</v>
      </c>
      <c r="I10" s="23" t="s">
        <v>80</v>
      </c>
      <c r="J10" s="24" t="s">
        <v>80</v>
      </c>
      <c r="K10" s="24" t="s">
        <v>80</v>
      </c>
      <c r="L10" s="93"/>
    </row>
    <row r="11" spans="1:12" s="52" customFormat="1" ht="15" customHeight="1" x14ac:dyDescent="0.4">
      <c r="A11" s="51"/>
      <c r="B11" s="449" t="s">
        <v>10</v>
      </c>
      <c r="C11" s="449"/>
      <c r="D11" s="450"/>
      <c r="E11" s="50">
        <v>73</v>
      </c>
      <c r="F11" s="50">
        <v>2438</v>
      </c>
      <c r="G11" s="50">
        <v>644678</v>
      </c>
      <c r="H11" s="50">
        <v>3299102</v>
      </c>
      <c r="I11" s="50">
        <v>5317342</v>
      </c>
      <c r="J11" s="50">
        <v>1756378</v>
      </c>
      <c r="K11" s="50">
        <v>1868472</v>
      </c>
      <c r="L11" s="51"/>
    </row>
    <row r="12" spans="1:12" s="20" customFormat="1" ht="15" customHeight="1" x14ac:dyDescent="0.4">
      <c r="A12" s="22"/>
      <c r="B12" s="45" t="s">
        <v>43</v>
      </c>
      <c r="C12" s="451" t="s">
        <v>44</v>
      </c>
      <c r="D12" s="451"/>
      <c r="E12" s="7">
        <v>19</v>
      </c>
      <c r="F12" s="7">
        <v>1086</v>
      </c>
      <c r="G12" s="7">
        <v>273560</v>
      </c>
      <c r="H12" s="7">
        <v>2133927</v>
      </c>
      <c r="I12" s="7">
        <v>3141463</v>
      </c>
      <c r="J12" s="7">
        <v>843441</v>
      </c>
      <c r="K12" s="7">
        <v>935130</v>
      </c>
      <c r="L12" s="22"/>
    </row>
    <row r="13" spans="1:12" s="20" customFormat="1" ht="15" customHeight="1" x14ac:dyDescent="0.4">
      <c r="A13" s="22"/>
      <c r="B13" s="45">
        <v>10</v>
      </c>
      <c r="C13" s="451" t="s">
        <v>45</v>
      </c>
      <c r="D13" s="451"/>
      <c r="E13" s="7">
        <v>5</v>
      </c>
      <c r="F13" s="7">
        <v>50</v>
      </c>
      <c r="G13" s="7">
        <v>11743</v>
      </c>
      <c r="H13" s="7">
        <v>35714</v>
      </c>
      <c r="I13" s="7">
        <v>55854</v>
      </c>
      <c r="J13" s="7">
        <v>18104</v>
      </c>
      <c r="K13" s="7">
        <v>18104</v>
      </c>
      <c r="L13" s="22"/>
    </row>
    <row r="14" spans="1:12" s="20" customFormat="1" ht="15" customHeight="1" x14ac:dyDescent="0.4">
      <c r="A14" s="22"/>
      <c r="B14" s="45">
        <v>11</v>
      </c>
      <c r="C14" s="451" t="s">
        <v>47</v>
      </c>
      <c r="D14" s="451"/>
      <c r="E14" s="7">
        <v>11</v>
      </c>
      <c r="F14" s="7">
        <v>395</v>
      </c>
      <c r="G14" s="7">
        <v>68996</v>
      </c>
      <c r="H14" s="7">
        <v>56112</v>
      </c>
      <c r="I14" s="7">
        <v>163642</v>
      </c>
      <c r="J14" s="7">
        <v>95532</v>
      </c>
      <c r="K14" s="7">
        <v>97807</v>
      </c>
      <c r="L14" s="22"/>
    </row>
    <row r="15" spans="1:12" s="20" customFormat="1" ht="15" customHeight="1" x14ac:dyDescent="0.4">
      <c r="A15" s="22"/>
      <c r="B15" s="45">
        <v>12</v>
      </c>
      <c r="C15" s="451" t="s">
        <v>48</v>
      </c>
      <c r="D15" s="451"/>
      <c r="E15" s="7">
        <v>12</v>
      </c>
      <c r="F15" s="7">
        <v>137</v>
      </c>
      <c r="G15" s="7">
        <v>39637</v>
      </c>
      <c r="H15" s="7">
        <v>197738</v>
      </c>
      <c r="I15" s="7">
        <v>294307</v>
      </c>
      <c r="J15" s="7">
        <v>88096</v>
      </c>
      <c r="K15" s="7">
        <v>88096</v>
      </c>
      <c r="L15" s="22"/>
    </row>
    <row r="16" spans="1:12" s="20" customFormat="1" ht="15" customHeight="1" x14ac:dyDescent="0.4">
      <c r="A16" s="22"/>
      <c r="B16" s="46">
        <v>13</v>
      </c>
      <c r="C16" s="448" t="s">
        <v>49</v>
      </c>
      <c r="D16" s="448"/>
      <c r="E16" s="10">
        <v>1</v>
      </c>
      <c r="F16" s="10">
        <v>5</v>
      </c>
      <c r="G16" s="10" t="s">
        <v>2100</v>
      </c>
      <c r="H16" s="10" t="s">
        <v>2100</v>
      </c>
      <c r="I16" s="10" t="s">
        <v>2100</v>
      </c>
      <c r="J16" s="10" t="s">
        <v>2100</v>
      </c>
      <c r="K16" s="10" t="s">
        <v>2100</v>
      </c>
      <c r="L16" s="22"/>
    </row>
    <row r="17" spans="1:12" s="20" customFormat="1" ht="15" customHeight="1" x14ac:dyDescent="0.4">
      <c r="A17" s="22"/>
      <c r="B17" s="45">
        <v>14</v>
      </c>
      <c r="C17" s="451" t="s">
        <v>50</v>
      </c>
      <c r="D17" s="451"/>
      <c r="E17" s="7" t="s">
        <v>46</v>
      </c>
      <c r="F17" s="7" t="s">
        <v>46</v>
      </c>
      <c r="G17" s="7" t="s">
        <v>46</v>
      </c>
      <c r="H17" s="7" t="s">
        <v>46</v>
      </c>
      <c r="I17" s="7" t="s">
        <v>46</v>
      </c>
      <c r="J17" s="7" t="s">
        <v>46</v>
      </c>
      <c r="K17" s="7" t="s">
        <v>46</v>
      </c>
      <c r="L17" s="22"/>
    </row>
    <row r="18" spans="1:12" s="20" customFormat="1" ht="15" customHeight="1" x14ac:dyDescent="0.4">
      <c r="A18" s="22"/>
      <c r="B18" s="45">
        <v>15</v>
      </c>
      <c r="C18" s="451" t="s">
        <v>51</v>
      </c>
      <c r="D18" s="451"/>
      <c r="E18" s="7">
        <v>3</v>
      </c>
      <c r="F18" s="7">
        <v>29</v>
      </c>
      <c r="G18" s="7">
        <v>7331</v>
      </c>
      <c r="H18" s="7">
        <v>8181</v>
      </c>
      <c r="I18" s="7">
        <v>23396</v>
      </c>
      <c r="J18" s="7">
        <v>13832</v>
      </c>
      <c r="K18" s="7">
        <v>13832</v>
      </c>
      <c r="L18" s="22"/>
    </row>
    <row r="19" spans="1:12" s="20" customFormat="1" ht="15" customHeight="1" x14ac:dyDescent="0.4">
      <c r="A19" s="22"/>
      <c r="B19" s="45">
        <v>16</v>
      </c>
      <c r="C19" s="451" t="s">
        <v>52</v>
      </c>
      <c r="D19" s="451"/>
      <c r="E19" s="7" t="s">
        <v>46</v>
      </c>
      <c r="F19" s="7" t="s">
        <v>46</v>
      </c>
      <c r="G19" s="7" t="s">
        <v>46</v>
      </c>
      <c r="H19" s="7" t="s">
        <v>46</v>
      </c>
      <c r="I19" s="7" t="s">
        <v>46</v>
      </c>
      <c r="J19" s="7" t="s">
        <v>46</v>
      </c>
      <c r="K19" s="7" t="s">
        <v>46</v>
      </c>
      <c r="L19" s="22"/>
    </row>
    <row r="20" spans="1:12" s="20" customFormat="1" ht="15" customHeight="1" x14ac:dyDescent="0.4">
      <c r="A20" s="22"/>
      <c r="B20" s="45">
        <v>17</v>
      </c>
      <c r="C20" s="451" t="s">
        <v>53</v>
      </c>
      <c r="D20" s="451"/>
      <c r="E20" s="7">
        <v>1</v>
      </c>
      <c r="F20" s="7">
        <v>2</v>
      </c>
      <c r="G20" s="7" t="s">
        <v>2100</v>
      </c>
      <c r="H20" s="7" t="s">
        <v>2100</v>
      </c>
      <c r="I20" s="7" t="s">
        <v>2100</v>
      </c>
      <c r="J20" s="7" t="s">
        <v>2100</v>
      </c>
      <c r="K20" s="7" t="s">
        <v>2100</v>
      </c>
      <c r="L20" s="22"/>
    </row>
    <row r="21" spans="1:12" s="20" customFormat="1" ht="15" customHeight="1" x14ac:dyDescent="0.4">
      <c r="A21" s="22"/>
      <c r="B21" s="46">
        <v>18</v>
      </c>
      <c r="C21" s="447" t="s">
        <v>54</v>
      </c>
      <c r="D21" s="448"/>
      <c r="E21" s="10" t="s">
        <v>46</v>
      </c>
      <c r="F21" s="10" t="s">
        <v>46</v>
      </c>
      <c r="G21" s="10" t="s">
        <v>46</v>
      </c>
      <c r="H21" s="10" t="s">
        <v>46</v>
      </c>
      <c r="I21" s="10" t="s">
        <v>46</v>
      </c>
      <c r="J21" s="10" t="s">
        <v>46</v>
      </c>
      <c r="K21" s="10" t="s">
        <v>46</v>
      </c>
      <c r="L21" s="22"/>
    </row>
    <row r="22" spans="1:12" s="20" customFormat="1" ht="15" customHeight="1" x14ac:dyDescent="0.4">
      <c r="A22" s="22"/>
      <c r="B22" s="45">
        <v>19</v>
      </c>
      <c r="C22" s="451" t="s">
        <v>55</v>
      </c>
      <c r="D22" s="451"/>
      <c r="E22" s="7" t="s">
        <v>46</v>
      </c>
      <c r="F22" s="7" t="s">
        <v>46</v>
      </c>
      <c r="G22" s="7" t="s">
        <v>46</v>
      </c>
      <c r="H22" s="7" t="s">
        <v>46</v>
      </c>
      <c r="I22" s="7" t="s">
        <v>46</v>
      </c>
      <c r="J22" s="7" t="s">
        <v>46</v>
      </c>
      <c r="K22" s="7" t="s">
        <v>46</v>
      </c>
      <c r="L22" s="22"/>
    </row>
    <row r="23" spans="1:12" s="20" customFormat="1" ht="15" customHeight="1" x14ac:dyDescent="0.4">
      <c r="A23" s="22"/>
      <c r="B23" s="45">
        <v>20</v>
      </c>
      <c r="C23" s="451" t="s">
        <v>56</v>
      </c>
      <c r="D23" s="451"/>
      <c r="E23" s="7" t="s">
        <v>46</v>
      </c>
      <c r="F23" s="7" t="s">
        <v>46</v>
      </c>
      <c r="G23" s="7" t="s">
        <v>46</v>
      </c>
      <c r="H23" s="7" t="s">
        <v>46</v>
      </c>
      <c r="I23" s="7" t="s">
        <v>46</v>
      </c>
      <c r="J23" s="7" t="s">
        <v>46</v>
      </c>
      <c r="K23" s="7" t="s">
        <v>46</v>
      </c>
      <c r="L23" s="22"/>
    </row>
    <row r="24" spans="1:12" s="20" customFormat="1" ht="15" customHeight="1" x14ac:dyDescent="0.4">
      <c r="A24" s="22"/>
      <c r="B24" s="45">
        <v>21</v>
      </c>
      <c r="C24" s="451" t="s">
        <v>57</v>
      </c>
      <c r="D24" s="451"/>
      <c r="E24" s="7">
        <v>7</v>
      </c>
      <c r="F24" s="7">
        <v>234</v>
      </c>
      <c r="G24" s="7">
        <v>60025</v>
      </c>
      <c r="H24" s="7">
        <v>267057</v>
      </c>
      <c r="I24" s="7">
        <v>471247</v>
      </c>
      <c r="J24" s="7">
        <v>189814</v>
      </c>
      <c r="K24" s="7">
        <v>194513</v>
      </c>
      <c r="L24" s="22"/>
    </row>
    <row r="25" spans="1:12" s="20" customFormat="1" ht="15" customHeight="1" x14ac:dyDescent="0.4">
      <c r="A25" s="22"/>
      <c r="B25" s="45">
        <v>22</v>
      </c>
      <c r="C25" s="451" t="s">
        <v>58</v>
      </c>
      <c r="D25" s="451"/>
      <c r="E25" s="7" t="s">
        <v>46</v>
      </c>
      <c r="F25" s="7" t="s">
        <v>46</v>
      </c>
      <c r="G25" s="7" t="s">
        <v>46</v>
      </c>
      <c r="H25" s="7" t="s">
        <v>46</v>
      </c>
      <c r="I25" s="7" t="s">
        <v>46</v>
      </c>
      <c r="J25" s="7" t="s">
        <v>46</v>
      </c>
      <c r="K25" s="7" t="s">
        <v>46</v>
      </c>
      <c r="L25" s="22"/>
    </row>
    <row r="26" spans="1:12" s="20" customFormat="1" ht="15" customHeight="1" x14ac:dyDescent="0.4">
      <c r="A26" s="22"/>
      <c r="B26" s="46">
        <v>23</v>
      </c>
      <c r="C26" s="448" t="s">
        <v>59</v>
      </c>
      <c r="D26" s="448"/>
      <c r="E26" s="10" t="s">
        <v>46</v>
      </c>
      <c r="F26" s="10" t="s">
        <v>46</v>
      </c>
      <c r="G26" s="10" t="s">
        <v>46</v>
      </c>
      <c r="H26" s="10" t="s">
        <v>46</v>
      </c>
      <c r="I26" s="10" t="s">
        <v>46</v>
      </c>
      <c r="J26" s="10" t="s">
        <v>46</v>
      </c>
      <c r="K26" s="10" t="s">
        <v>46</v>
      </c>
      <c r="L26" s="22"/>
    </row>
    <row r="27" spans="1:12" s="20" customFormat="1" ht="15" customHeight="1" x14ac:dyDescent="0.4">
      <c r="A27" s="22"/>
      <c r="B27" s="45">
        <v>24</v>
      </c>
      <c r="C27" s="451" t="s">
        <v>60</v>
      </c>
      <c r="D27" s="451"/>
      <c r="E27" s="7">
        <v>5</v>
      </c>
      <c r="F27" s="7">
        <v>31</v>
      </c>
      <c r="G27" s="7">
        <v>11745</v>
      </c>
      <c r="H27" s="7">
        <v>9368</v>
      </c>
      <c r="I27" s="7">
        <v>33770</v>
      </c>
      <c r="J27" s="7">
        <v>22185</v>
      </c>
      <c r="K27" s="7">
        <v>22185</v>
      </c>
      <c r="L27" s="22"/>
    </row>
    <row r="28" spans="1:12" s="20" customFormat="1" ht="15" customHeight="1" x14ac:dyDescent="0.4">
      <c r="A28" s="22"/>
      <c r="B28" s="45">
        <v>25</v>
      </c>
      <c r="C28" s="451" t="s">
        <v>61</v>
      </c>
      <c r="D28" s="451"/>
      <c r="E28" s="7" t="s">
        <v>46</v>
      </c>
      <c r="F28" s="7" t="s">
        <v>46</v>
      </c>
      <c r="G28" s="7" t="s">
        <v>46</v>
      </c>
      <c r="H28" s="7" t="s">
        <v>46</v>
      </c>
      <c r="I28" s="7" t="s">
        <v>46</v>
      </c>
      <c r="J28" s="7" t="s">
        <v>46</v>
      </c>
      <c r="K28" s="7" t="s">
        <v>46</v>
      </c>
      <c r="L28" s="22"/>
    </row>
    <row r="29" spans="1:12" s="20" customFormat="1" ht="15" customHeight="1" x14ac:dyDescent="0.4">
      <c r="A29" s="22"/>
      <c r="B29" s="45">
        <v>26</v>
      </c>
      <c r="C29" s="451" t="s">
        <v>62</v>
      </c>
      <c r="D29" s="451"/>
      <c r="E29" s="7" t="s">
        <v>46</v>
      </c>
      <c r="F29" s="7" t="s">
        <v>46</v>
      </c>
      <c r="G29" s="7" t="s">
        <v>46</v>
      </c>
      <c r="H29" s="7" t="s">
        <v>46</v>
      </c>
      <c r="I29" s="7" t="s">
        <v>46</v>
      </c>
      <c r="J29" s="7" t="s">
        <v>46</v>
      </c>
      <c r="K29" s="7" t="s">
        <v>46</v>
      </c>
      <c r="L29" s="22"/>
    </row>
    <row r="30" spans="1:12" s="20" customFormat="1" ht="15" customHeight="1" x14ac:dyDescent="0.4">
      <c r="A30" s="22"/>
      <c r="B30" s="45">
        <v>27</v>
      </c>
      <c r="C30" s="451" t="s">
        <v>63</v>
      </c>
      <c r="D30" s="451"/>
      <c r="E30" s="7" t="s">
        <v>46</v>
      </c>
      <c r="F30" s="7" t="s">
        <v>46</v>
      </c>
      <c r="G30" s="7" t="s">
        <v>46</v>
      </c>
      <c r="H30" s="7" t="s">
        <v>46</v>
      </c>
      <c r="I30" s="7" t="s">
        <v>46</v>
      </c>
      <c r="J30" s="7" t="s">
        <v>46</v>
      </c>
      <c r="K30" s="7" t="s">
        <v>46</v>
      </c>
      <c r="L30" s="22"/>
    </row>
    <row r="31" spans="1:12" s="20" customFormat="1" ht="15" customHeight="1" x14ac:dyDescent="0.4">
      <c r="A31" s="22"/>
      <c r="B31" s="46">
        <v>28</v>
      </c>
      <c r="C31" s="448" t="s">
        <v>64</v>
      </c>
      <c r="D31" s="448"/>
      <c r="E31" s="10">
        <v>1</v>
      </c>
      <c r="F31" s="10">
        <v>178</v>
      </c>
      <c r="G31" s="10" t="s">
        <v>2100</v>
      </c>
      <c r="H31" s="10" t="s">
        <v>2100</v>
      </c>
      <c r="I31" s="10" t="s">
        <v>2100</v>
      </c>
      <c r="J31" s="10" t="s">
        <v>2100</v>
      </c>
      <c r="K31" s="10" t="s">
        <v>2100</v>
      </c>
      <c r="L31" s="22"/>
    </row>
    <row r="32" spans="1:12" s="20" customFormat="1" ht="15" customHeight="1" x14ac:dyDescent="0.4">
      <c r="A32" s="22"/>
      <c r="B32" s="45">
        <v>29</v>
      </c>
      <c r="C32" s="451" t="s">
        <v>65</v>
      </c>
      <c r="D32" s="451"/>
      <c r="E32" s="7">
        <v>1</v>
      </c>
      <c r="F32" s="7">
        <v>39</v>
      </c>
      <c r="G32" s="7" t="s">
        <v>2100</v>
      </c>
      <c r="H32" s="7" t="s">
        <v>2100</v>
      </c>
      <c r="I32" s="7" t="s">
        <v>2100</v>
      </c>
      <c r="J32" s="7" t="s">
        <v>2100</v>
      </c>
      <c r="K32" s="7" t="s">
        <v>2100</v>
      </c>
      <c r="L32" s="22"/>
    </row>
    <row r="33" spans="1:12" s="20" customFormat="1" ht="15" customHeight="1" x14ac:dyDescent="0.4">
      <c r="A33" s="22"/>
      <c r="B33" s="45">
        <v>30</v>
      </c>
      <c r="C33" s="451" t="s">
        <v>66</v>
      </c>
      <c r="D33" s="451"/>
      <c r="E33" s="7">
        <v>1</v>
      </c>
      <c r="F33" s="7">
        <v>66</v>
      </c>
      <c r="G33" s="7" t="s">
        <v>2100</v>
      </c>
      <c r="H33" s="7" t="s">
        <v>2100</v>
      </c>
      <c r="I33" s="7" t="s">
        <v>2100</v>
      </c>
      <c r="J33" s="7" t="s">
        <v>2100</v>
      </c>
      <c r="K33" s="7" t="s">
        <v>2100</v>
      </c>
      <c r="L33" s="22"/>
    </row>
    <row r="34" spans="1:12" s="20" customFormat="1" ht="15" customHeight="1" x14ac:dyDescent="0.4">
      <c r="A34" s="22"/>
      <c r="B34" s="45">
        <v>31</v>
      </c>
      <c r="C34" s="451" t="s">
        <v>67</v>
      </c>
      <c r="D34" s="451"/>
      <c r="E34" s="7">
        <v>2</v>
      </c>
      <c r="F34" s="7">
        <v>106</v>
      </c>
      <c r="G34" s="7" t="s">
        <v>2100</v>
      </c>
      <c r="H34" s="7" t="s">
        <v>2100</v>
      </c>
      <c r="I34" s="7" t="s">
        <v>2100</v>
      </c>
      <c r="J34" s="7" t="s">
        <v>2100</v>
      </c>
      <c r="K34" s="7" t="s">
        <v>2100</v>
      </c>
      <c r="L34" s="22"/>
    </row>
    <row r="35" spans="1:12" s="20" customFormat="1" ht="15" customHeight="1" x14ac:dyDescent="0.4">
      <c r="A35" s="22"/>
      <c r="B35" s="146">
        <v>32</v>
      </c>
      <c r="C35" s="458" t="s">
        <v>68</v>
      </c>
      <c r="D35" s="458"/>
      <c r="E35" s="109">
        <v>4</v>
      </c>
      <c r="F35" s="109">
        <v>80</v>
      </c>
      <c r="G35" s="109">
        <v>19157</v>
      </c>
      <c r="H35" s="109">
        <v>47433</v>
      </c>
      <c r="I35" s="109">
        <v>301081</v>
      </c>
      <c r="J35" s="109">
        <v>231188</v>
      </c>
      <c r="K35" s="109">
        <v>231019</v>
      </c>
      <c r="L35" s="22"/>
    </row>
    <row r="36" spans="1:12" s="20" customFormat="1" ht="15" customHeight="1" x14ac:dyDescent="0.4">
      <c r="A36" s="22"/>
      <c r="B36" s="454" t="s">
        <v>2259</v>
      </c>
      <c r="C36" s="454"/>
      <c r="D36" s="455"/>
      <c r="E36" s="7">
        <v>27</v>
      </c>
      <c r="F36" s="7">
        <v>149</v>
      </c>
      <c r="G36" s="7">
        <v>41608</v>
      </c>
      <c r="H36" s="7">
        <v>242820</v>
      </c>
      <c r="I36" s="7">
        <v>359010</v>
      </c>
      <c r="J36" s="7">
        <v>105692</v>
      </c>
      <c r="K36" s="7">
        <v>105692</v>
      </c>
      <c r="L36" s="22"/>
    </row>
    <row r="37" spans="1:12" s="20" customFormat="1" ht="15" customHeight="1" x14ac:dyDescent="0.4">
      <c r="A37" s="22"/>
      <c r="B37" s="454" t="s">
        <v>540</v>
      </c>
      <c r="C37" s="454"/>
      <c r="D37" s="455"/>
      <c r="E37" s="7">
        <v>16</v>
      </c>
      <c r="F37" s="7">
        <v>224</v>
      </c>
      <c r="G37" s="7">
        <v>66491</v>
      </c>
      <c r="H37" s="7">
        <v>246914</v>
      </c>
      <c r="I37" s="7">
        <v>450665</v>
      </c>
      <c r="J37" s="7">
        <v>185730</v>
      </c>
      <c r="K37" s="7">
        <v>185730</v>
      </c>
      <c r="L37" s="22"/>
    </row>
    <row r="38" spans="1:12" s="20" customFormat="1" ht="15" customHeight="1" x14ac:dyDescent="0.4">
      <c r="A38" s="22"/>
      <c r="B38" s="454" t="s">
        <v>541</v>
      </c>
      <c r="C38" s="454"/>
      <c r="D38" s="455"/>
      <c r="E38" s="7">
        <v>9</v>
      </c>
      <c r="F38" s="7">
        <v>225</v>
      </c>
      <c r="G38" s="7">
        <v>49641</v>
      </c>
      <c r="H38" s="7">
        <v>125907</v>
      </c>
      <c r="I38" s="7">
        <v>384684</v>
      </c>
      <c r="J38" s="7">
        <v>235711</v>
      </c>
      <c r="K38" s="7">
        <v>235711</v>
      </c>
      <c r="L38" s="22"/>
    </row>
    <row r="39" spans="1:12" s="20" customFormat="1" ht="15" customHeight="1" x14ac:dyDescent="0.4">
      <c r="A39" s="22"/>
      <c r="B39" s="454" t="s">
        <v>542</v>
      </c>
      <c r="C39" s="454"/>
      <c r="D39" s="455"/>
      <c r="E39" s="7">
        <v>10</v>
      </c>
      <c r="F39" s="7">
        <v>383</v>
      </c>
      <c r="G39" s="7">
        <v>78062</v>
      </c>
      <c r="H39" s="7">
        <v>490171</v>
      </c>
      <c r="I39" s="7">
        <v>626191</v>
      </c>
      <c r="J39" s="7">
        <v>106883</v>
      </c>
      <c r="K39" s="7">
        <v>124879</v>
      </c>
      <c r="L39" s="22"/>
    </row>
    <row r="40" spans="1:12" s="20" customFormat="1" ht="15" customHeight="1" x14ac:dyDescent="0.4">
      <c r="A40" s="22"/>
      <c r="B40" s="456" t="s">
        <v>543</v>
      </c>
      <c r="C40" s="456"/>
      <c r="D40" s="457"/>
      <c r="E40" s="10">
        <v>8</v>
      </c>
      <c r="F40" s="10">
        <v>614</v>
      </c>
      <c r="G40" s="10">
        <v>134703</v>
      </c>
      <c r="H40" s="10">
        <v>279775</v>
      </c>
      <c r="I40" s="10">
        <v>553166</v>
      </c>
      <c r="J40" s="10">
        <v>232629</v>
      </c>
      <c r="K40" s="10">
        <v>259342</v>
      </c>
      <c r="L40" s="22"/>
    </row>
    <row r="41" spans="1:12" s="20" customFormat="1" ht="15" customHeight="1" x14ac:dyDescent="0.4">
      <c r="A41" s="22"/>
      <c r="B41" s="454" t="s">
        <v>544</v>
      </c>
      <c r="C41" s="454"/>
      <c r="D41" s="455"/>
      <c r="E41" s="7">
        <v>2</v>
      </c>
      <c r="F41" s="7">
        <v>283</v>
      </c>
      <c r="G41" s="7" t="s">
        <v>2100</v>
      </c>
      <c r="H41" s="7" t="s">
        <v>2100</v>
      </c>
      <c r="I41" s="7" t="s">
        <v>2100</v>
      </c>
      <c r="J41" s="7" t="s">
        <v>2100</v>
      </c>
      <c r="K41" s="7" t="s">
        <v>2100</v>
      </c>
      <c r="L41" s="22"/>
    </row>
    <row r="42" spans="1:12" s="20" customFormat="1" ht="15" customHeight="1" x14ac:dyDescent="0.4">
      <c r="A42" s="22"/>
      <c r="B42" s="454" t="s">
        <v>545</v>
      </c>
      <c r="C42" s="454"/>
      <c r="D42" s="455"/>
      <c r="E42" s="7" t="s">
        <v>46</v>
      </c>
      <c r="F42" s="7" t="s">
        <v>46</v>
      </c>
      <c r="G42" s="7" t="s">
        <v>46</v>
      </c>
      <c r="H42" s="7" t="s">
        <v>46</v>
      </c>
      <c r="I42" s="7" t="s">
        <v>46</v>
      </c>
      <c r="J42" s="7" t="s">
        <v>46</v>
      </c>
      <c r="K42" s="7" t="s">
        <v>46</v>
      </c>
      <c r="L42" s="22"/>
    </row>
    <row r="43" spans="1:12" s="20" customFormat="1" ht="15" customHeight="1" x14ac:dyDescent="0.4">
      <c r="A43" s="22"/>
      <c r="B43" s="454" t="s">
        <v>546</v>
      </c>
      <c r="C43" s="454"/>
      <c r="D43" s="455"/>
      <c r="E43" s="7" t="s">
        <v>46</v>
      </c>
      <c r="F43" s="7" t="s">
        <v>46</v>
      </c>
      <c r="G43" s="7" t="s">
        <v>46</v>
      </c>
      <c r="H43" s="7" t="s">
        <v>46</v>
      </c>
      <c r="I43" s="7" t="s">
        <v>46</v>
      </c>
      <c r="J43" s="7" t="s">
        <v>46</v>
      </c>
      <c r="K43" s="7" t="s">
        <v>46</v>
      </c>
      <c r="L43" s="22"/>
    </row>
    <row r="44" spans="1:12" s="20" customFormat="1" ht="15" customHeight="1" x14ac:dyDescent="0.4">
      <c r="A44" s="22"/>
      <c r="B44" s="454" t="s">
        <v>547</v>
      </c>
      <c r="C44" s="454"/>
      <c r="D44" s="455"/>
      <c r="E44" s="7">
        <v>1</v>
      </c>
      <c r="F44" s="7">
        <v>560</v>
      </c>
      <c r="G44" s="7" t="s">
        <v>2100</v>
      </c>
      <c r="H44" s="7" t="s">
        <v>2100</v>
      </c>
      <c r="I44" s="7" t="s">
        <v>2100</v>
      </c>
      <c r="J44" s="7" t="s">
        <v>2100</v>
      </c>
      <c r="K44" s="7" t="s">
        <v>2100</v>
      </c>
      <c r="L44" s="22"/>
    </row>
    <row r="45" spans="1:12" s="20" customFormat="1" ht="15" customHeight="1" thickBot="1" x14ac:dyDescent="0.45">
      <c r="A45" s="22"/>
      <c r="B45" s="452" t="s">
        <v>548</v>
      </c>
      <c r="C45" s="452"/>
      <c r="D45" s="453"/>
      <c r="E45" s="13" t="s">
        <v>46</v>
      </c>
      <c r="F45" s="13" t="s">
        <v>46</v>
      </c>
      <c r="G45" s="13" t="s">
        <v>46</v>
      </c>
      <c r="H45" s="13" t="s">
        <v>46</v>
      </c>
      <c r="I45" s="13" t="s">
        <v>46</v>
      </c>
      <c r="J45" s="13" t="s">
        <v>46</v>
      </c>
      <c r="K45" s="13" t="s">
        <v>46</v>
      </c>
      <c r="L45" s="22"/>
    </row>
    <row r="46" spans="1:12" s="20" customFormat="1" ht="15" customHeight="1" x14ac:dyDescent="0.4">
      <c r="A46" s="22"/>
      <c r="L46" s="22"/>
    </row>
    <row r="47" spans="1:12" ht="15" customHeight="1" x14ac:dyDescent="0.4">
      <c r="A47" s="18"/>
      <c r="L47" s="18"/>
    </row>
    <row r="48" spans="1:12" ht="15" customHeight="1" x14ac:dyDescent="0.4">
      <c r="A48" s="18"/>
      <c r="L48" s="18"/>
    </row>
    <row r="49" spans="1:12" ht="15" customHeight="1" x14ac:dyDescent="0.4">
      <c r="A49" s="18"/>
      <c r="L49" s="18"/>
    </row>
    <row r="50" spans="1:12" ht="15" customHeight="1" x14ac:dyDescent="0.4">
      <c r="A50" s="18"/>
      <c r="L50" s="18"/>
    </row>
    <row r="51" spans="1:12" ht="15" customHeight="1" x14ac:dyDescent="0.4">
      <c r="A51" s="18"/>
      <c r="L51" s="18"/>
    </row>
    <row r="52" spans="1:12" ht="15" customHeight="1" x14ac:dyDescent="0.4">
      <c r="A52" s="18"/>
      <c r="L52" s="18"/>
    </row>
    <row r="53" spans="1:12" ht="15" customHeight="1" x14ac:dyDescent="0.4">
      <c r="A53" s="18"/>
      <c r="L53" s="18"/>
    </row>
    <row r="54" spans="1:12" ht="15" customHeight="1" x14ac:dyDescent="0.4">
      <c r="A54" s="18"/>
      <c r="L54" s="18"/>
    </row>
    <row r="55" spans="1:12" ht="15" customHeight="1" x14ac:dyDescent="0.4">
      <c r="A55" s="18"/>
      <c r="L55" s="18"/>
    </row>
    <row r="56" spans="1:12" ht="15" customHeight="1" x14ac:dyDescent="0.4">
      <c r="A56" s="18"/>
      <c r="L56" s="18"/>
    </row>
    <row r="57" spans="1:12" ht="15" customHeight="1" x14ac:dyDescent="0.4">
      <c r="A57" s="18"/>
      <c r="L57" s="18"/>
    </row>
    <row r="58" spans="1:12" ht="15" customHeight="1" x14ac:dyDescent="0.4">
      <c r="A58" s="18"/>
      <c r="L58" s="18"/>
    </row>
    <row r="59" spans="1:12" ht="15" customHeight="1" x14ac:dyDescent="0.4">
      <c r="A59" s="18"/>
      <c r="L59" s="18"/>
    </row>
  </sheetData>
  <mergeCells count="37">
    <mergeCell ref="B45:D45"/>
    <mergeCell ref="E9:E10"/>
    <mergeCell ref="B39:D39"/>
    <mergeCell ref="B40:D40"/>
    <mergeCell ref="B41:D41"/>
    <mergeCell ref="B42:D42"/>
    <mergeCell ref="B43:D43"/>
    <mergeCell ref="B44:D44"/>
    <mergeCell ref="C34:D34"/>
    <mergeCell ref="C35:D35"/>
    <mergeCell ref="B36:D36"/>
    <mergeCell ref="B37:D37"/>
    <mergeCell ref="B38:D38"/>
    <mergeCell ref="C28:D28"/>
    <mergeCell ref="C29:D29"/>
    <mergeCell ref="C30:D30"/>
    <mergeCell ref="C31:D31"/>
    <mergeCell ref="C32:D32"/>
    <mergeCell ref="C33:D33"/>
    <mergeCell ref="C22:D22"/>
    <mergeCell ref="C23:D23"/>
    <mergeCell ref="C24:D24"/>
    <mergeCell ref="C25:D25"/>
    <mergeCell ref="C26:D26"/>
    <mergeCell ref="C27:D27"/>
    <mergeCell ref="B9:D10"/>
    <mergeCell ref="C21:D21"/>
    <mergeCell ref="B11:D11"/>
    <mergeCell ref="C12:D12"/>
    <mergeCell ref="C13:D13"/>
    <mergeCell ref="C14:D14"/>
    <mergeCell ref="C15:D15"/>
    <mergeCell ref="C16:D16"/>
    <mergeCell ref="C17:D17"/>
    <mergeCell ref="C18:D18"/>
    <mergeCell ref="C19:D19"/>
    <mergeCell ref="C20:D20"/>
  </mergeCells>
  <phoneticPr fontId="2"/>
  <pageMargins left="0.78740157480314965" right="0.78740157480314965" top="0.78740157480314965" bottom="0.78740157480314965" header="0.39370078740157483" footer="0.59055118110236227"/>
  <pageSetup paperSize="9" scale="93" firstPageNumber="5"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L59"/>
  <sheetViews>
    <sheetView showGridLines="0" zoomScaleNormal="100" workbookViewId="0"/>
  </sheetViews>
  <sheetFormatPr defaultColWidth="8.125" defaultRowHeight="15" customHeight="1" x14ac:dyDescent="0.4"/>
  <cols>
    <col min="1" max="1" width="2.625" style="16" customWidth="1"/>
    <col min="2" max="2" width="2.5" style="16" customWidth="1"/>
    <col min="3" max="5" width="6" style="16" customWidth="1"/>
    <col min="6" max="6" width="6.875" style="16" customWidth="1"/>
    <col min="7" max="11" width="11.375" style="16" customWidth="1"/>
    <col min="12" max="12" width="8.75" style="16" bestFit="1" customWidth="1"/>
    <col min="13" max="16384" width="8.125" style="16"/>
  </cols>
  <sheetData>
    <row r="1" spans="1:12" s="126" customFormat="1" ht="15" customHeight="1" x14ac:dyDescent="0.4">
      <c r="B1" s="126" t="s">
        <v>2256</v>
      </c>
    </row>
    <row r="2" spans="1:12" s="126" customFormat="1" ht="4.5" customHeight="1" x14ac:dyDescent="0.4"/>
    <row r="3" spans="1:12" s="126" customFormat="1" ht="4.5" customHeight="1" x14ac:dyDescent="0.4"/>
    <row r="4" spans="1:12" s="126" customFormat="1" ht="4.5" customHeight="1" x14ac:dyDescent="0.4"/>
    <row r="5" spans="1:12" ht="4.5" customHeight="1" x14ac:dyDescent="0.4"/>
    <row r="6" spans="1:12" s="59" customFormat="1" ht="15" customHeight="1" x14ac:dyDescent="0.4">
      <c r="B6" s="59" t="s">
        <v>643</v>
      </c>
    </row>
    <row r="7" spans="1:12" s="52" customFormat="1" ht="15" customHeight="1" x14ac:dyDescent="0.4">
      <c r="B7" s="52" t="s">
        <v>2070</v>
      </c>
    </row>
    <row r="8" spans="1:12" s="20" customFormat="1" ht="15" customHeight="1" thickBot="1" x14ac:dyDescent="0.45">
      <c r="C8" s="21">
        <v>208</v>
      </c>
      <c r="D8" s="20" t="s">
        <v>656</v>
      </c>
      <c r="L8" s="22"/>
    </row>
    <row r="9" spans="1:12" ht="52.5" x14ac:dyDescent="0.4">
      <c r="A9" s="18"/>
      <c r="B9" s="429" t="s">
        <v>18</v>
      </c>
      <c r="C9" s="429"/>
      <c r="D9" s="430"/>
      <c r="E9" s="440" t="s">
        <v>20</v>
      </c>
      <c r="F9" s="140" t="s">
        <v>639</v>
      </c>
      <c r="G9" s="154" t="s">
        <v>71</v>
      </c>
      <c r="H9" s="140" t="s">
        <v>2091</v>
      </c>
      <c r="I9" s="140" t="s">
        <v>640</v>
      </c>
      <c r="J9" s="141" t="s">
        <v>641</v>
      </c>
      <c r="K9" s="141" t="s">
        <v>2035</v>
      </c>
      <c r="L9" s="18"/>
    </row>
    <row r="10" spans="1:12" s="142" customFormat="1" ht="15" customHeight="1" thickBot="1" x14ac:dyDescent="0.45">
      <c r="A10" s="93"/>
      <c r="B10" s="431"/>
      <c r="C10" s="431"/>
      <c r="D10" s="432"/>
      <c r="E10" s="441"/>
      <c r="F10" s="23" t="s">
        <v>642</v>
      </c>
      <c r="G10" s="23" t="s">
        <v>80</v>
      </c>
      <c r="H10" s="23" t="s">
        <v>80</v>
      </c>
      <c r="I10" s="23" t="s">
        <v>80</v>
      </c>
      <c r="J10" s="24" t="s">
        <v>80</v>
      </c>
      <c r="K10" s="24" t="s">
        <v>80</v>
      </c>
      <c r="L10" s="93"/>
    </row>
    <row r="11" spans="1:12" s="52" customFormat="1" ht="15" customHeight="1" x14ac:dyDescent="0.4">
      <c r="A11" s="51"/>
      <c r="B11" s="449" t="s">
        <v>3</v>
      </c>
      <c r="C11" s="449"/>
      <c r="D11" s="450"/>
      <c r="E11" s="50">
        <v>55</v>
      </c>
      <c r="F11" s="50">
        <v>2353</v>
      </c>
      <c r="G11" s="50">
        <v>763551</v>
      </c>
      <c r="H11" s="50">
        <v>3886104</v>
      </c>
      <c r="I11" s="50">
        <v>8025482</v>
      </c>
      <c r="J11" s="50">
        <v>4235863</v>
      </c>
      <c r="K11" s="50">
        <v>4182659</v>
      </c>
      <c r="L11" s="51"/>
    </row>
    <row r="12" spans="1:12" s="20" customFormat="1" ht="15" customHeight="1" x14ac:dyDescent="0.4">
      <c r="A12" s="22"/>
      <c r="B12" s="45" t="s">
        <v>43</v>
      </c>
      <c r="C12" s="451" t="s">
        <v>44</v>
      </c>
      <c r="D12" s="451"/>
      <c r="E12" s="7">
        <v>6</v>
      </c>
      <c r="F12" s="7">
        <v>46</v>
      </c>
      <c r="G12" s="7">
        <v>10850</v>
      </c>
      <c r="H12" s="7">
        <v>21206</v>
      </c>
      <c r="I12" s="7">
        <v>46896</v>
      </c>
      <c r="J12" s="7">
        <v>23795</v>
      </c>
      <c r="K12" s="7">
        <v>23795</v>
      </c>
      <c r="L12" s="22"/>
    </row>
    <row r="13" spans="1:12" s="20" customFormat="1" ht="15" customHeight="1" x14ac:dyDescent="0.4">
      <c r="A13" s="22"/>
      <c r="B13" s="45">
        <v>10</v>
      </c>
      <c r="C13" s="451" t="s">
        <v>45</v>
      </c>
      <c r="D13" s="451"/>
      <c r="E13" s="7">
        <v>2</v>
      </c>
      <c r="F13" s="7">
        <v>17</v>
      </c>
      <c r="G13" s="7" t="s">
        <v>2100</v>
      </c>
      <c r="H13" s="7" t="s">
        <v>2100</v>
      </c>
      <c r="I13" s="7" t="s">
        <v>2100</v>
      </c>
      <c r="J13" s="7" t="s">
        <v>2100</v>
      </c>
      <c r="K13" s="7" t="s">
        <v>2100</v>
      </c>
      <c r="L13" s="22"/>
    </row>
    <row r="14" spans="1:12" s="20" customFormat="1" ht="15" customHeight="1" x14ac:dyDescent="0.4">
      <c r="A14" s="22"/>
      <c r="B14" s="45">
        <v>11</v>
      </c>
      <c r="C14" s="451" t="s">
        <v>47</v>
      </c>
      <c r="D14" s="451"/>
      <c r="E14" s="7">
        <v>2</v>
      </c>
      <c r="F14" s="7">
        <v>127</v>
      </c>
      <c r="G14" s="7" t="s">
        <v>2100</v>
      </c>
      <c r="H14" s="7" t="s">
        <v>2100</v>
      </c>
      <c r="I14" s="7" t="s">
        <v>2100</v>
      </c>
      <c r="J14" s="7" t="s">
        <v>2100</v>
      </c>
      <c r="K14" s="7" t="s">
        <v>2100</v>
      </c>
      <c r="L14" s="22"/>
    </row>
    <row r="15" spans="1:12" s="20" customFormat="1" ht="15" customHeight="1" x14ac:dyDescent="0.4">
      <c r="A15" s="22"/>
      <c r="B15" s="45">
        <v>12</v>
      </c>
      <c r="C15" s="451" t="s">
        <v>48</v>
      </c>
      <c r="D15" s="451"/>
      <c r="E15" s="7">
        <v>8</v>
      </c>
      <c r="F15" s="7">
        <v>89</v>
      </c>
      <c r="G15" s="7">
        <v>27751</v>
      </c>
      <c r="H15" s="7">
        <v>63383</v>
      </c>
      <c r="I15" s="7">
        <v>123747</v>
      </c>
      <c r="J15" s="7">
        <v>54874</v>
      </c>
      <c r="K15" s="7">
        <v>54874</v>
      </c>
      <c r="L15" s="22"/>
    </row>
    <row r="16" spans="1:12" s="20" customFormat="1" ht="15" customHeight="1" x14ac:dyDescent="0.4">
      <c r="A16" s="22"/>
      <c r="B16" s="46">
        <v>13</v>
      </c>
      <c r="C16" s="448" t="s">
        <v>49</v>
      </c>
      <c r="D16" s="448"/>
      <c r="E16" s="10">
        <v>1</v>
      </c>
      <c r="F16" s="10">
        <v>10</v>
      </c>
      <c r="G16" s="10" t="s">
        <v>2100</v>
      </c>
      <c r="H16" s="10" t="s">
        <v>2100</v>
      </c>
      <c r="I16" s="10" t="s">
        <v>2100</v>
      </c>
      <c r="J16" s="10" t="s">
        <v>2100</v>
      </c>
      <c r="K16" s="10" t="s">
        <v>2100</v>
      </c>
      <c r="L16" s="22"/>
    </row>
    <row r="17" spans="1:12" s="20" customFormat="1" ht="15" customHeight="1" x14ac:dyDescent="0.4">
      <c r="A17" s="22"/>
      <c r="B17" s="45">
        <v>14</v>
      </c>
      <c r="C17" s="451" t="s">
        <v>50</v>
      </c>
      <c r="D17" s="451"/>
      <c r="E17" s="7" t="s">
        <v>46</v>
      </c>
      <c r="F17" s="7" t="s">
        <v>46</v>
      </c>
      <c r="G17" s="7" t="s">
        <v>46</v>
      </c>
      <c r="H17" s="7" t="s">
        <v>46</v>
      </c>
      <c r="I17" s="7" t="s">
        <v>46</v>
      </c>
      <c r="J17" s="7" t="s">
        <v>46</v>
      </c>
      <c r="K17" s="7" t="s">
        <v>46</v>
      </c>
      <c r="L17" s="22"/>
    </row>
    <row r="18" spans="1:12" s="20" customFormat="1" ht="15" customHeight="1" x14ac:dyDescent="0.4">
      <c r="A18" s="22"/>
      <c r="B18" s="45">
        <v>15</v>
      </c>
      <c r="C18" s="451" t="s">
        <v>51</v>
      </c>
      <c r="D18" s="451"/>
      <c r="E18" s="7" t="s">
        <v>46</v>
      </c>
      <c r="F18" s="7" t="s">
        <v>46</v>
      </c>
      <c r="G18" s="7" t="s">
        <v>46</v>
      </c>
      <c r="H18" s="7" t="s">
        <v>46</v>
      </c>
      <c r="I18" s="7" t="s">
        <v>46</v>
      </c>
      <c r="J18" s="7" t="s">
        <v>46</v>
      </c>
      <c r="K18" s="7" t="s">
        <v>46</v>
      </c>
      <c r="L18" s="22"/>
    </row>
    <row r="19" spans="1:12" s="20" customFormat="1" ht="15" customHeight="1" x14ac:dyDescent="0.4">
      <c r="A19" s="22"/>
      <c r="B19" s="45">
        <v>16</v>
      </c>
      <c r="C19" s="451" t="s">
        <v>52</v>
      </c>
      <c r="D19" s="451"/>
      <c r="E19" s="7">
        <v>1</v>
      </c>
      <c r="F19" s="7">
        <v>20</v>
      </c>
      <c r="G19" s="7" t="s">
        <v>2100</v>
      </c>
      <c r="H19" s="7" t="s">
        <v>2100</v>
      </c>
      <c r="I19" s="7" t="s">
        <v>2100</v>
      </c>
      <c r="J19" s="7" t="s">
        <v>2100</v>
      </c>
      <c r="K19" s="7" t="s">
        <v>2100</v>
      </c>
      <c r="L19" s="22"/>
    </row>
    <row r="20" spans="1:12" s="20" customFormat="1" ht="15" customHeight="1" x14ac:dyDescent="0.4">
      <c r="A20" s="22"/>
      <c r="B20" s="45">
        <v>17</v>
      </c>
      <c r="C20" s="451" t="s">
        <v>53</v>
      </c>
      <c r="D20" s="451"/>
      <c r="E20" s="7">
        <v>2</v>
      </c>
      <c r="F20" s="7">
        <v>8</v>
      </c>
      <c r="G20" s="7" t="s">
        <v>2100</v>
      </c>
      <c r="H20" s="7" t="s">
        <v>2100</v>
      </c>
      <c r="I20" s="7" t="s">
        <v>2100</v>
      </c>
      <c r="J20" s="7" t="s">
        <v>2100</v>
      </c>
      <c r="K20" s="7" t="s">
        <v>2100</v>
      </c>
      <c r="L20" s="22"/>
    </row>
    <row r="21" spans="1:12" s="20" customFormat="1" ht="15" customHeight="1" x14ac:dyDescent="0.4">
      <c r="A21" s="22"/>
      <c r="B21" s="46">
        <v>18</v>
      </c>
      <c r="C21" s="447" t="s">
        <v>54</v>
      </c>
      <c r="D21" s="448"/>
      <c r="E21" s="10">
        <v>3</v>
      </c>
      <c r="F21" s="10">
        <v>127</v>
      </c>
      <c r="G21" s="10">
        <v>34401</v>
      </c>
      <c r="H21" s="10">
        <v>60049</v>
      </c>
      <c r="I21" s="10">
        <v>123383</v>
      </c>
      <c r="J21" s="10">
        <v>52575</v>
      </c>
      <c r="K21" s="10">
        <v>58082</v>
      </c>
      <c r="L21" s="22"/>
    </row>
    <row r="22" spans="1:12" s="20" customFormat="1" ht="15" customHeight="1" x14ac:dyDescent="0.4">
      <c r="A22" s="22"/>
      <c r="B22" s="45">
        <v>19</v>
      </c>
      <c r="C22" s="451" t="s">
        <v>55</v>
      </c>
      <c r="D22" s="451"/>
      <c r="E22" s="7">
        <v>1</v>
      </c>
      <c r="F22" s="7">
        <v>88</v>
      </c>
      <c r="G22" s="7" t="s">
        <v>2100</v>
      </c>
      <c r="H22" s="7" t="s">
        <v>2100</v>
      </c>
      <c r="I22" s="7" t="s">
        <v>2100</v>
      </c>
      <c r="J22" s="7" t="s">
        <v>2100</v>
      </c>
      <c r="K22" s="7" t="s">
        <v>2100</v>
      </c>
      <c r="L22" s="22"/>
    </row>
    <row r="23" spans="1:12" s="20" customFormat="1" ht="15" customHeight="1" x14ac:dyDescent="0.4">
      <c r="A23" s="22"/>
      <c r="B23" s="45">
        <v>20</v>
      </c>
      <c r="C23" s="451" t="s">
        <v>56</v>
      </c>
      <c r="D23" s="451"/>
      <c r="E23" s="7">
        <v>1</v>
      </c>
      <c r="F23" s="7">
        <v>19</v>
      </c>
      <c r="G23" s="7" t="s">
        <v>2100</v>
      </c>
      <c r="H23" s="7" t="s">
        <v>2100</v>
      </c>
      <c r="I23" s="7" t="s">
        <v>2100</v>
      </c>
      <c r="J23" s="7" t="s">
        <v>2100</v>
      </c>
      <c r="K23" s="7" t="s">
        <v>2100</v>
      </c>
      <c r="L23" s="22"/>
    </row>
    <row r="24" spans="1:12" s="20" customFormat="1" ht="15" customHeight="1" x14ac:dyDescent="0.4">
      <c r="A24" s="22"/>
      <c r="B24" s="45">
        <v>21</v>
      </c>
      <c r="C24" s="451" t="s">
        <v>57</v>
      </c>
      <c r="D24" s="451"/>
      <c r="E24" s="7">
        <v>3</v>
      </c>
      <c r="F24" s="7">
        <v>36</v>
      </c>
      <c r="G24" s="7">
        <v>11236</v>
      </c>
      <c r="H24" s="7">
        <v>29899</v>
      </c>
      <c r="I24" s="7">
        <v>52456</v>
      </c>
      <c r="J24" s="7">
        <v>20506</v>
      </c>
      <c r="K24" s="7">
        <v>20506</v>
      </c>
      <c r="L24" s="22"/>
    </row>
    <row r="25" spans="1:12" s="20" customFormat="1" ht="15" customHeight="1" x14ac:dyDescent="0.4">
      <c r="A25" s="22"/>
      <c r="B25" s="45">
        <v>22</v>
      </c>
      <c r="C25" s="451" t="s">
        <v>58</v>
      </c>
      <c r="D25" s="451"/>
      <c r="E25" s="7" t="s">
        <v>46</v>
      </c>
      <c r="F25" s="7" t="s">
        <v>46</v>
      </c>
      <c r="G25" s="7" t="s">
        <v>46</v>
      </c>
      <c r="H25" s="7" t="s">
        <v>46</v>
      </c>
      <c r="I25" s="7" t="s">
        <v>46</v>
      </c>
      <c r="J25" s="7" t="s">
        <v>46</v>
      </c>
      <c r="K25" s="7" t="s">
        <v>46</v>
      </c>
      <c r="L25" s="22"/>
    </row>
    <row r="26" spans="1:12" s="20" customFormat="1" ht="15" customHeight="1" x14ac:dyDescent="0.4">
      <c r="A26" s="22"/>
      <c r="B26" s="46">
        <v>23</v>
      </c>
      <c r="C26" s="448" t="s">
        <v>59</v>
      </c>
      <c r="D26" s="448"/>
      <c r="E26" s="10">
        <v>3</v>
      </c>
      <c r="F26" s="10">
        <v>160</v>
      </c>
      <c r="G26" s="10">
        <v>55079</v>
      </c>
      <c r="H26" s="10">
        <v>146587</v>
      </c>
      <c r="I26" s="10">
        <v>322471</v>
      </c>
      <c r="J26" s="10">
        <v>159318</v>
      </c>
      <c r="K26" s="10">
        <v>161305</v>
      </c>
      <c r="L26" s="22"/>
    </row>
    <row r="27" spans="1:12" s="20" customFormat="1" ht="15" customHeight="1" x14ac:dyDescent="0.4">
      <c r="A27" s="22"/>
      <c r="B27" s="45">
        <v>24</v>
      </c>
      <c r="C27" s="451" t="s">
        <v>60</v>
      </c>
      <c r="D27" s="451"/>
      <c r="E27" s="7">
        <v>5</v>
      </c>
      <c r="F27" s="7">
        <v>74</v>
      </c>
      <c r="G27" s="7">
        <v>20267</v>
      </c>
      <c r="H27" s="7">
        <v>12112</v>
      </c>
      <c r="I27" s="7">
        <v>33277</v>
      </c>
      <c r="J27" s="7">
        <v>17492</v>
      </c>
      <c r="K27" s="7">
        <v>19240</v>
      </c>
      <c r="L27" s="22"/>
    </row>
    <row r="28" spans="1:12" s="20" customFormat="1" ht="15" customHeight="1" x14ac:dyDescent="0.4">
      <c r="A28" s="22"/>
      <c r="B28" s="45">
        <v>25</v>
      </c>
      <c r="C28" s="451" t="s">
        <v>61</v>
      </c>
      <c r="D28" s="451"/>
      <c r="E28" s="7">
        <v>1</v>
      </c>
      <c r="F28" s="7">
        <v>607</v>
      </c>
      <c r="G28" s="7" t="s">
        <v>2100</v>
      </c>
      <c r="H28" s="7" t="s">
        <v>2100</v>
      </c>
      <c r="I28" s="7" t="s">
        <v>2100</v>
      </c>
      <c r="J28" s="7" t="s">
        <v>2100</v>
      </c>
      <c r="K28" s="7" t="s">
        <v>2100</v>
      </c>
      <c r="L28" s="22"/>
    </row>
    <row r="29" spans="1:12" s="20" customFormat="1" ht="15" customHeight="1" x14ac:dyDescent="0.4">
      <c r="A29" s="22"/>
      <c r="B29" s="45">
        <v>26</v>
      </c>
      <c r="C29" s="451" t="s">
        <v>62</v>
      </c>
      <c r="D29" s="451"/>
      <c r="E29" s="7">
        <v>5</v>
      </c>
      <c r="F29" s="7">
        <v>528</v>
      </c>
      <c r="G29" s="7">
        <v>182667</v>
      </c>
      <c r="H29" s="7">
        <v>490195</v>
      </c>
      <c r="I29" s="7">
        <v>897732</v>
      </c>
      <c r="J29" s="7">
        <v>375976</v>
      </c>
      <c r="K29" s="7">
        <v>384046</v>
      </c>
      <c r="L29" s="22"/>
    </row>
    <row r="30" spans="1:12" s="20" customFormat="1" ht="15" customHeight="1" x14ac:dyDescent="0.4">
      <c r="A30" s="22"/>
      <c r="B30" s="45">
        <v>27</v>
      </c>
      <c r="C30" s="451" t="s">
        <v>63</v>
      </c>
      <c r="D30" s="451"/>
      <c r="E30" s="7">
        <v>4</v>
      </c>
      <c r="F30" s="7">
        <v>111</v>
      </c>
      <c r="G30" s="7">
        <v>29365</v>
      </c>
      <c r="H30" s="7">
        <v>58773</v>
      </c>
      <c r="I30" s="7">
        <v>185489</v>
      </c>
      <c r="J30" s="7">
        <v>119005</v>
      </c>
      <c r="K30" s="7">
        <v>120185</v>
      </c>
      <c r="L30" s="22"/>
    </row>
    <row r="31" spans="1:12" s="20" customFormat="1" ht="15" customHeight="1" x14ac:dyDescent="0.4">
      <c r="A31" s="22"/>
      <c r="B31" s="46">
        <v>28</v>
      </c>
      <c r="C31" s="448" t="s">
        <v>64</v>
      </c>
      <c r="D31" s="448"/>
      <c r="E31" s="10">
        <v>1</v>
      </c>
      <c r="F31" s="10">
        <v>103</v>
      </c>
      <c r="G31" s="10" t="s">
        <v>2100</v>
      </c>
      <c r="H31" s="10" t="s">
        <v>2100</v>
      </c>
      <c r="I31" s="10" t="s">
        <v>2100</v>
      </c>
      <c r="J31" s="10" t="s">
        <v>2100</v>
      </c>
      <c r="K31" s="10" t="s">
        <v>2100</v>
      </c>
      <c r="L31" s="22"/>
    </row>
    <row r="32" spans="1:12" s="20" customFormat="1" ht="15" customHeight="1" x14ac:dyDescent="0.4">
      <c r="A32" s="22"/>
      <c r="B32" s="45">
        <v>29</v>
      </c>
      <c r="C32" s="451" t="s">
        <v>65</v>
      </c>
      <c r="D32" s="451"/>
      <c r="E32" s="7">
        <v>2</v>
      </c>
      <c r="F32" s="7">
        <v>80</v>
      </c>
      <c r="G32" s="7" t="s">
        <v>2100</v>
      </c>
      <c r="H32" s="7" t="s">
        <v>2100</v>
      </c>
      <c r="I32" s="7" t="s">
        <v>2100</v>
      </c>
      <c r="J32" s="7" t="s">
        <v>2100</v>
      </c>
      <c r="K32" s="7" t="s">
        <v>2100</v>
      </c>
      <c r="L32" s="22"/>
    </row>
    <row r="33" spans="1:12" s="20" customFormat="1" ht="15" customHeight="1" x14ac:dyDescent="0.4">
      <c r="A33" s="22"/>
      <c r="B33" s="45">
        <v>30</v>
      </c>
      <c r="C33" s="451" t="s">
        <v>66</v>
      </c>
      <c r="D33" s="451"/>
      <c r="E33" s="7" t="s">
        <v>46</v>
      </c>
      <c r="F33" s="7" t="s">
        <v>46</v>
      </c>
      <c r="G33" s="7" t="s">
        <v>46</v>
      </c>
      <c r="H33" s="7" t="s">
        <v>46</v>
      </c>
      <c r="I33" s="7" t="s">
        <v>46</v>
      </c>
      <c r="J33" s="7" t="s">
        <v>46</v>
      </c>
      <c r="K33" s="7" t="s">
        <v>46</v>
      </c>
      <c r="L33" s="22"/>
    </row>
    <row r="34" spans="1:12" s="20" customFormat="1" ht="15" customHeight="1" x14ac:dyDescent="0.4">
      <c r="A34" s="22"/>
      <c r="B34" s="45">
        <v>31</v>
      </c>
      <c r="C34" s="451" t="s">
        <v>67</v>
      </c>
      <c r="D34" s="451"/>
      <c r="E34" s="7">
        <v>1</v>
      </c>
      <c r="F34" s="7">
        <v>2</v>
      </c>
      <c r="G34" s="7" t="s">
        <v>2100</v>
      </c>
      <c r="H34" s="7" t="s">
        <v>2100</v>
      </c>
      <c r="I34" s="7" t="s">
        <v>2100</v>
      </c>
      <c r="J34" s="7" t="s">
        <v>2100</v>
      </c>
      <c r="K34" s="7" t="s">
        <v>2100</v>
      </c>
      <c r="L34" s="22"/>
    </row>
    <row r="35" spans="1:12" s="20" customFormat="1" ht="15" customHeight="1" x14ac:dyDescent="0.4">
      <c r="A35" s="22"/>
      <c r="B35" s="146">
        <v>32</v>
      </c>
      <c r="C35" s="458" t="s">
        <v>68</v>
      </c>
      <c r="D35" s="458"/>
      <c r="E35" s="109">
        <v>3</v>
      </c>
      <c r="F35" s="109">
        <v>101</v>
      </c>
      <c r="G35" s="109">
        <v>34464</v>
      </c>
      <c r="H35" s="109">
        <v>15273</v>
      </c>
      <c r="I35" s="109">
        <v>67497</v>
      </c>
      <c r="J35" s="109">
        <v>47552</v>
      </c>
      <c r="K35" s="109">
        <v>47516</v>
      </c>
      <c r="L35" s="22"/>
    </row>
    <row r="36" spans="1:12" s="20" customFormat="1" ht="15" customHeight="1" x14ac:dyDescent="0.4">
      <c r="A36" s="22"/>
      <c r="B36" s="454" t="s">
        <v>2259</v>
      </c>
      <c r="C36" s="454"/>
      <c r="D36" s="455"/>
      <c r="E36" s="7">
        <v>18</v>
      </c>
      <c r="F36" s="7">
        <v>93</v>
      </c>
      <c r="G36" s="7">
        <v>23631</v>
      </c>
      <c r="H36" s="7">
        <v>53998</v>
      </c>
      <c r="I36" s="7">
        <v>133463</v>
      </c>
      <c r="J36" s="7">
        <v>72601</v>
      </c>
      <c r="K36" s="7">
        <v>72601</v>
      </c>
      <c r="L36" s="22"/>
    </row>
    <row r="37" spans="1:12" s="20" customFormat="1" ht="15" customHeight="1" x14ac:dyDescent="0.4">
      <c r="A37" s="22"/>
      <c r="B37" s="454" t="s">
        <v>540</v>
      </c>
      <c r="C37" s="454"/>
      <c r="D37" s="455"/>
      <c r="E37" s="7">
        <v>16</v>
      </c>
      <c r="F37" s="7">
        <v>211</v>
      </c>
      <c r="G37" s="7">
        <v>57057</v>
      </c>
      <c r="H37" s="7">
        <v>96448</v>
      </c>
      <c r="I37" s="7">
        <v>225907</v>
      </c>
      <c r="J37" s="7">
        <v>116810</v>
      </c>
      <c r="K37" s="7">
        <v>116810</v>
      </c>
      <c r="L37" s="22"/>
    </row>
    <row r="38" spans="1:12" s="20" customFormat="1" ht="15" customHeight="1" x14ac:dyDescent="0.4">
      <c r="A38" s="22"/>
      <c r="B38" s="454" t="s">
        <v>541</v>
      </c>
      <c r="C38" s="454"/>
      <c r="D38" s="455"/>
      <c r="E38" s="7">
        <v>5</v>
      </c>
      <c r="F38" s="7">
        <v>113</v>
      </c>
      <c r="G38" s="7" t="s">
        <v>2100</v>
      </c>
      <c r="H38" s="7" t="s">
        <v>2100</v>
      </c>
      <c r="I38" s="7" t="s">
        <v>2100</v>
      </c>
      <c r="J38" s="7" t="s">
        <v>2100</v>
      </c>
      <c r="K38" s="7" t="s">
        <v>2100</v>
      </c>
      <c r="L38" s="22"/>
    </row>
    <row r="39" spans="1:12" s="20" customFormat="1" ht="15" customHeight="1" x14ac:dyDescent="0.4">
      <c r="A39" s="22"/>
      <c r="B39" s="454" t="s">
        <v>542</v>
      </c>
      <c r="C39" s="454"/>
      <c r="D39" s="455"/>
      <c r="E39" s="7">
        <v>5</v>
      </c>
      <c r="F39" s="7">
        <v>217</v>
      </c>
      <c r="G39" s="7">
        <v>59675</v>
      </c>
      <c r="H39" s="7">
        <v>66855</v>
      </c>
      <c r="I39" s="7">
        <v>187407</v>
      </c>
      <c r="J39" s="7">
        <v>107831</v>
      </c>
      <c r="K39" s="7">
        <v>114406</v>
      </c>
      <c r="L39" s="22"/>
    </row>
    <row r="40" spans="1:12" s="20" customFormat="1" ht="15" customHeight="1" x14ac:dyDescent="0.4">
      <c r="A40" s="22"/>
      <c r="B40" s="456" t="s">
        <v>543</v>
      </c>
      <c r="C40" s="456"/>
      <c r="D40" s="457"/>
      <c r="E40" s="10">
        <v>7</v>
      </c>
      <c r="F40" s="10">
        <v>524</v>
      </c>
      <c r="G40" s="10">
        <v>185309</v>
      </c>
      <c r="H40" s="10">
        <v>333613</v>
      </c>
      <c r="I40" s="10">
        <v>773813</v>
      </c>
      <c r="J40" s="10">
        <v>391911</v>
      </c>
      <c r="K40" s="10">
        <v>406114</v>
      </c>
      <c r="L40" s="22"/>
    </row>
    <row r="41" spans="1:12" s="20" customFormat="1" ht="15" customHeight="1" x14ac:dyDescent="0.4">
      <c r="A41" s="22"/>
      <c r="B41" s="454" t="s">
        <v>544</v>
      </c>
      <c r="C41" s="454"/>
      <c r="D41" s="455"/>
      <c r="E41" s="7">
        <v>2</v>
      </c>
      <c r="F41" s="7">
        <v>214</v>
      </c>
      <c r="G41" s="7" t="s">
        <v>2100</v>
      </c>
      <c r="H41" s="7" t="s">
        <v>2100</v>
      </c>
      <c r="I41" s="7" t="s">
        <v>2100</v>
      </c>
      <c r="J41" s="7" t="s">
        <v>2100</v>
      </c>
      <c r="K41" s="7" t="s">
        <v>2100</v>
      </c>
      <c r="L41" s="22"/>
    </row>
    <row r="42" spans="1:12" s="20" customFormat="1" ht="15" customHeight="1" x14ac:dyDescent="0.4">
      <c r="A42" s="22"/>
      <c r="B42" s="454" t="s">
        <v>545</v>
      </c>
      <c r="C42" s="454"/>
      <c r="D42" s="455"/>
      <c r="E42" s="7" t="s">
        <v>46</v>
      </c>
      <c r="F42" s="7" t="s">
        <v>46</v>
      </c>
      <c r="G42" s="7" t="s">
        <v>46</v>
      </c>
      <c r="H42" s="7" t="s">
        <v>46</v>
      </c>
      <c r="I42" s="7" t="s">
        <v>46</v>
      </c>
      <c r="J42" s="7" t="s">
        <v>46</v>
      </c>
      <c r="K42" s="7" t="s">
        <v>46</v>
      </c>
      <c r="L42" s="22"/>
    </row>
    <row r="43" spans="1:12" s="20" customFormat="1" ht="15" customHeight="1" x14ac:dyDescent="0.4">
      <c r="A43" s="22"/>
      <c r="B43" s="454" t="s">
        <v>546</v>
      </c>
      <c r="C43" s="454"/>
      <c r="D43" s="455"/>
      <c r="E43" s="7">
        <v>1</v>
      </c>
      <c r="F43" s="7">
        <v>374</v>
      </c>
      <c r="G43" s="7" t="s">
        <v>2100</v>
      </c>
      <c r="H43" s="7" t="s">
        <v>2100</v>
      </c>
      <c r="I43" s="7" t="s">
        <v>2100</v>
      </c>
      <c r="J43" s="7" t="s">
        <v>2100</v>
      </c>
      <c r="K43" s="7" t="s">
        <v>2100</v>
      </c>
      <c r="L43" s="22"/>
    </row>
    <row r="44" spans="1:12" s="20" customFormat="1" ht="15" customHeight="1" x14ac:dyDescent="0.4">
      <c r="A44" s="22"/>
      <c r="B44" s="454" t="s">
        <v>547</v>
      </c>
      <c r="C44" s="454"/>
      <c r="D44" s="455"/>
      <c r="E44" s="7">
        <v>1</v>
      </c>
      <c r="F44" s="7">
        <v>607</v>
      </c>
      <c r="G44" s="7" t="s">
        <v>2100</v>
      </c>
      <c r="H44" s="7" t="s">
        <v>2100</v>
      </c>
      <c r="I44" s="7" t="s">
        <v>2100</v>
      </c>
      <c r="J44" s="7" t="s">
        <v>2100</v>
      </c>
      <c r="K44" s="7" t="s">
        <v>2100</v>
      </c>
      <c r="L44" s="22"/>
    </row>
    <row r="45" spans="1:12" s="20" customFormat="1" ht="15" customHeight="1" thickBot="1" x14ac:dyDescent="0.45">
      <c r="A45" s="22"/>
      <c r="B45" s="452" t="s">
        <v>548</v>
      </c>
      <c r="C45" s="452"/>
      <c r="D45" s="453"/>
      <c r="E45" s="13" t="s">
        <v>46</v>
      </c>
      <c r="F45" s="13" t="s">
        <v>46</v>
      </c>
      <c r="G45" s="13" t="s">
        <v>46</v>
      </c>
      <c r="H45" s="13" t="s">
        <v>46</v>
      </c>
      <c r="I45" s="13" t="s">
        <v>46</v>
      </c>
      <c r="J45" s="13" t="s">
        <v>46</v>
      </c>
      <c r="K45" s="13" t="s">
        <v>46</v>
      </c>
      <c r="L45" s="22"/>
    </row>
    <row r="46" spans="1:12" s="20" customFormat="1" ht="15" customHeight="1" x14ac:dyDescent="0.4">
      <c r="A46" s="22"/>
      <c r="L46" s="22"/>
    </row>
    <row r="47" spans="1:12" ht="15" customHeight="1" x14ac:dyDescent="0.4">
      <c r="A47" s="18"/>
      <c r="L47" s="18"/>
    </row>
    <row r="48" spans="1:12" ht="15" customHeight="1" x14ac:dyDescent="0.4">
      <c r="A48" s="18"/>
      <c r="L48" s="18"/>
    </row>
    <row r="49" spans="1:12" ht="15" customHeight="1" x14ac:dyDescent="0.4">
      <c r="A49" s="18"/>
      <c r="L49" s="18"/>
    </row>
    <row r="50" spans="1:12" ht="15" customHeight="1" x14ac:dyDescent="0.4">
      <c r="A50" s="18"/>
      <c r="L50" s="18"/>
    </row>
    <row r="51" spans="1:12" ht="15" customHeight="1" x14ac:dyDescent="0.4">
      <c r="A51" s="18"/>
      <c r="L51" s="18"/>
    </row>
    <row r="52" spans="1:12" ht="15" customHeight="1" x14ac:dyDescent="0.4">
      <c r="A52" s="18"/>
      <c r="L52" s="18"/>
    </row>
    <row r="53" spans="1:12" ht="15" customHeight="1" x14ac:dyDescent="0.4">
      <c r="A53" s="18"/>
      <c r="L53" s="18"/>
    </row>
    <row r="54" spans="1:12" ht="15" customHeight="1" x14ac:dyDescent="0.4">
      <c r="A54" s="18"/>
      <c r="L54" s="18"/>
    </row>
    <row r="55" spans="1:12" ht="15" customHeight="1" x14ac:dyDescent="0.4">
      <c r="A55" s="18"/>
      <c r="L55" s="18"/>
    </row>
    <row r="56" spans="1:12" ht="15" customHeight="1" x14ac:dyDescent="0.4">
      <c r="A56" s="18"/>
      <c r="L56" s="18"/>
    </row>
    <row r="57" spans="1:12" ht="15" customHeight="1" x14ac:dyDescent="0.4">
      <c r="A57" s="18"/>
      <c r="L57" s="18"/>
    </row>
    <row r="58" spans="1:12" ht="15" customHeight="1" x14ac:dyDescent="0.4">
      <c r="A58" s="18"/>
      <c r="L58" s="18"/>
    </row>
    <row r="59" spans="1:12" ht="15" customHeight="1" x14ac:dyDescent="0.4">
      <c r="A59" s="18"/>
      <c r="L59" s="18"/>
    </row>
  </sheetData>
  <mergeCells count="37">
    <mergeCell ref="B45:D45"/>
    <mergeCell ref="E9:E10"/>
    <mergeCell ref="B39:D39"/>
    <mergeCell ref="B40:D40"/>
    <mergeCell ref="B41:D41"/>
    <mergeCell ref="B42:D42"/>
    <mergeCell ref="B43:D43"/>
    <mergeCell ref="B44:D44"/>
    <mergeCell ref="C34:D34"/>
    <mergeCell ref="C35:D35"/>
    <mergeCell ref="B36:D36"/>
    <mergeCell ref="B37:D37"/>
    <mergeCell ref="B38:D38"/>
    <mergeCell ref="C28:D28"/>
    <mergeCell ref="C29:D29"/>
    <mergeCell ref="C30:D30"/>
    <mergeCell ref="C31:D31"/>
    <mergeCell ref="C32:D32"/>
    <mergeCell ref="C33:D33"/>
    <mergeCell ref="C22:D22"/>
    <mergeCell ref="C23:D23"/>
    <mergeCell ref="C24:D24"/>
    <mergeCell ref="C25:D25"/>
    <mergeCell ref="C26:D26"/>
    <mergeCell ref="C27:D27"/>
    <mergeCell ref="B9:D10"/>
    <mergeCell ref="C21:D21"/>
    <mergeCell ref="B11:D11"/>
    <mergeCell ref="C12:D12"/>
    <mergeCell ref="C13:D13"/>
    <mergeCell ref="C14:D14"/>
    <mergeCell ref="C15:D15"/>
    <mergeCell ref="C16:D16"/>
    <mergeCell ref="C17:D17"/>
    <mergeCell ref="C18:D18"/>
    <mergeCell ref="C19:D19"/>
    <mergeCell ref="C20:D20"/>
  </mergeCells>
  <phoneticPr fontId="2"/>
  <pageMargins left="0.78740157480314965" right="0.78740157480314965" top="0.78740157480314965" bottom="0.78740157480314965" header="0.39370078740157483" footer="0.59055118110236227"/>
  <pageSetup paperSize="9" scale="93" firstPageNumber="5"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L59"/>
  <sheetViews>
    <sheetView showGridLines="0" zoomScaleNormal="100" workbookViewId="0"/>
  </sheetViews>
  <sheetFormatPr defaultColWidth="8.125" defaultRowHeight="15" customHeight="1" x14ac:dyDescent="0.4"/>
  <cols>
    <col min="1" max="1" width="2.625" style="16" customWidth="1"/>
    <col min="2" max="2" width="2.5" style="16" customWidth="1"/>
    <col min="3" max="5" width="6" style="16" customWidth="1"/>
    <col min="6" max="6" width="6.875" style="16" customWidth="1"/>
    <col min="7" max="11" width="11.375" style="16" customWidth="1"/>
    <col min="12" max="12" width="8.75" style="16" bestFit="1" customWidth="1"/>
    <col min="13" max="16384" width="8.125" style="16"/>
  </cols>
  <sheetData>
    <row r="1" spans="1:12" s="126" customFormat="1" ht="15" customHeight="1" x14ac:dyDescent="0.4">
      <c r="B1" s="126" t="s">
        <v>2256</v>
      </c>
    </row>
    <row r="2" spans="1:12" s="126" customFormat="1" ht="4.5" customHeight="1" x14ac:dyDescent="0.4"/>
    <row r="3" spans="1:12" s="126" customFormat="1" ht="4.5" customHeight="1" x14ac:dyDescent="0.4"/>
    <row r="4" spans="1:12" s="126" customFormat="1" ht="4.5" customHeight="1" x14ac:dyDescent="0.4"/>
    <row r="5" spans="1:12" ht="4.5" customHeight="1" x14ac:dyDescent="0.4"/>
    <row r="6" spans="1:12" s="59" customFormat="1" ht="15" customHeight="1" x14ac:dyDescent="0.4">
      <c r="B6" s="59" t="s">
        <v>643</v>
      </c>
    </row>
    <row r="7" spans="1:12" s="52" customFormat="1" ht="15" customHeight="1" x14ac:dyDescent="0.4">
      <c r="B7" s="52" t="s">
        <v>2070</v>
      </c>
    </row>
    <row r="8" spans="1:12" s="20" customFormat="1" ht="15" customHeight="1" thickBot="1" x14ac:dyDescent="0.45">
      <c r="C8" s="21">
        <v>209</v>
      </c>
      <c r="D8" s="20" t="s">
        <v>657</v>
      </c>
      <c r="L8" s="22"/>
    </row>
    <row r="9" spans="1:12" ht="52.5" x14ac:dyDescent="0.4">
      <c r="A9" s="18"/>
      <c r="B9" s="429" t="s">
        <v>18</v>
      </c>
      <c r="C9" s="429"/>
      <c r="D9" s="430"/>
      <c r="E9" s="440" t="s">
        <v>20</v>
      </c>
      <c r="F9" s="140" t="s">
        <v>639</v>
      </c>
      <c r="G9" s="154" t="s">
        <v>71</v>
      </c>
      <c r="H9" s="140" t="s">
        <v>2091</v>
      </c>
      <c r="I9" s="140" t="s">
        <v>640</v>
      </c>
      <c r="J9" s="141" t="s">
        <v>641</v>
      </c>
      <c r="K9" s="141" t="s">
        <v>2035</v>
      </c>
      <c r="L9" s="18"/>
    </row>
    <row r="10" spans="1:12" s="142" customFormat="1" ht="15" customHeight="1" thickBot="1" x14ac:dyDescent="0.45">
      <c r="A10" s="93"/>
      <c r="B10" s="431"/>
      <c r="C10" s="431"/>
      <c r="D10" s="432"/>
      <c r="E10" s="441"/>
      <c r="F10" s="23" t="s">
        <v>642</v>
      </c>
      <c r="G10" s="23" t="s">
        <v>80</v>
      </c>
      <c r="H10" s="23" t="s">
        <v>80</v>
      </c>
      <c r="I10" s="23" t="s">
        <v>80</v>
      </c>
      <c r="J10" s="24" t="s">
        <v>80</v>
      </c>
      <c r="K10" s="24" t="s">
        <v>80</v>
      </c>
      <c r="L10" s="93"/>
    </row>
    <row r="11" spans="1:12" s="52" customFormat="1" ht="15" customHeight="1" x14ac:dyDescent="0.4">
      <c r="A11" s="51"/>
      <c r="B11" s="449" t="s">
        <v>4</v>
      </c>
      <c r="C11" s="449"/>
      <c r="D11" s="450"/>
      <c r="E11" s="50">
        <v>251</v>
      </c>
      <c r="F11" s="50">
        <v>10500</v>
      </c>
      <c r="G11" s="50">
        <v>3800040</v>
      </c>
      <c r="H11" s="50">
        <v>10548827</v>
      </c>
      <c r="I11" s="50">
        <v>20319720</v>
      </c>
      <c r="J11" s="50">
        <v>8674451</v>
      </c>
      <c r="K11" s="50">
        <v>9221735</v>
      </c>
      <c r="L11" s="51"/>
    </row>
    <row r="12" spans="1:12" s="20" customFormat="1" ht="15" customHeight="1" x14ac:dyDescent="0.4">
      <c r="A12" s="22"/>
      <c r="B12" s="45" t="s">
        <v>43</v>
      </c>
      <c r="C12" s="451" t="s">
        <v>44</v>
      </c>
      <c r="D12" s="451"/>
      <c r="E12" s="7">
        <v>35</v>
      </c>
      <c r="F12" s="7">
        <v>1682</v>
      </c>
      <c r="G12" s="7">
        <v>420771</v>
      </c>
      <c r="H12" s="7">
        <v>1177529</v>
      </c>
      <c r="I12" s="7">
        <v>2398000</v>
      </c>
      <c r="J12" s="7">
        <v>1093061</v>
      </c>
      <c r="K12" s="7">
        <v>1136431</v>
      </c>
      <c r="L12" s="22"/>
    </row>
    <row r="13" spans="1:12" s="20" customFormat="1" ht="15" customHeight="1" x14ac:dyDescent="0.4">
      <c r="A13" s="22"/>
      <c r="B13" s="45">
        <v>10</v>
      </c>
      <c r="C13" s="451" t="s">
        <v>45</v>
      </c>
      <c r="D13" s="451"/>
      <c r="E13" s="7">
        <v>6</v>
      </c>
      <c r="F13" s="7">
        <v>96</v>
      </c>
      <c r="G13" s="7">
        <v>32726</v>
      </c>
      <c r="H13" s="7">
        <v>30573</v>
      </c>
      <c r="I13" s="7">
        <v>105366</v>
      </c>
      <c r="J13" s="7">
        <v>58330</v>
      </c>
      <c r="K13" s="7">
        <v>64817</v>
      </c>
      <c r="L13" s="22"/>
    </row>
    <row r="14" spans="1:12" s="20" customFormat="1" ht="15" customHeight="1" x14ac:dyDescent="0.4">
      <c r="A14" s="22"/>
      <c r="B14" s="45">
        <v>11</v>
      </c>
      <c r="C14" s="451" t="s">
        <v>47</v>
      </c>
      <c r="D14" s="451"/>
      <c r="E14" s="7">
        <v>24</v>
      </c>
      <c r="F14" s="7">
        <v>576</v>
      </c>
      <c r="G14" s="7">
        <v>150073</v>
      </c>
      <c r="H14" s="7">
        <v>172716</v>
      </c>
      <c r="I14" s="7">
        <v>393800</v>
      </c>
      <c r="J14" s="7">
        <v>203673</v>
      </c>
      <c r="K14" s="7">
        <v>203335</v>
      </c>
      <c r="L14" s="22"/>
    </row>
    <row r="15" spans="1:12" s="20" customFormat="1" ht="15" customHeight="1" x14ac:dyDescent="0.4">
      <c r="A15" s="22"/>
      <c r="B15" s="45">
        <v>12</v>
      </c>
      <c r="C15" s="451" t="s">
        <v>48</v>
      </c>
      <c r="D15" s="451"/>
      <c r="E15" s="7">
        <v>11</v>
      </c>
      <c r="F15" s="7">
        <v>94</v>
      </c>
      <c r="G15" s="7">
        <v>23636</v>
      </c>
      <c r="H15" s="7">
        <v>132972</v>
      </c>
      <c r="I15" s="7">
        <v>183632</v>
      </c>
      <c r="J15" s="7">
        <v>46062</v>
      </c>
      <c r="K15" s="7">
        <v>46062</v>
      </c>
      <c r="L15" s="22"/>
    </row>
    <row r="16" spans="1:12" s="20" customFormat="1" ht="15" customHeight="1" x14ac:dyDescent="0.4">
      <c r="A16" s="22"/>
      <c r="B16" s="46">
        <v>13</v>
      </c>
      <c r="C16" s="448" t="s">
        <v>49</v>
      </c>
      <c r="D16" s="448"/>
      <c r="E16" s="10">
        <v>2</v>
      </c>
      <c r="F16" s="10">
        <v>4</v>
      </c>
      <c r="G16" s="10" t="s">
        <v>2100</v>
      </c>
      <c r="H16" s="10" t="s">
        <v>2100</v>
      </c>
      <c r="I16" s="10" t="s">
        <v>2100</v>
      </c>
      <c r="J16" s="10" t="s">
        <v>2100</v>
      </c>
      <c r="K16" s="10" t="s">
        <v>2100</v>
      </c>
      <c r="L16" s="22"/>
    </row>
    <row r="17" spans="1:12" s="20" customFormat="1" ht="15" customHeight="1" x14ac:dyDescent="0.4">
      <c r="A17" s="22"/>
      <c r="B17" s="45">
        <v>14</v>
      </c>
      <c r="C17" s="451" t="s">
        <v>50</v>
      </c>
      <c r="D17" s="451"/>
      <c r="E17" s="7">
        <v>3</v>
      </c>
      <c r="F17" s="7">
        <v>158</v>
      </c>
      <c r="G17" s="7">
        <v>50809</v>
      </c>
      <c r="H17" s="7">
        <v>175665</v>
      </c>
      <c r="I17" s="7">
        <v>327195</v>
      </c>
      <c r="J17" s="7">
        <v>119956</v>
      </c>
      <c r="K17" s="7">
        <v>139938</v>
      </c>
      <c r="L17" s="22"/>
    </row>
    <row r="18" spans="1:12" s="20" customFormat="1" ht="15" customHeight="1" x14ac:dyDescent="0.4">
      <c r="A18" s="22"/>
      <c r="B18" s="45">
        <v>15</v>
      </c>
      <c r="C18" s="451" t="s">
        <v>51</v>
      </c>
      <c r="D18" s="451"/>
      <c r="E18" s="7">
        <v>4</v>
      </c>
      <c r="F18" s="7">
        <v>63</v>
      </c>
      <c r="G18" s="7">
        <v>16970</v>
      </c>
      <c r="H18" s="7">
        <v>18168</v>
      </c>
      <c r="I18" s="7">
        <v>41058</v>
      </c>
      <c r="J18" s="7">
        <v>20820</v>
      </c>
      <c r="K18" s="7">
        <v>20820</v>
      </c>
      <c r="L18" s="22"/>
    </row>
    <row r="19" spans="1:12" s="20" customFormat="1" ht="15" customHeight="1" x14ac:dyDescent="0.4">
      <c r="A19" s="22"/>
      <c r="B19" s="45">
        <v>16</v>
      </c>
      <c r="C19" s="451" t="s">
        <v>52</v>
      </c>
      <c r="D19" s="451"/>
      <c r="E19" s="7">
        <v>2</v>
      </c>
      <c r="F19" s="7">
        <v>26</v>
      </c>
      <c r="G19" s="7" t="s">
        <v>2100</v>
      </c>
      <c r="H19" s="7" t="s">
        <v>2100</v>
      </c>
      <c r="I19" s="7" t="s">
        <v>2100</v>
      </c>
      <c r="J19" s="7" t="s">
        <v>2100</v>
      </c>
      <c r="K19" s="7" t="s">
        <v>2100</v>
      </c>
      <c r="L19" s="22"/>
    </row>
    <row r="20" spans="1:12" s="20" customFormat="1" ht="15" customHeight="1" x14ac:dyDescent="0.4">
      <c r="A20" s="22"/>
      <c r="B20" s="45">
        <v>17</v>
      </c>
      <c r="C20" s="451" t="s">
        <v>53</v>
      </c>
      <c r="D20" s="451"/>
      <c r="E20" s="7">
        <v>5</v>
      </c>
      <c r="F20" s="7">
        <v>36</v>
      </c>
      <c r="G20" s="7">
        <v>14842</v>
      </c>
      <c r="H20" s="7">
        <v>119339</v>
      </c>
      <c r="I20" s="7">
        <v>169613</v>
      </c>
      <c r="J20" s="7">
        <v>45703</v>
      </c>
      <c r="K20" s="7">
        <v>45703</v>
      </c>
      <c r="L20" s="22"/>
    </row>
    <row r="21" spans="1:12" s="20" customFormat="1" ht="15" customHeight="1" x14ac:dyDescent="0.4">
      <c r="A21" s="22"/>
      <c r="B21" s="46">
        <v>18</v>
      </c>
      <c r="C21" s="447" t="s">
        <v>54</v>
      </c>
      <c r="D21" s="448"/>
      <c r="E21" s="10">
        <v>21</v>
      </c>
      <c r="F21" s="10">
        <v>1358</v>
      </c>
      <c r="G21" s="10">
        <v>464075</v>
      </c>
      <c r="H21" s="10">
        <v>703387</v>
      </c>
      <c r="I21" s="10">
        <v>1564691</v>
      </c>
      <c r="J21" s="10">
        <v>762002</v>
      </c>
      <c r="K21" s="10">
        <v>789274</v>
      </c>
      <c r="L21" s="22"/>
    </row>
    <row r="22" spans="1:12" s="20" customFormat="1" ht="15" customHeight="1" x14ac:dyDescent="0.4">
      <c r="A22" s="22"/>
      <c r="B22" s="45">
        <v>19</v>
      </c>
      <c r="C22" s="451" t="s">
        <v>55</v>
      </c>
      <c r="D22" s="451"/>
      <c r="E22" s="7">
        <v>3</v>
      </c>
      <c r="F22" s="7">
        <v>38</v>
      </c>
      <c r="G22" s="7">
        <v>11477</v>
      </c>
      <c r="H22" s="7">
        <v>11206</v>
      </c>
      <c r="I22" s="7">
        <v>29007</v>
      </c>
      <c r="J22" s="7">
        <v>16183</v>
      </c>
      <c r="K22" s="7">
        <v>16183</v>
      </c>
      <c r="L22" s="22"/>
    </row>
    <row r="23" spans="1:12" s="20" customFormat="1" ht="15" customHeight="1" x14ac:dyDescent="0.4">
      <c r="A23" s="22"/>
      <c r="B23" s="45">
        <v>20</v>
      </c>
      <c r="C23" s="451" t="s">
        <v>56</v>
      </c>
      <c r="D23" s="451"/>
      <c r="E23" s="7">
        <v>2</v>
      </c>
      <c r="F23" s="7">
        <v>89</v>
      </c>
      <c r="G23" s="7" t="s">
        <v>2100</v>
      </c>
      <c r="H23" s="7" t="s">
        <v>2100</v>
      </c>
      <c r="I23" s="7" t="s">
        <v>2100</v>
      </c>
      <c r="J23" s="7" t="s">
        <v>2100</v>
      </c>
      <c r="K23" s="7" t="s">
        <v>2100</v>
      </c>
      <c r="L23" s="22"/>
    </row>
    <row r="24" spans="1:12" s="20" customFormat="1" ht="15" customHeight="1" x14ac:dyDescent="0.4">
      <c r="A24" s="22"/>
      <c r="B24" s="45">
        <v>21</v>
      </c>
      <c r="C24" s="451" t="s">
        <v>57</v>
      </c>
      <c r="D24" s="451"/>
      <c r="E24" s="7">
        <v>24</v>
      </c>
      <c r="F24" s="7">
        <v>489</v>
      </c>
      <c r="G24" s="7">
        <v>185712</v>
      </c>
      <c r="H24" s="7">
        <v>1155423</v>
      </c>
      <c r="I24" s="7">
        <v>1610302</v>
      </c>
      <c r="J24" s="7">
        <v>348262</v>
      </c>
      <c r="K24" s="7">
        <v>423614</v>
      </c>
      <c r="L24" s="22"/>
    </row>
    <row r="25" spans="1:12" s="20" customFormat="1" ht="15" customHeight="1" x14ac:dyDescent="0.4">
      <c r="A25" s="22"/>
      <c r="B25" s="45">
        <v>22</v>
      </c>
      <c r="C25" s="451" t="s">
        <v>58</v>
      </c>
      <c r="D25" s="451"/>
      <c r="E25" s="7">
        <v>1</v>
      </c>
      <c r="F25" s="7">
        <v>52</v>
      </c>
      <c r="G25" s="7" t="s">
        <v>2100</v>
      </c>
      <c r="H25" s="7" t="s">
        <v>2100</v>
      </c>
      <c r="I25" s="7" t="s">
        <v>2100</v>
      </c>
      <c r="J25" s="7" t="s">
        <v>2100</v>
      </c>
      <c r="K25" s="7" t="s">
        <v>2100</v>
      </c>
      <c r="L25" s="22"/>
    </row>
    <row r="26" spans="1:12" s="20" customFormat="1" ht="15" customHeight="1" x14ac:dyDescent="0.4">
      <c r="A26" s="22"/>
      <c r="B26" s="46">
        <v>23</v>
      </c>
      <c r="C26" s="448" t="s">
        <v>59</v>
      </c>
      <c r="D26" s="448"/>
      <c r="E26" s="10">
        <v>4</v>
      </c>
      <c r="F26" s="10">
        <v>297</v>
      </c>
      <c r="G26" s="10">
        <v>116671</v>
      </c>
      <c r="H26" s="10">
        <v>277339</v>
      </c>
      <c r="I26" s="10">
        <v>570763</v>
      </c>
      <c r="J26" s="10">
        <v>256682</v>
      </c>
      <c r="K26" s="10">
        <v>270066</v>
      </c>
      <c r="L26" s="22"/>
    </row>
    <row r="27" spans="1:12" s="20" customFormat="1" ht="15" customHeight="1" x14ac:dyDescent="0.4">
      <c r="A27" s="22"/>
      <c r="B27" s="45">
        <v>24</v>
      </c>
      <c r="C27" s="451" t="s">
        <v>60</v>
      </c>
      <c r="D27" s="451"/>
      <c r="E27" s="7">
        <v>27</v>
      </c>
      <c r="F27" s="7">
        <v>815</v>
      </c>
      <c r="G27" s="7">
        <v>278755</v>
      </c>
      <c r="H27" s="7">
        <v>645075</v>
      </c>
      <c r="I27" s="7">
        <v>1468681</v>
      </c>
      <c r="J27" s="7">
        <v>726663</v>
      </c>
      <c r="K27" s="7">
        <v>753575</v>
      </c>
      <c r="L27" s="22"/>
    </row>
    <row r="28" spans="1:12" s="20" customFormat="1" ht="15" customHeight="1" x14ac:dyDescent="0.4">
      <c r="A28" s="22"/>
      <c r="B28" s="45">
        <v>25</v>
      </c>
      <c r="C28" s="451" t="s">
        <v>61</v>
      </c>
      <c r="D28" s="451"/>
      <c r="E28" s="7">
        <v>6</v>
      </c>
      <c r="F28" s="7">
        <v>836</v>
      </c>
      <c r="G28" s="7">
        <v>380951</v>
      </c>
      <c r="H28" s="7">
        <v>773151</v>
      </c>
      <c r="I28" s="7">
        <v>1668359</v>
      </c>
      <c r="J28" s="7">
        <v>796772</v>
      </c>
      <c r="K28" s="7">
        <v>827594</v>
      </c>
      <c r="L28" s="22"/>
    </row>
    <row r="29" spans="1:12" s="20" customFormat="1" ht="15" customHeight="1" x14ac:dyDescent="0.4">
      <c r="A29" s="22"/>
      <c r="B29" s="45">
        <v>26</v>
      </c>
      <c r="C29" s="451" t="s">
        <v>62</v>
      </c>
      <c r="D29" s="451"/>
      <c r="E29" s="7">
        <v>18</v>
      </c>
      <c r="F29" s="7">
        <v>483</v>
      </c>
      <c r="G29" s="7">
        <v>182942</v>
      </c>
      <c r="H29" s="7">
        <v>230562</v>
      </c>
      <c r="I29" s="7">
        <v>683236</v>
      </c>
      <c r="J29" s="7">
        <v>401673</v>
      </c>
      <c r="K29" s="7">
        <v>439802</v>
      </c>
      <c r="L29" s="22"/>
    </row>
    <row r="30" spans="1:12" s="20" customFormat="1" ht="15" customHeight="1" x14ac:dyDescent="0.4">
      <c r="A30" s="22"/>
      <c r="B30" s="45">
        <v>27</v>
      </c>
      <c r="C30" s="451" t="s">
        <v>63</v>
      </c>
      <c r="D30" s="451"/>
      <c r="E30" s="7">
        <v>5</v>
      </c>
      <c r="F30" s="7">
        <v>135</v>
      </c>
      <c r="G30" s="7">
        <v>47722</v>
      </c>
      <c r="H30" s="7">
        <v>89515</v>
      </c>
      <c r="I30" s="7">
        <v>191985</v>
      </c>
      <c r="J30" s="7">
        <v>87649</v>
      </c>
      <c r="K30" s="7">
        <v>96222</v>
      </c>
      <c r="L30" s="22"/>
    </row>
    <row r="31" spans="1:12" s="20" customFormat="1" ht="15" customHeight="1" x14ac:dyDescent="0.4">
      <c r="A31" s="22"/>
      <c r="B31" s="46">
        <v>28</v>
      </c>
      <c r="C31" s="448" t="s">
        <v>64</v>
      </c>
      <c r="D31" s="448"/>
      <c r="E31" s="10">
        <v>18</v>
      </c>
      <c r="F31" s="10">
        <v>1447</v>
      </c>
      <c r="G31" s="10">
        <v>701913</v>
      </c>
      <c r="H31" s="10">
        <v>2696526</v>
      </c>
      <c r="I31" s="10">
        <v>4619999</v>
      </c>
      <c r="J31" s="10">
        <v>1735767</v>
      </c>
      <c r="K31" s="10">
        <v>1867316</v>
      </c>
      <c r="L31" s="22"/>
    </row>
    <row r="32" spans="1:12" s="20" customFormat="1" ht="15" customHeight="1" x14ac:dyDescent="0.4">
      <c r="A32" s="22"/>
      <c r="B32" s="45">
        <v>29</v>
      </c>
      <c r="C32" s="451" t="s">
        <v>65</v>
      </c>
      <c r="D32" s="451"/>
      <c r="E32" s="7">
        <v>13</v>
      </c>
      <c r="F32" s="7">
        <v>900</v>
      </c>
      <c r="G32" s="7">
        <v>364324</v>
      </c>
      <c r="H32" s="7">
        <v>1030017</v>
      </c>
      <c r="I32" s="7">
        <v>2082197</v>
      </c>
      <c r="J32" s="7">
        <v>904576</v>
      </c>
      <c r="K32" s="7">
        <v>980957</v>
      </c>
      <c r="L32" s="22"/>
    </row>
    <row r="33" spans="1:12" s="20" customFormat="1" ht="15" customHeight="1" x14ac:dyDescent="0.4">
      <c r="A33" s="22"/>
      <c r="B33" s="45">
        <v>30</v>
      </c>
      <c r="C33" s="451" t="s">
        <v>66</v>
      </c>
      <c r="D33" s="451"/>
      <c r="E33" s="7">
        <v>3</v>
      </c>
      <c r="F33" s="7">
        <v>189</v>
      </c>
      <c r="G33" s="7">
        <v>49404</v>
      </c>
      <c r="H33" s="7">
        <v>20446</v>
      </c>
      <c r="I33" s="7">
        <v>97785</v>
      </c>
      <c r="J33" s="7">
        <v>68239</v>
      </c>
      <c r="K33" s="7">
        <v>70320</v>
      </c>
      <c r="L33" s="22"/>
    </row>
    <row r="34" spans="1:12" s="20" customFormat="1" ht="15" customHeight="1" x14ac:dyDescent="0.4">
      <c r="A34" s="22"/>
      <c r="B34" s="45">
        <v>31</v>
      </c>
      <c r="C34" s="451" t="s">
        <v>67</v>
      </c>
      <c r="D34" s="451"/>
      <c r="E34" s="7">
        <v>8</v>
      </c>
      <c r="F34" s="7">
        <v>270</v>
      </c>
      <c r="G34" s="7">
        <v>81387</v>
      </c>
      <c r="H34" s="7">
        <v>203272</v>
      </c>
      <c r="I34" s="7">
        <v>373111</v>
      </c>
      <c r="J34" s="7">
        <v>144382</v>
      </c>
      <c r="K34" s="7">
        <v>155431</v>
      </c>
      <c r="L34" s="22"/>
    </row>
    <row r="35" spans="1:12" s="20" customFormat="1" ht="15" customHeight="1" x14ac:dyDescent="0.4">
      <c r="A35" s="22"/>
      <c r="B35" s="146">
        <v>32</v>
      </c>
      <c r="C35" s="458" t="s">
        <v>68</v>
      </c>
      <c r="D35" s="458"/>
      <c r="E35" s="109">
        <v>6</v>
      </c>
      <c r="F35" s="109">
        <v>367</v>
      </c>
      <c r="G35" s="109">
        <v>154398</v>
      </c>
      <c r="H35" s="109">
        <v>589870</v>
      </c>
      <c r="I35" s="109">
        <v>1222807</v>
      </c>
      <c r="J35" s="109">
        <v>644703</v>
      </c>
      <c r="K35" s="109">
        <v>671730</v>
      </c>
      <c r="L35" s="22"/>
    </row>
    <row r="36" spans="1:12" s="20" customFormat="1" ht="15" customHeight="1" x14ac:dyDescent="0.4">
      <c r="A36" s="22"/>
      <c r="B36" s="454" t="s">
        <v>2259</v>
      </c>
      <c r="C36" s="454"/>
      <c r="D36" s="455"/>
      <c r="E36" s="7">
        <v>83</v>
      </c>
      <c r="F36" s="7">
        <v>384</v>
      </c>
      <c r="G36" s="7">
        <v>101142</v>
      </c>
      <c r="H36" s="7">
        <v>380402</v>
      </c>
      <c r="I36" s="7">
        <v>694278</v>
      </c>
      <c r="J36" s="7">
        <v>285276</v>
      </c>
      <c r="K36" s="7">
        <v>285276</v>
      </c>
      <c r="L36" s="22"/>
    </row>
    <row r="37" spans="1:12" s="20" customFormat="1" ht="15" customHeight="1" x14ac:dyDescent="0.4">
      <c r="A37" s="22"/>
      <c r="B37" s="454" t="s">
        <v>540</v>
      </c>
      <c r="C37" s="454"/>
      <c r="D37" s="455"/>
      <c r="E37" s="7">
        <v>51</v>
      </c>
      <c r="F37" s="7">
        <v>701</v>
      </c>
      <c r="G37" s="7">
        <v>210092</v>
      </c>
      <c r="H37" s="7">
        <v>600616</v>
      </c>
      <c r="I37" s="7">
        <v>1124744</v>
      </c>
      <c r="J37" s="7">
        <v>477566</v>
      </c>
      <c r="K37" s="7">
        <v>477566</v>
      </c>
      <c r="L37" s="22"/>
    </row>
    <row r="38" spans="1:12" s="20" customFormat="1" ht="15" customHeight="1" x14ac:dyDescent="0.4">
      <c r="A38" s="22"/>
      <c r="B38" s="454" t="s">
        <v>541</v>
      </c>
      <c r="C38" s="454"/>
      <c r="D38" s="455"/>
      <c r="E38" s="7">
        <v>39</v>
      </c>
      <c r="F38" s="7">
        <v>932</v>
      </c>
      <c r="G38" s="7">
        <v>251992</v>
      </c>
      <c r="H38" s="7">
        <v>687549</v>
      </c>
      <c r="I38" s="7">
        <v>1290112</v>
      </c>
      <c r="J38" s="7">
        <v>547428</v>
      </c>
      <c r="K38" s="7">
        <v>547428</v>
      </c>
      <c r="L38" s="22"/>
    </row>
    <row r="39" spans="1:12" s="20" customFormat="1" ht="15" customHeight="1" x14ac:dyDescent="0.4">
      <c r="A39" s="22"/>
      <c r="B39" s="454" t="s">
        <v>542</v>
      </c>
      <c r="C39" s="454"/>
      <c r="D39" s="455"/>
      <c r="E39" s="7">
        <v>29</v>
      </c>
      <c r="F39" s="7">
        <v>1164</v>
      </c>
      <c r="G39" s="7">
        <v>377622</v>
      </c>
      <c r="H39" s="7">
        <v>1384988</v>
      </c>
      <c r="I39" s="7">
        <v>2377620</v>
      </c>
      <c r="J39" s="7">
        <v>838115</v>
      </c>
      <c r="K39" s="7">
        <v>919821</v>
      </c>
      <c r="L39" s="22"/>
    </row>
    <row r="40" spans="1:12" s="20" customFormat="1" ht="15" customHeight="1" x14ac:dyDescent="0.4">
      <c r="A40" s="22"/>
      <c r="B40" s="456" t="s">
        <v>543</v>
      </c>
      <c r="C40" s="456"/>
      <c r="D40" s="457"/>
      <c r="E40" s="10">
        <v>25</v>
      </c>
      <c r="F40" s="10">
        <v>1671</v>
      </c>
      <c r="G40" s="10">
        <v>573955</v>
      </c>
      <c r="H40" s="10">
        <v>1337843</v>
      </c>
      <c r="I40" s="10">
        <v>2824398</v>
      </c>
      <c r="J40" s="10">
        <v>1331283</v>
      </c>
      <c r="K40" s="10">
        <v>1403212</v>
      </c>
      <c r="L40" s="22"/>
    </row>
    <row r="41" spans="1:12" s="20" customFormat="1" ht="15" customHeight="1" x14ac:dyDescent="0.4">
      <c r="A41" s="22"/>
      <c r="B41" s="454" t="s">
        <v>544</v>
      </c>
      <c r="C41" s="454"/>
      <c r="D41" s="455"/>
      <c r="E41" s="7">
        <v>17</v>
      </c>
      <c r="F41" s="7">
        <v>2248</v>
      </c>
      <c r="G41" s="7">
        <v>792213</v>
      </c>
      <c r="H41" s="7">
        <v>2846334</v>
      </c>
      <c r="I41" s="7">
        <v>5254678</v>
      </c>
      <c r="J41" s="7">
        <v>2010006</v>
      </c>
      <c r="K41" s="7">
        <v>2265197</v>
      </c>
      <c r="L41" s="22"/>
    </row>
    <row r="42" spans="1:12" s="20" customFormat="1" ht="15" customHeight="1" x14ac:dyDescent="0.4">
      <c r="A42" s="22"/>
      <c r="B42" s="454" t="s">
        <v>545</v>
      </c>
      <c r="C42" s="454"/>
      <c r="D42" s="455"/>
      <c r="E42" s="7" t="s">
        <v>46</v>
      </c>
      <c r="F42" s="7" t="s">
        <v>46</v>
      </c>
      <c r="G42" s="7" t="s">
        <v>46</v>
      </c>
      <c r="H42" s="7" t="s">
        <v>46</v>
      </c>
      <c r="I42" s="7" t="s">
        <v>46</v>
      </c>
      <c r="J42" s="7" t="s">
        <v>46</v>
      </c>
      <c r="K42" s="7" t="s">
        <v>46</v>
      </c>
      <c r="L42" s="22"/>
    </row>
    <row r="43" spans="1:12" s="20" customFormat="1" ht="15" customHeight="1" x14ac:dyDescent="0.4">
      <c r="A43" s="22"/>
      <c r="B43" s="454" t="s">
        <v>546</v>
      </c>
      <c r="C43" s="454"/>
      <c r="D43" s="455"/>
      <c r="E43" s="7">
        <v>4</v>
      </c>
      <c r="F43" s="7">
        <v>1595</v>
      </c>
      <c r="G43" s="7">
        <v>801824</v>
      </c>
      <c r="H43" s="7">
        <v>2456533</v>
      </c>
      <c r="I43" s="7">
        <v>4546152</v>
      </c>
      <c r="J43" s="7">
        <v>1975597</v>
      </c>
      <c r="K43" s="7">
        <v>2081601</v>
      </c>
      <c r="L43" s="22"/>
    </row>
    <row r="44" spans="1:12" s="20" customFormat="1" ht="15" customHeight="1" x14ac:dyDescent="0.4">
      <c r="A44" s="22"/>
      <c r="B44" s="454" t="s">
        <v>547</v>
      </c>
      <c r="C44" s="454"/>
      <c r="D44" s="455"/>
      <c r="E44" s="7">
        <v>3</v>
      </c>
      <c r="F44" s="7">
        <v>1805</v>
      </c>
      <c r="G44" s="7">
        <v>691200</v>
      </c>
      <c r="H44" s="7">
        <v>854562</v>
      </c>
      <c r="I44" s="7">
        <v>2207738</v>
      </c>
      <c r="J44" s="7">
        <v>1209180</v>
      </c>
      <c r="K44" s="7">
        <v>1241634</v>
      </c>
      <c r="L44" s="22"/>
    </row>
    <row r="45" spans="1:12" s="20" customFormat="1" ht="15" customHeight="1" thickBot="1" x14ac:dyDescent="0.45">
      <c r="A45" s="22"/>
      <c r="B45" s="452" t="s">
        <v>548</v>
      </c>
      <c r="C45" s="452"/>
      <c r="D45" s="453"/>
      <c r="E45" s="13" t="s">
        <v>46</v>
      </c>
      <c r="F45" s="13" t="s">
        <v>46</v>
      </c>
      <c r="G45" s="13" t="s">
        <v>46</v>
      </c>
      <c r="H45" s="13" t="s">
        <v>46</v>
      </c>
      <c r="I45" s="13" t="s">
        <v>46</v>
      </c>
      <c r="J45" s="13" t="s">
        <v>46</v>
      </c>
      <c r="K45" s="13" t="s">
        <v>46</v>
      </c>
      <c r="L45" s="22"/>
    </row>
    <row r="46" spans="1:12" s="20" customFormat="1" ht="15" customHeight="1" x14ac:dyDescent="0.4">
      <c r="A46" s="22"/>
      <c r="L46" s="22"/>
    </row>
    <row r="47" spans="1:12" ht="15" customHeight="1" x14ac:dyDescent="0.4">
      <c r="A47" s="18"/>
      <c r="L47" s="18"/>
    </row>
    <row r="48" spans="1:12" ht="15" customHeight="1" x14ac:dyDescent="0.4">
      <c r="A48" s="18"/>
      <c r="L48" s="18"/>
    </row>
    <row r="49" spans="1:12" ht="15" customHeight="1" x14ac:dyDescent="0.4">
      <c r="A49" s="18"/>
      <c r="L49" s="18"/>
    </row>
    <row r="50" spans="1:12" ht="15" customHeight="1" x14ac:dyDescent="0.4">
      <c r="A50" s="18"/>
      <c r="L50" s="18"/>
    </row>
    <row r="51" spans="1:12" ht="15" customHeight="1" x14ac:dyDescent="0.4">
      <c r="A51" s="18"/>
      <c r="L51" s="18"/>
    </row>
    <row r="52" spans="1:12" ht="15" customHeight="1" x14ac:dyDescent="0.4">
      <c r="A52" s="18"/>
      <c r="L52" s="18"/>
    </row>
    <row r="53" spans="1:12" ht="15" customHeight="1" x14ac:dyDescent="0.4">
      <c r="A53" s="18"/>
      <c r="L53" s="18"/>
    </row>
    <row r="54" spans="1:12" ht="15" customHeight="1" x14ac:dyDescent="0.4">
      <c r="A54" s="18"/>
      <c r="L54" s="18"/>
    </row>
    <row r="55" spans="1:12" ht="15" customHeight="1" x14ac:dyDescent="0.4">
      <c r="A55" s="18"/>
      <c r="L55" s="18"/>
    </row>
    <row r="56" spans="1:12" ht="15" customHeight="1" x14ac:dyDescent="0.4">
      <c r="A56" s="18"/>
      <c r="L56" s="18"/>
    </row>
    <row r="57" spans="1:12" ht="15" customHeight="1" x14ac:dyDescent="0.4">
      <c r="A57" s="18"/>
      <c r="L57" s="18"/>
    </row>
    <row r="58" spans="1:12" ht="15" customHeight="1" x14ac:dyDescent="0.4">
      <c r="A58" s="18"/>
      <c r="L58" s="18"/>
    </row>
    <row r="59" spans="1:12" ht="15" customHeight="1" x14ac:dyDescent="0.4">
      <c r="A59" s="18"/>
      <c r="L59" s="18"/>
    </row>
  </sheetData>
  <mergeCells count="37">
    <mergeCell ref="B45:D45"/>
    <mergeCell ref="E9:E10"/>
    <mergeCell ref="B39:D39"/>
    <mergeCell ref="B40:D40"/>
    <mergeCell ref="B41:D41"/>
    <mergeCell ref="B42:D42"/>
    <mergeCell ref="B43:D43"/>
    <mergeCell ref="B44:D44"/>
    <mergeCell ref="C34:D34"/>
    <mergeCell ref="C35:D35"/>
    <mergeCell ref="B36:D36"/>
    <mergeCell ref="B37:D37"/>
    <mergeCell ref="B38:D38"/>
    <mergeCell ref="C28:D28"/>
    <mergeCell ref="C29:D29"/>
    <mergeCell ref="C30:D30"/>
    <mergeCell ref="C31:D31"/>
    <mergeCell ref="C32:D32"/>
    <mergeCell ref="C33:D33"/>
    <mergeCell ref="C22:D22"/>
    <mergeCell ref="C23:D23"/>
    <mergeCell ref="C24:D24"/>
    <mergeCell ref="C25:D25"/>
    <mergeCell ref="C26:D26"/>
    <mergeCell ref="C27:D27"/>
    <mergeCell ref="B9:D10"/>
    <mergeCell ref="C21:D21"/>
    <mergeCell ref="B11:D11"/>
    <mergeCell ref="C12:D12"/>
    <mergeCell ref="C13:D13"/>
    <mergeCell ref="C14:D14"/>
    <mergeCell ref="C15:D15"/>
    <mergeCell ref="C16:D16"/>
    <mergeCell ref="C17:D17"/>
    <mergeCell ref="C18:D18"/>
    <mergeCell ref="C19:D19"/>
    <mergeCell ref="C20:D20"/>
  </mergeCells>
  <phoneticPr fontId="2"/>
  <pageMargins left="0.78740157480314965" right="0.78740157480314965" top="0.78740157480314965" bottom="0.78740157480314965" header="0.39370078740157483" footer="0.59055118110236227"/>
  <pageSetup paperSize="9" scale="93" firstPageNumber="5"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L59"/>
  <sheetViews>
    <sheetView showGridLines="0" zoomScaleNormal="100" workbookViewId="0"/>
  </sheetViews>
  <sheetFormatPr defaultColWidth="8.125" defaultRowHeight="15" customHeight="1" x14ac:dyDescent="0.4"/>
  <cols>
    <col min="1" max="1" width="2.625" style="16" customWidth="1"/>
    <col min="2" max="2" width="2.5" style="16" customWidth="1"/>
    <col min="3" max="5" width="6" style="16" customWidth="1"/>
    <col min="6" max="6" width="6.875" style="16" customWidth="1"/>
    <col min="7" max="11" width="11.375" style="16" customWidth="1"/>
    <col min="12" max="12" width="8.75" style="16" bestFit="1" customWidth="1"/>
    <col min="13" max="16384" width="8.125" style="16"/>
  </cols>
  <sheetData>
    <row r="1" spans="1:12" s="126" customFormat="1" ht="15" customHeight="1" x14ac:dyDescent="0.4">
      <c r="B1" s="126" t="s">
        <v>2256</v>
      </c>
    </row>
    <row r="2" spans="1:12" s="126" customFormat="1" ht="4.5" customHeight="1" x14ac:dyDescent="0.4"/>
    <row r="3" spans="1:12" s="126" customFormat="1" ht="4.5" customHeight="1" x14ac:dyDescent="0.4"/>
    <row r="4" spans="1:12" s="126" customFormat="1" ht="4.5" customHeight="1" x14ac:dyDescent="0.4"/>
    <row r="5" spans="1:12" ht="4.5" customHeight="1" x14ac:dyDescent="0.4"/>
    <row r="6" spans="1:12" s="59" customFormat="1" ht="15" customHeight="1" x14ac:dyDescent="0.4">
      <c r="B6" s="59" t="s">
        <v>643</v>
      </c>
    </row>
    <row r="7" spans="1:12" s="52" customFormat="1" ht="15" customHeight="1" x14ac:dyDescent="0.4">
      <c r="B7" s="52" t="s">
        <v>2070</v>
      </c>
    </row>
    <row r="8" spans="1:12" s="20" customFormat="1" ht="15" customHeight="1" thickBot="1" x14ac:dyDescent="0.45">
      <c r="C8" s="21">
        <v>210</v>
      </c>
      <c r="D8" s="20" t="s">
        <v>658</v>
      </c>
      <c r="L8" s="22"/>
    </row>
    <row r="9" spans="1:12" ht="52.5" x14ac:dyDescent="0.4">
      <c r="A9" s="18"/>
      <c r="B9" s="429" t="s">
        <v>18</v>
      </c>
      <c r="C9" s="429"/>
      <c r="D9" s="430"/>
      <c r="E9" s="440" t="s">
        <v>20</v>
      </c>
      <c r="F9" s="140" t="s">
        <v>639</v>
      </c>
      <c r="G9" s="154" t="s">
        <v>71</v>
      </c>
      <c r="H9" s="140" t="s">
        <v>2091</v>
      </c>
      <c r="I9" s="140" t="s">
        <v>640</v>
      </c>
      <c r="J9" s="141" t="s">
        <v>641</v>
      </c>
      <c r="K9" s="141" t="s">
        <v>2035</v>
      </c>
      <c r="L9" s="18"/>
    </row>
    <row r="10" spans="1:12" s="142" customFormat="1" ht="15" customHeight="1" thickBot="1" x14ac:dyDescent="0.45">
      <c r="A10" s="93"/>
      <c r="B10" s="431"/>
      <c r="C10" s="431"/>
      <c r="D10" s="432"/>
      <c r="E10" s="441"/>
      <c r="F10" s="23" t="s">
        <v>642</v>
      </c>
      <c r="G10" s="23" t="s">
        <v>80</v>
      </c>
      <c r="H10" s="23" t="s">
        <v>80</v>
      </c>
      <c r="I10" s="23" t="s">
        <v>80</v>
      </c>
      <c r="J10" s="24" t="s">
        <v>80</v>
      </c>
      <c r="K10" s="24" t="s">
        <v>80</v>
      </c>
      <c r="L10" s="93"/>
    </row>
    <row r="11" spans="1:12" s="52" customFormat="1" ht="15" customHeight="1" x14ac:dyDescent="0.4">
      <c r="A11" s="51"/>
      <c r="B11" s="449" t="s">
        <v>8</v>
      </c>
      <c r="C11" s="449"/>
      <c r="D11" s="450"/>
      <c r="E11" s="50">
        <v>33</v>
      </c>
      <c r="F11" s="50">
        <v>778</v>
      </c>
      <c r="G11" s="50">
        <v>210427</v>
      </c>
      <c r="H11" s="50">
        <v>1398765</v>
      </c>
      <c r="I11" s="50">
        <v>1939230</v>
      </c>
      <c r="J11" s="50">
        <v>519391</v>
      </c>
      <c r="K11" s="50">
        <v>497176</v>
      </c>
      <c r="L11" s="51"/>
    </row>
    <row r="12" spans="1:12" s="20" customFormat="1" ht="15" customHeight="1" x14ac:dyDescent="0.4">
      <c r="A12" s="22"/>
      <c r="B12" s="45" t="s">
        <v>43</v>
      </c>
      <c r="C12" s="451" t="s">
        <v>44</v>
      </c>
      <c r="D12" s="451"/>
      <c r="E12" s="7">
        <v>14</v>
      </c>
      <c r="F12" s="7">
        <v>344</v>
      </c>
      <c r="G12" s="7">
        <v>72377</v>
      </c>
      <c r="H12" s="7">
        <v>722966</v>
      </c>
      <c r="I12" s="7">
        <v>912729</v>
      </c>
      <c r="J12" s="7">
        <v>211678</v>
      </c>
      <c r="K12" s="7">
        <v>175460</v>
      </c>
      <c r="L12" s="22"/>
    </row>
    <row r="13" spans="1:12" s="20" customFormat="1" ht="15" customHeight="1" x14ac:dyDescent="0.4">
      <c r="A13" s="22"/>
      <c r="B13" s="45">
        <v>10</v>
      </c>
      <c r="C13" s="451" t="s">
        <v>45</v>
      </c>
      <c r="D13" s="451"/>
      <c r="E13" s="7">
        <v>1</v>
      </c>
      <c r="F13" s="7">
        <v>11</v>
      </c>
      <c r="G13" s="7" t="s">
        <v>2100</v>
      </c>
      <c r="H13" s="7" t="s">
        <v>2100</v>
      </c>
      <c r="I13" s="7" t="s">
        <v>2100</v>
      </c>
      <c r="J13" s="7" t="s">
        <v>2100</v>
      </c>
      <c r="K13" s="7" t="s">
        <v>2100</v>
      </c>
      <c r="L13" s="22"/>
    </row>
    <row r="14" spans="1:12" s="20" customFormat="1" ht="15" customHeight="1" x14ac:dyDescent="0.4">
      <c r="A14" s="22"/>
      <c r="B14" s="45">
        <v>11</v>
      </c>
      <c r="C14" s="451" t="s">
        <v>47</v>
      </c>
      <c r="D14" s="451"/>
      <c r="E14" s="7">
        <v>2</v>
      </c>
      <c r="F14" s="7">
        <v>128</v>
      </c>
      <c r="G14" s="7" t="s">
        <v>2100</v>
      </c>
      <c r="H14" s="7" t="s">
        <v>2100</v>
      </c>
      <c r="I14" s="7" t="s">
        <v>2100</v>
      </c>
      <c r="J14" s="7" t="s">
        <v>2100</v>
      </c>
      <c r="K14" s="7" t="s">
        <v>2100</v>
      </c>
      <c r="L14" s="22"/>
    </row>
    <row r="15" spans="1:12" s="20" customFormat="1" ht="15" customHeight="1" x14ac:dyDescent="0.4">
      <c r="A15" s="22"/>
      <c r="B15" s="45">
        <v>12</v>
      </c>
      <c r="C15" s="451" t="s">
        <v>48</v>
      </c>
      <c r="D15" s="451"/>
      <c r="E15" s="7">
        <v>3</v>
      </c>
      <c r="F15" s="7">
        <v>140</v>
      </c>
      <c r="G15" s="7">
        <v>58728</v>
      </c>
      <c r="H15" s="7">
        <v>463272</v>
      </c>
      <c r="I15" s="7">
        <v>658348</v>
      </c>
      <c r="J15" s="7">
        <v>170004</v>
      </c>
      <c r="K15" s="7">
        <v>179668</v>
      </c>
      <c r="L15" s="22"/>
    </row>
    <row r="16" spans="1:12" s="20" customFormat="1" ht="15" customHeight="1" x14ac:dyDescent="0.4">
      <c r="A16" s="22"/>
      <c r="B16" s="46">
        <v>13</v>
      </c>
      <c r="C16" s="448" t="s">
        <v>49</v>
      </c>
      <c r="D16" s="448"/>
      <c r="E16" s="10" t="s">
        <v>46</v>
      </c>
      <c r="F16" s="10" t="s">
        <v>46</v>
      </c>
      <c r="G16" s="10" t="s">
        <v>46</v>
      </c>
      <c r="H16" s="10" t="s">
        <v>46</v>
      </c>
      <c r="I16" s="10" t="s">
        <v>46</v>
      </c>
      <c r="J16" s="10" t="s">
        <v>46</v>
      </c>
      <c r="K16" s="10" t="s">
        <v>46</v>
      </c>
      <c r="L16" s="22"/>
    </row>
    <row r="17" spans="1:12" s="20" customFormat="1" ht="15" customHeight="1" x14ac:dyDescent="0.4">
      <c r="A17" s="22"/>
      <c r="B17" s="45">
        <v>14</v>
      </c>
      <c r="C17" s="451" t="s">
        <v>50</v>
      </c>
      <c r="D17" s="451"/>
      <c r="E17" s="7" t="s">
        <v>46</v>
      </c>
      <c r="F17" s="7" t="s">
        <v>46</v>
      </c>
      <c r="G17" s="7" t="s">
        <v>46</v>
      </c>
      <c r="H17" s="7" t="s">
        <v>46</v>
      </c>
      <c r="I17" s="7" t="s">
        <v>46</v>
      </c>
      <c r="J17" s="7" t="s">
        <v>46</v>
      </c>
      <c r="K17" s="7" t="s">
        <v>46</v>
      </c>
      <c r="L17" s="22"/>
    </row>
    <row r="18" spans="1:12" s="20" customFormat="1" ht="15" customHeight="1" x14ac:dyDescent="0.4">
      <c r="A18" s="22"/>
      <c r="B18" s="45">
        <v>15</v>
      </c>
      <c r="C18" s="451" t="s">
        <v>51</v>
      </c>
      <c r="D18" s="451"/>
      <c r="E18" s="7">
        <v>2</v>
      </c>
      <c r="F18" s="7">
        <v>9</v>
      </c>
      <c r="G18" s="7" t="s">
        <v>2100</v>
      </c>
      <c r="H18" s="7" t="s">
        <v>2100</v>
      </c>
      <c r="I18" s="7" t="s">
        <v>2100</v>
      </c>
      <c r="J18" s="7" t="s">
        <v>2100</v>
      </c>
      <c r="K18" s="7" t="s">
        <v>2100</v>
      </c>
      <c r="L18" s="22"/>
    </row>
    <row r="19" spans="1:12" s="20" customFormat="1" ht="15" customHeight="1" x14ac:dyDescent="0.4">
      <c r="A19" s="22"/>
      <c r="B19" s="45">
        <v>16</v>
      </c>
      <c r="C19" s="451" t="s">
        <v>52</v>
      </c>
      <c r="D19" s="451"/>
      <c r="E19" s="7" t="s">
        <v>46</v>
      </c>
      <c r="F19" s="7" t="s">
        <v>46</v>
      </c>
      <c r="G19" s="7" t="s">
        <v>46</v>
      </c>
      <c r="H19" s="7" t="s">
        <v>46</v>
      </c>
      <c r="I19" s="7" t="s">
        <v>46</v>
      </c>
      <c r="J19" s="7" t="s">
        <v>46</v>
      </c>
      <c r="K19" s="7" t="s">
        <v>46</v>
      </c>
      <c r="L19" s="22"/>
    </row>
    <row r="20" spans="1:12" s="20" customFormat="1" ht="15" customHeight="1" x14ac:dyDescent="0.4">
      <c r="A20" s="22"/>
      <c r="B20" s="45">
        <v>17</v>
      </c>
      <c r="C20" s="451" t="s">
        <v>53</v>
      </c>
      <c r="D20" s="451"/>
      <c r="E20" s="7">
        <v>1</v>
      </c>
      <c r="F20" s="7">
        <v>8</v>
      </c>
      <c r="G20" s="7" t="s">
        <v>2100</v>
      </c>
      <c r="H20" s="7" t="s">
        <v>2100</v>
      </c>
      <c r="I20" s="7" t="s">
        <v>2100</v>
      </c>
      <c r="J20" s="7" t="s">
        <v>2100</v>
      </c>
      <c r="K20" s="7" t="s">
        <v>2100</v>
      </c>
      <c r="L20" s="22"/>
    </row>
    <row r="21" spans="1:12" s="20" customFormat="1" ht="15" customHeight="1" x14ac:dyDescent="0.4">
      <c r="A21" s="22"/>
      <c r="B21" s="46">
        <v>18</v>
      </c>
      <c r="C21" s="447" t="s">
        <v>54</v>
      </c>
      <c r="D21" s="448"/>
      <c r="E21" s="10">
        <v>1</v>
      </c>
      <c r="F21" s="10">
        <v>34</v>
      </c>
      <c r="G21" s="10" t="s">
        <v>2100</v>
      </c>
      <c r="H21" s="10" t="s">
        <v>2100</v>
      </c>
      <c r="I21" s="10" t="s">
        <v>2100</v>
      </c>
      <c r="J21" s="10" t="s">
        <v>2100</v>
      </c>
      <c r="K21" s="10" t="s">
        <v>2100</v>
      </c>
      <c r="L21" s="22"/>
    </row>
    <row r="22" spans="1:12" s="20" customFormat="1" ht="15" customHeight="1" x14ac:dyDescent="0.4">
      <c r="A22" s="22"/>
      <c r="B22" s="45">
        <v>19</v>
      </c>
      <c r="C22" s="451" t="s">
        <v>55</v>
      </c>
      <c r="D22" s="451"/>
      <c r="E22" s="7" t="s">
        <v>46</v>
      </c>
      <c r="F22" s="7" t="s">
        <v>46</v>
      </c>
      <c r="G22" s="7" t="s">
        <v>46</v>
      </c>
      <c r="H22" s="7" t="s">
        <v>46</v>
      </c>
      <c r="I22" s="7" t="s">
        <v>46</v>
      </c>
      <c r="J22" s="7" t="s">
        <v>46</v>
      </c>
      <c r="K22" s="7" t="s">
        <v>46</v>
      </c>
      <c r="L22" s="22"/>
    </row>
    <row r="23" spans="1:12" s="20" customFormat="1" ht="15" customHeight="1" x14ac:dyDescent="0.4">
      <c r="A23" s="22"/>
      <c r="B23" s="45">
        <v>20</v>
      </c>
      <c r="C23" s="451" t="s">
        <v>56</v>
      </c>
      <c r="D23" s="451"/>
      <c r="E23" s="7" t="s">
        <v>46</v>
      </c>
      <c r="F23" s="7" t="s">
        <v>46</v>
      </c>
      <c r="G23" s="7" t="s">
        <v>46</v>
      </c>
      <c r="H23" s="7" t="s">
        <v>46</v>
      </c>
      <c r="I23" s="7" t="s">
        <v>46</v>
      </c>
      <c r="J23" s="7" t="s">
        <v>46</v>
      </c>
      <c r="K23" s="7" t="s">
        <v>46</v>
      </c>
      <c r="L23" s="22"/>
    </row>
    <row r="24" spans="1:12" s="20" customFormat="1" ht="15" customHeight="1" x14ac:dyDescent="0.4">
      <c r="A24" s="22"/>
      <c r="B24" s="45">
        <v>21</v>
      </c>
      <c r="C24" s="451" t="s">
        <v>57</v>
      </c>
      <c r="D24" s="451"/>
      <c r="E24" s="7">
        <v>5</v>
      </c>
      <c r="F24" s="7">
        <v>52</v>
      </c>
      <c r="G24" s="7">
        <v>18255</v>
      </c>
      <c r="H24" s="7">
        <v>57390</v>
      </c>
      <c r="I24" s="7">
        <v>83882</v>
      </c>
      <c r="J24" s="7">
        <v>24082</v>
      </c>
      <c r="K24" s="7">
        <v>24082</v>
      </c>
      <c r="L24" s="22"/>
    </row>
    <row r="25" spans="1:12" s="20" customFormat="1" ht="15" customHeight="1" x14ac:dyDescent="0.4">
      <c r="A25" s="22"/>
      <c r="B25" s="45">
        <v>22</v>
      </c>
      <c r="C25" s="451" t="s">
        <v>58</v>
      </c>
      <c r="D25" s="451"/>
      <c r="E25" s="7" t="s">
        <v>46</v>
      </c>
      <c r="F25" s="7" t="s">
        <v>46</v>
      </c>
      <c r="G25" s="7" t="s">
        <v>46</v>
      </c>
      <c r="H25" s="7" t="s">
        <v>46</v>
      </c>
      <c r="I25" s="7" t="s">
        <v>46</v>
      </c>
      <c r="J25" s="7" t="s">
        <v>46</v>
      </c>
      <c r="K25" s="7" t="s">
        <v>46</v>
      </c>
      <c r="L25" s="22"/>
    </row>
    <row r="26" spans="1:12" s="20" customFormat="1" ht="15" customHeight="1" x14ac:dyDescent="0.4">
      <c r="A26" s="22"/>
      <c r="B26" s="46">
        <v>23</v>
      </c>
      <c r="C26" s="448" t="s">
        <v>59</v>
      </c>
      <c r="D26" s="448"/>
      <c r="E26" s="10" t="s">
        <v>46</v>
      </c>
      <c r="F26" s="10" t="s">
        <v>46</v>
      </c>
      <c r="G26" s="10" t="s">
        <v>46</v>
      </c>
      <c r="H26" s="10" t="s">
        <v>46</v>
      </c>
      <c r="I26" s="10" t="s">
        <v>46</v>
      </c>
      <c r="J26" s="10" t="s">
        <v>46</v>
      </c>
      <c r="K26" s="10" t="s">
        <v>46</v>
      </c>
      <c r="L26" s="22"/>
    </row>
    <row r="27" spans="1:12" s="20" customFormat="1" ht="15" customHeight="1" x14ac:dyDescent="0.4">
      <c r="A27" s="22"/>
      <c r="B27" s="45">
        <v>24</v>
      </c>
      <c r="C27" s="451" t="s">
        <v>60</v>
      </c>
      <c r="D27" s="451"/>
      <c r="E27" s="7">
        <v>2</v>
      </c>
      <c r="F27" s="7">
        <v>14</v>
      </c>
      <c r="G27" s="7" t="s">
        <v>2100</v>
      </c>
      <c r="H27" s="7" t="s">
        <v>2100</v>
      </c>
      <c r="I27" s="7" t="s">
        <v>2100</v>
      </c>
      <c r="J27" s="7" t="s">
        <v>2100</v>
      </c>
      <c r="K27" s="7" t="s">
        <v>2100</v>
      </c>
      <c r="L27" s="22"/>
    </row>
    <row r="28" spans="1:12" s="20" customFormat="1" ht="15" customHeight="1" x14ac:dyDescent="0.4">
      <c r="A28" s="22"/>
      <c r="B28" s="45">
        <v>25</v>
      </c>
      <c r="C28" s="451" t="s">
        <v>61</v>
      </c>
      <c r="D28" s="451"/>
      <c r="E28" s="7">
        <v>1</v>
      </c>
      <c r="F28" s="7">
        <v>35</v>
      </c>
      <c r="G28" s="7" t="s">
        <v>2100</v>
      </c>
      <c r="H28" s="7" t="s">
        <v>2100</v>
      </c>
      <c r="I28" s="7" t="s">
        <v>2100</v>
      </c>
      <c r="J28" s="7" t="s">
        <v>2100</v>
      </c>
      <c r="K28" s="7" t="s">
        <v>2100</v>
      </c>
      <c r="L28" s="22"/>
    </row>
    <row r="29" spans="1:12" s="20" customFormat="1" ht="15" customHeight="1" x14ac:dyDescent="0.4">
      <c r="A29" s="22"/>
      <c r="B29" s="45">
        <v>26</v>
      </c>
      <c r="C29" s="451" t="s">
        <v>62</v>
      </c>
      <c r="D29" s="451"/>
      <c r="E29" s="7">
        <v>1</v>
      </c>
      <c r="F29" s="7">
        <v>3</v>
      </c>
      <c r="G29" s="7" t="s">
        <v>2100</v>
      </c>
      <c r="H29" s="7" t="s">
        <v>2100</v>
      </c>
      <c r="I29" s="7" t="s">
        <v>2100</v>
      </c>
      <c r="J29" s="7" t="s">
        <v>2100</v>
      </c>
      <c r="K29" s="7" t="s">
        <v>2100</v>
      </c>
      <c r="L29" s="22"/>
    </row>
    <row r="30" spans="1:12" s="20" customFormat="1" ht="15" customHeight="1" x14ac:dyDescent="0.4">
      <c r="A30" s="22"/>
      <c r="B30" s="45">
        <v>27</v>
      </c>
      <c r="C30" s="451" t="s">
        <v>63</v>
      </c>
      <c r="D30" s="451"/>
      <c r="E30" s="7" t="s">
        <v>46</v>
      </c>
      <c r="F30" s="7" t="s">
        <v>46</v>
      </c>
      <c r="G30" s="7" t="s">
        <v>46</v>
      </c>
      <c r="H30" s="7" t="s">
        <v>46</v>
      </c>
      <c r="I30" s="7" t="s">
        <v>46</v>
      </c>
      <c r="J30" s="7" t="s">
        <v>46</v>
      </c>
      <c r="K30" s="7" t="s">
        <v>46</v>
      </c>
      <c r="L30" s="22"/>
    </row>
    <row r="31" spans="1:12" s="20" customFormat="1" ht="15" customHeight="1" x14ac:dyDescent="0.4">
      <c r="A31" s="22"/>
      <c r="B31" s="46">
        <v>28</v>
      </c>
      <c r="C31" s="448" t="s">
        <v>64</v>
      </c>
      <c r="D31" s="448"/>
      <c r="E31" s="10" t="s">
        <v>46</v>
      </c>
      <c r="F31" s="10" t="s">
        <v>46</v>
      </c>
      <c r="G31" s="10" t="s">
        <v>46</v>
      </c>
      <c r="H31" s="10" t="s">
        <v>46</v>
      </c>
      <c r="I31" s="10" t="s">
        <v>46</v>
      </c>
      <c r="J31" s="10" t="s">
        <v>46</v>
      </c>
      <c r="K31" s="10" t="s">
        <v>46</v>
      </c>
      <c r="L31" s="22"/>
    </row>
    <row r="32" spans="1:12" s="20" customFormat="1" ht="15" customHeight="1" x14ac:dyDescent="0.4">
      <c r="A32" s="22"/>
      <c r="B32" s="45">
        <v>29</v>
      </c>
      <c r="C32" s="451" t="s">
        <v>65</v>
      </c>
      <c r="D32" s="451"/>
      <c r="E32" s="7" t="s">
        <v>46</v>
      </c>
      <c r="F32" s="7" t="s">
        <v>46</v>
      </c>
      <c r="G32" s="7" t="s">
        <v>46</v>
      </c>
      <c r="H32" s="7" t="s">
        <v>46</v>
      </c>
      <c r="I32" s="7" t="s">
        <v>46</v>
      </c>
      <c r="J32" s="7" t="s">
        <v>46</v>
      </c>
      <c r="K32" s="7" t="s">
        <v>46</v>
      </c>
      <c r="L32" s="22"/>
    </row>
    <row r="33" spans="1:12" s="20" customFormat="1" ht="15" customHeight="1" x14ac:dyDescent="0.4">
      <c r="A33" s="22"/>
      <c r="B33" s="45">
        <v>30</v>
      </c>
      <c r="C33" s="451" t="s">
        <v>66</v>
      </c>
      <c r="D33" s="451"/>
      <c r="E33" s="7" t="s">
        <v>46</v>
      </c>
      <c r="F33" s="7" t="s">
        <v>46</v>
      </c>
      <c r="G33" s="7" t="s">
        <v>46</v>
      </c>
      <c r="H33" s="7" t="s">
        <v>46</v>
      </c>
      <c r="I33" s="7" t="s">
        <v>46</v>
      </c>
      <c r="J33" s="7" t="s">
        <v>46</v>
      </c>
      <c r="K33" s="7" t="s">
        <v>46</v>
      </c>
      <c r="L33" s="22"/>
    </row>
    <row r="34" spans="1:12" s="20" customFormat="1" ht="15" customHeight="1" x14ac:dyDescent="0.4">
      <c r="A34" s="22"/>
      <c r="B34" s="45">
        <v>31</v>
      </c>
      <c r="C34" s="451" t="s">
        <v>67</v>
      </c>
      <c r="D34" s="451"/>
      <c r="E34" s="7" t="s">
        <v>46</v>
      </c>
      <c r="F34" s="7" t="s">
        <v>46</v>
      </c>
      <c r="G34" s="7" t="s">
        <v>46</v>
      </c>
      <c r="H34" s="7" t="s">
        <v>46</v>
      </c>
      <c r="I34" s="7" t="s">
        <v>46</v>
      </c>
      <c r="J34" s="7" t="s">
        <v>46</v>
      </c>
      <c r="K34" s="7" t="s">
        <v>46</v>
      </c>
      <c r="L34" s="22"/>
    </row>
    <row r="35" spans="1:12" s="20" customFormat="1" ht="15" customHeight="1" x14ac:dyDescent="0.4">
      <c r="A35" s="22"/>
      <c r="B35" s="146">
        <v>32</v>
      </c>
      <c r="C35" s="458" t="s">
        <v>68</v>
      </c>
      <c r="D35" s="458"/>
      <c r="E35" s="109" t="s">
        <v>46</v>
      </c>
      <c r="F35" s="109" t="s">
        <v>46</v>
      </c>
      <c r="G35" s="109" t="s">
        <v>46</v>
      </c>
      <c r="H35" s="109" t="s">
        <v>46</v>
      </c>
      <c r="I35" s="109" t="s">
        <v>46</v>
      </c>
      <c r="J35" s="109" t="s">
        <v>46</v>
      </c>
      <c r="K35" s="109" t="s">
        <v>46</v>
      </c>
      <c r="L35" s="22"/>
    </row>
    <row r="36" spans="1:12" s="20" customFormat="1" ht="15" customHeight="1" x14ac:dyDescent="0.4">
      <c r="A36" s="22"/>
      <c r="B36" s="454" t="s">
        <v>2259</v>
      </c>
      <c r="C36" s="454"/>
      <c r="D36" s="455"/>
      <c r="E36" s="7">
        <v>12</v>
      </c>
      <c r="F36" s="7">
        <v>61</v>
      </c>
      <c r="G36" s="7">
        <v>15287</v>
      </c>
      <c r="H36" s="7">
        <v>60885</v>
      </c>
      <c r="I36" s="7">
        <v>91268</v>
      </c>
      <c r="J36" s="7">
        <v>27874</v>
      </c>
      <c r="K36" s="7">
        <v>27874</v>
      </c>
      <c r="L36" s="22"/>
    </row>
    <row r="37" spans="1:12" s="20" customFormat="1" ht="15" customHeight="1" x14ac:dyDescent="0.4">
      <c r="A37" s="22"/>
      <c r="B37" s="454" t="s">
        <v>540</v>
      </c>
      <c r="C37" s="454"/>
      <c r="D37" s="455"/>
      <c r="E37" s="7">
        <v>9</v>
      </c>
      <c r="F37" s="7">
        <v>114</v>
      </c>
      <c r="G37" s="7">
        <v>32771</v>
      </c>
      <c r="H37" s="7">
        <v>206930</v>
      </c>
      <c r="I37" s="7">
        <v>242166</v>
      </c>
      <c r="J37" s="7">
        <v>31885</v>
      </c>
      <c r="K37" s="7">
        <v>31885</v>
      </c>
      <c r="L37" s="22"/>
    </row>
    <row r="38" spans="1:12" s="20" customFormat="1" ht="15" customHeight="1" x14ac:dyDescent="0.4">
      <c r="A38" s="22"/>
      <c r="B38" s="454" t="s">
        <v>541</v>
      </c>
      <c r="C38" s="454"/>
      <c r="D38" s="455"/>
      <c r="E38" s="7">
        <v>2</v>
      </c>
      <c r="F38" s="7">
        <v>46</v>
      </c>
      <c r="G38" s="7" t="s">
        <v>2100</v>
      </c>
      <c r="H38" s="7" t="s">
        <v>2100</v>
      </c>
      <c r="I38" s="7" t="s">
        <v>2100</v>
      </c>
      <c r="J38" s="7" t="s">
        <v>2100</v>
      </c>
      <c r="K38" s="7" t="s">
        <v>2100</v>
      </c>
      <c r="L38" s="22"/>
    </row>
    <row r="39" spans="1:12" s="20" customFormat="1" ht="15" customHeight="1" x14ac:dyDescent="0.4">
      <c r="A39" s="22"/>
      <c r="B39" s="454" t="s">
        <v>542</v>
      </c>
      <c r="C39" s="454"/>
      <c r="D39" s="455"/>
      <c r="E39" s="7">
        <v>3</v>
      </c>
      <c r="F39" s="7">
        <v>118</v>
      </c>
      <c r="G39" s="7" t="s">
        <v>2100</v>
      </c>
      <c r="H39" s="7" t="s">
        <v>2100</v>
      </c>
      <c r="I39" s="7" t="s">
        <v>2100</v>
      </c>
      <c r="J39" s="7" t="s">
        <v>2100</v>
      </c>
      <c r="K39" s="7" t="s">
        <v>2100</v>
      </c>
      <c r="L39" s="22"/>
    </row>
    <row r="40" spans="1:12" s="20" customFormat="1" ht="15" customHeight="1" x14ac:dyDescent="0.4">
      <c r="A40" s="22"/>
      <c r="B40" s="456" t="s">
        <v>543</v>
      </c>
      <c r="C40" s="456"/>
      <c r="D40" s="457"/>
      <c r="E40" s="10">
        <v>7</v>
      </c>
      <c r="F40" s="10">
        <v>439</v>
      </c>
      <c r="G40" s="10">
        <v>128130</v>
      </c>
      <c r="H40" s="10">
        <v>968903</v>
      </c>
      <c r="I40" s="10">
        <v>1356898</v>
      </c>
      <c r="J40" s="10">
        <v>384199</v>
      </c>
      <c r="K40" s="10">
        <v>356903</v>
      </c>
      <c r="L40" s="22"/>
    </row>
    <row r="41" spans="1:12" s="20" customFormat="1" ht="15" customHeight="1" x14ac:dyDescent="0.4">
      <c r="A41" s="22"/>
      <c r="B41" s="454" t="s">
        <v>544</v>
      </c>
      <c r="C41" s="454"/>
      <c r="D41" s="455"/>
      <c r="E41" s="7" t="s">
        <v>46</v>
      </c>
      <c r="F41" s="7" t="s">
        <v>46</v>
      </c>
      <c r="G41" s="7" t="s">
        <v>46</v>
      </c>
      <c r="H41" s="7" t="s">
        <v>46</v>
      </c>
      <c r="I41" s="7" t="s">
        <v>46</v>
      </c>
      <c r="J41" s="7" t="s">
        <v>46</v>
      </c>
      <c r="K41" s="7" t="s">
        <v>46</v>
      </c>
      <c r="L41" s="22"/>
    </row>
    <row r="42" spans="1:12" s="20" customFormat="1" ht="15" customHeight="1" x14ac:dyDescent="0.4">
      <c r="A42" s="22"/>
      <c r="B42" s="454" t="s">
        <v>545</v>
      </c>
      <c r="C42" s="454"/>
      <c r="D42" s="455"/>
      <c r="E42" s="7" t="s">
        <v>46</v>
      </c>
      <c r="F42" s="7" t="s">
        <v>46</v>
      </c>
      <c r="G42" s="7" t="s">
        <v>46</v>
      </c>
      <c r="H42" s="7" t="s">
        <v>46</v>
      </c>
      <c r="I42" s="7" t="s">
        <v>46</v>
      </c>
      <c r="J42" s="7" t="s">
        <v>46</v>
      </c>
      <c r="K42" s="7" t="s">
        <v>46</v>
      </c>
      <c r="L42" s="22"/>
    </row>
    <row r="43" spans="1:12" s="20" customFormat="1" ht="15" customHeight="1" x14ac:dyDescent="0.4">
      <c r="A43" s="22"/>
      <c r="B43" s="454" t="s">
        <v>546</v>
      </c>
      <c r="C43" s="454"/>
      <c r="D43" s="455"/>
      <c r="E43" s="7" t="s">
        <v>46</v>
      </c>
      <c r="F43" s="7" t="s">
        <v>46</v>
      </c>
      <c r="G43" s="7" t="s">
        <v>46</v>
      </c>
      <c r="H43" s="7" t="s">
        <v>46</v>
      </c>
      <c r="I43" s="7" t="s">
        <v>46</v>
      </c>
      <c r="J43" s="7" t="s">
        <v>46</v>
      </c>
      <c r="K43" s="7" t="s">
        <v>46</v>
      </c>
      <c r="L43" s="22"/>
    </row>
    <row r="44" spans="1:12" s="20" customFormat="1" ht="15" customHeight="1" x14ac:dyDescent="0.4">
      <c r="A44" s="22"/>
      <c r="B44" s="454" t="s">
        <v>547</v>
      </c>
      <c r="C44" s="454"/>
      <c r="D44" s="455"/>
      <c r="E44" s="7" t="s">
        <v>46</v>
      </c>
      <c r="F44" s="7" t="s">
        <v>46</v>
      </c>
      <c r="G44" s="7" t="s">
        <v>46</v>
      </c>
      <c r="H44" s="7" t="s">
        <v>46</v>
      </c>
      <c r="I44" s="7" t="s">
        <v>46</v>
      </c>
      <c r="J44" s="7" t="s">
        <v>46</v>
      </c>
      <c r="K44" s="7" t="s">
        <v>46</v>
      </c>
      <c r="L44" s="22"/>
    </row>
    <row r="45" spans="1:12" s="20" customFormat="1" ht="15" customHeight="1" thickBot="1" x14ac:dyDescent="0.45">
      <c r="A45" s="22"/>
      <c r="B45" s="452" t="s">
        <v>548</v>
      </c>
      <c r="C45" s="452"/>
      <c r="D45" s="453"/>
      <c r="E45" s="13" t="s">
        <v>46</v>
      </c>
      <c r="F45" s="13" t="s">
        <v>46</v>
      </c>
      <c r="G45" s="13" t="s">
        <v>46</v>
      </c>
      <c r="H45" s="13" t="s">
        <v>46</v>
      </c>
      <c r="I45" s="13" t="s">
        <v>46</v>
      </c>
      <c r="J45" s="13" t="s">
        <v>46</v>
      </c>
      <c r="K45" s="13" t="s">
        <v>46</v>
      </c>
      <c r="L45" s="22"/>
    </row>
    <row r="46" spans="1:12" s="20" customFormat="1" ht="15" customHeight="1" x14ac:dyDescent="0.4">
      <c r="A46" s="22"/>
      <c r="L46" s="22"/>
    </row>
    <row r="47" spans="1:12" ht="15" customHeight="1" x14ac:dyDescent="0.4">
      <c r="A47" s="18"/>
      <c r="L47" s="18"/>
    </row>
    <row r="48" spans="1:12" ht="15" customHeight="1" x14ac:dyDescent="0.4">
      <c r="A48" s="18"/>
      <c r="L48" s="18"/>
    </row>
    <row r="49" spans="1:12" ht="15" customHeight="1" x14ac:dyDescent="0.4">
      <c r="A49" s="18"/>
      <c r="L49" s="18"/>
    </row>
    <row r="50" spans="1:12" ht="15" customHeight="1" x14ac:dyDescent="0.4">
      <c r="A50" s="18"/>
      <c r="L50" s="18"/>
    </row>
    <row r="51" spans="1:12" ht="15" customHeight="1" x14ac:dyDescent="0.4">
      <c r="A51" s="18"/>
      <c r="L51" s="18"/>
    </row>
    <row r="52" spans="1:12" ht="15" customHeight="1" x14ac:dyDescent="0.4">
      <c r="A52" s="18"/>
      <c r="L52" s="18"/>
    </row>
    <row r="53" spans="1:12" ht="15" customHeight="1" x14ac:dyDescent="0.4">
      <c r="A53" s="18"/>
      <c r="L53" s="18"/>
    </row>
    <row r="54" spans="1:12" ht="15" customHeight="1" x14ac:dyDescent="0.4">
      <c r="A54" s="18"/>
      <c r="L54" s="18"/>
    </row>
    <row r="55" spans="1:12" ht="15" customHeight="1" x14ac:dyDescent="0.4">
      <c r="A55" s="18"/>
      <c r="L55" s="18"/>
    </row>
    <row r="56" spans="1:12" ht="15" customHeight="1" x14ac:dyDescent="0.4">
      <c r="A56" s="18"/>
      <c r="L56" s="18"/>
    </row>
    <row r="57" spans="1:12" ht="15" customHeight="1" x14ac:dyDescent="0.4">
      <c r="A57" s="18"/>
      <c r="L57" s="18"/>
    </row>
    <row r="58" spans="1:12" ht="15" customHeight="1" x14ac:dyDescent="0.4">
      <c r="A58" s="18"/>
      <c r="L58" s="18"/>
    </row>
    <row r="59" spans="1:12" ht="15" customHeight="1" x14ac:dyDescent="0.4">
      <c r="A59" s="18"/>
      <c r="L59" s="18"/>
    </row>
  </sheetData>
  <mergeCells count="37">
    <mergeCell ref="B45:D45"/>
    <mergeCell ref="E9:E10"/>
    <mergeCell ref="B39:D39"/>
    <mergeCell ref="B40:D40"/>
    <mergeCell ref="B41:D41"/>
    <mergeCell ref="B42:D42"/>
    <mergeCell ref="B43:D43"/>
    <mergeCell ref="B44:D44"/>
    <mergeCell ref="C34:D34"/>
    <mergeCell ref="C35:D35"/>
    <mergeCell ref="B36:D36"/>
    <mergeCell ref="B37:D37"/>
    <mergeCell ref="B38:D38"/>
    <mergeCell ref="C28:D28"/>
    <mergeCell ref="C29:D29"/>
    <mergeCell ref="C30:D30"/>
    <mergeCell ref="C31:D31"/>
    <mergeCell ref="C32:D32"/>
    <mergeCell ref="C33:D33"/>
    <mergeCell ref="C22:D22"/>
    <mergeCell ref="C23:D23"/>
    <mergeCell ref="C24:D24"/>
    <mergeCell ref="C25:D25"/>
    <mergeCell ref="C26:D26"/>
    <mergeCell ref="C27:D27"/>
    <mergeCell ref="B9:D10"/>
    <mergeCell ref="C21:D21"/>
    <mergeCell ref="B11:D11"/>
    <mergeCell ref="C12:D12"/>
    <mergeCell ref="C13:D13"/>
    <mergeCell ref="C14:D14"/>
    <mergeCell ref="C15:D15"/>
    <mergeCell ref="C16:D16"/>
    <mergeCell ref="C17:D17"/>
    <mergeCell ref="C18:D18"/>
    <mergeCell ref="C19:D19"/>
    <mergeCell ref="C20:D20"/>
  </mergeCells>
  <phoneticPr fontId="2"/>
  <pageMargins left="0.78740157480314965" right="0.78740157480314965" top="0.78740157480314965" bottom="0.78740157480314965" header="0.39370078740157483" footer="0.59055118110236227"/>
  <pageSetup paperSize="9" scale="93" firstPageNumber="5"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L59"/>
  <sheetViews>
    <sheetView showGridLines="0" zoomScaleNormal="100" workbookViewId="0"/>
  </sheetViews>
  <sheetFormatPr defaultColWidth="8.125" defaultRowHeight="15" customHeight="1" x14ac:dyDescent="0.4"/>
  <cols>
    <col min="1" max="1" width="2.625" style="16" customWidth="1"/>
    <col min="2" max="2" width="2.5" style="16" customWidth="1"/>
    <col min="3" max="5" width="6" style="16" customWidth="1"/>
    <col min="6" max="6" width="6.875" style="16" customWidth="1"/>
    <col min="7" max="11" width="11.375" style="16" customWidth="1"/>
    <col min="12" max="12" width="8.75" style="16" bestFit="1" customWidth="1"/>
    <col min="13" max="16384" width="8.125" style="16"/>
  </cols>
  <sheetData>
    <row r="1" spans="1:12" s="126" customFormat="1" ht="15" customHeight="1" x14ac:dyDescent="0.4">
      <c r="B1" s="126" t="s">
        <v>2256</v>
      </c>
    </row>
    <row r="2" spans="1:12" s="126" customFormat="1" ht="4.5" customHeight="1" x14ac:dyDescent="0.4"/>
    <row r="3" spans="1:12" s="126" customFormat="1" ht="4.5" customHeight="1" x14ac:dyDescent="0.4"/>
    <row r="4" spans="1:12" s="126" customFormat="1" ht="4.5" customHeight="1" x14ac:dyDescent="0.4"/>
    <row r="5" spans="1:12" ht="4.5" customHeight="1" x14ac:dyDescent="0.4"/>
    <row r="6" spans="1:12" s="59" customFormat="1" ht="15" customHeight="1" x14ac:dyDescent="0.4">
      <c r="B6" s="59" t="s">
        <v>643</v>
      </c>
    </row>
    <row r="7" spans="1:12" s="52" customFormat="1" ht="15" customHeight="1" x14ac:dyDescent="0.4">
      <c r="B7" s="52" t="s">
        <v>2070</v>
      </c>
    </row>
    <row r="8" spans="1:12" s="20" customFormat="1" ht="15" customHeight="1" thickBot="1" x14ac:dyDescent="0.45">
      <c r="C8" s="21">
        <v>211</v>
      </c>
      <c r="D8" s="20" t="s">
        <v>659</v>
      </c>
      <c r="L8" s="22"/>
    </row>
    <row r="9" spans="1:12" ht="52.5" x14ac:dyDescent="0.4">
      <c r="A9" s="18"/>
      <c r="B9" s="429" t="s">
        <v>18</v>
      </c>
      <c r="C9" s="429"/>
      <c r="D9" s="430"/>
      <c r="E9" s="440" t="s">
        <v>20</v>
      </c>
      <c r="F9" s="140" t="s">
        <v>639</v>
      </c>
      <c r="G9" s="154" t="s">
        <v>71</v>
      </c>
      <c r="H9" s="140" t="s">
        <v>2091</v>
      </c>
      <c r="I9" s="140" t="s">
        <v>640</v>
      </c>
      <c r="J9" s="141" t="s">
        <v>641</v>
      </c>
      <c r="K9" s="141" t="s">
        <v>2035</v>
      </c>
      <c r="L9" s="18"/>
    </row>
    <row r="10" spans="1:12" s="142" customFormat="1" ht="15" customHeight="1" thickBot="1" x14ac:dyDescent="0.45">
      <c r="A10" s="93"/>
      <c r="B10" s="431"/>
      <c r="C10" s="431"/>
      <c r="D10" s="432"/>
      <c r="E10" s="441"/>
      <c r="F10" s="23" t="s">
        <v>642</v>
      </c>
      <c r="G10" s="23" t="s">
        <v>80</v>
      </c>
      <c r="H10" s="23" t="s">
        <v>80</v>
      </c>
      <c r="I10" s="23" t="s">
        <v>80</v>
      </c>
      <c r="J10" s="24" t="s">
        <v>80</v>
      </c>
      <c r="K10" s="24" t="s">
        <v>80</v>
      </c>
      <c r="L10" s="93"/>
    </row>
    <row r="11" spans="1:12" s="52" customFormat="1" ht="15" customHeight="1" x14ac:dyDescent="0.4">
      <c r="A11" s="51"/>
      <c r="B11" s="449" t="s">
        <v>9</v>
      </c>
      <c r="C11" s="449"/>
      <c r="D11" s="450"/>
      <c r="E11" s="50">
        <v>67</v>
      </c>
      <c r="F11" s="50">
        <v>2905</v>
      </c>
      <c r="G11" s="50">
        <v>1061806</v>
      </c>
      <c r="H11" s="50">
        <v>8479625</v>
      </c>
      <c r="I11" s="50">
        <v>13293471</v>
      </c>
      <c r="J11" s="50">
        <v>4472291</v>
      </c>
      <c r="K11" s="50">
        <v>4777409</v>
      </c>
      <c r="L11" s="51"/>
    </row>
    <row r="12" spans="1:12" s="20" customFormat="1" ht="15" customHeight="1" x14ac:dyDescent="0.4">
      <c r="A12" s="22"/>
      <c r="B12" s="45" t="s">
        <v>43</v>
      </c>
      <c r="C12" s="451" t="s">
        <v>44</v>
      </c>
      <c r="D12" s="451"/>
      <c r="E12" s="7">
        <v>24</v>
      </c>
      <c r="F12" s="7">
        <v>967</v>
      </c>
      <c r="G12" s="7">
        <v>254583</v>
      </c>
      <c r="H12" s="7">
        <v>940221</v>
      </c>
      <c r="I12" s="7">
        <v>1726973</v>
      </c>
      <c r="J12" s="7">
        <v>705574</v>
      </c>
      <c r="K12" s="7">
        <v>729680</v>
      </c>
      <c r="L12" s="22"/>
    </row>
    <row r="13" spans="1:12" s="20" customFormat="1" ht="15" customHeight="1" x14ac:dyDescent="0.4">
      <c r="A13" s="22"/>
      <c r="B13" s="45">
        <v>10</v>
      </c>
      <c r="C13" s="451" t="s">
        <v>45</v>
      </c>
      <c r="D13" s="451"/>
      <c r="E13" s="7">
        <v>3</v>
      </c>
      <c r="F13" s="7">
        <v>74</v>
      </c>
      <c r="G13" s="7">
        <v>37091</v>
      </c>
      <c r="H13" s="7">
        <v>40933</v>
      </c>
      <c r="I13" s="7">
        <v>145284</v>
      </c>
      <c r="J13" s="7">
        <v>85758</v>
      </c>
      <c r="K13" s="7">
        <v>92810</v>
      </c>
      <c r="L13" s="22"/>
    </row>
    <row r="14" spans="1:12" s="20" customFormat="1" ht="15" customHeight="1" x14ac:dyDescent="0.4">
      <c r="A14" s="22"/>
      <c r="B14" s="45">
        <v>11</v>
      </c>
      <c r="C14" s="451" t="s">
        <v>47</v>
      </c>
      <c r="D14" s="451"/>
      <c r="E14" s="7" t="s">
        <v>46</v>
      </c>
      <c r="F14" s="7" t="s">
        <v>46</v>
      </c>
      <c r="G14" s="7" t="s">
        <v>46</v>
      </c>
      <c r="H14" s="7" t="s">
        <v>46</v>
      </c>
      <c r="I14" s="7" t="s">
        <v>46</v>
      </c>
      <c r="J14" s="7" t="s">
        <v>46</v>
      </c>
      <c r="K14" s="7" t="s">
        <v>46</v>
      </c>
      <c r="L14" s="22"/>
    </row>
    <row r="15" spans="1:12" s="20" customFormat="1" ht="15" customHeight="1" x14ac:dyDescent="0.4">
      <c r="A15" s="22"/>
      <c r="B15" s="45">
        <v>12</v>
      </c>
      <c r="C15" s="451" t="s">
        <v>48</v>
      </c>
      <c r="D15" s="451"/>
      <c r="E15" s="7">
        <v>1</v>
      </c>
      <c r="F15" s="7">
        <v>2</v>
      </c>
      <c r="G15" s="7" t="s">
        <v>2100</v>
      </c>
      <c r="H15" s="7" t="s">
        <v>2100</v>
      </c>
      <c r="I15" s="7" t="s">
        <v>2100</v>
      </c>
      <c r="J15" s="7" t="s">
        <v>2100</v>
      </c>
      <c r="K15" s="7" t="s">
        <v>2100</v>
      </c>
      <c r="L15" s="22"/>
    </row>
    <row r="16" spans="1:12" s="20" customFormat="1" ht="15" customHeight="1" x14ac:dyDescent="0.4">
      <c r="A16" s="22"/>
      <c r="B16" s="46">
        <v>13</v>
      </c>
      <c r="C16" s="448" t="s">
        <v>49</v>
      </c>
      <c r="D16" s="448"/>
      <c r="E16" s="10">
        <v>1</v>
      </c>
      <c r="F16" s="10">
        <v>143</v>
      </c>
      <c r="G16" s="10" t="s">
        <v>2100</v>
      </c>
      <c r="H16" s="10" t="s">
        <v>2100</v>
      </c>
      <c r="I16" s="10" t="s">
        <v>2100</v>
      </c>
      <c r="J16" s="10" t="s">
        <v>2100</v>
      </c>
      <c r="K16" s="10" t="s">
        <v>2100</v>
      </c>
      <c r="L16" s="22"/>
    </row>
    <row r="17" spans="1:12" s="20" customFormat="1" ht="15" customHeight="1" x14ac:dyDescent="0.4">
      <c r="A17" s="22"/>
      <c r="B17" s="45">
        <v>14</v>
      </c>
      <c r="C17" s="451" t="s">
        <v>50</v>
      </c>
      <c r="D17" s="451"/>
      <c r="E17" s="7" t="s">
        <v>46</v>
      </c>
      <c r="F17" s="7" t="s">
        <v>46</v>
      </c>
      <c r="G17" s="7" t="s">
        <v>46</v>
      </c>
      <c r="H17" s="7" t="s">
        <v>46</v>
      </c>
      <c r="I17" s="7" t="s">
        <v>46</v>
      </c>
      <c r="J17" s="7" t="s">
        <v>46</v>
      </c>
      <c r="K17" s="7" t="s">
        <v>46</v>
      </c>
      <c r="L17" s="22"/>
    </row>
    <row r="18" spans="1:12" s="20" customFormat="1" ht="15" customHeight="1" x14ac:dyDescent="0.4">
      <c r="A18" s="22"/>
      <c r="B18" s="45">
        <v>15</v>
      </c>
      <c r="C18" s="451" t="s">
        <v>51</v>
      </c>
      <c r="D18" s="451"/>
      <c r="E18" s="7">
        <v>4</v>
      </c>
      <c r="F18" s="7">
        <v>22</v>
      </c>
      <c r="G18" s="7">
        <v>6916</v>
      </c>
      <c r="H18" s="7">
        <v>7969</v>
      </c>
      <c r="I18" s="7">
        <v>20606</v>
      </c>
      <c r="J18" s="7">
        <v>11506</v>
      </c>
      <c r="K18" s="7">
        <v>11506</v>
      </c>
      <c r="L18" s="22"/>
    </row>
    <row r="19" spans="1:12" s="20" customFormat="1" ht="15" customHeight="1" x14ac:dyDescent="0.4">
      <c r="A19" s="22"/>
      <c r="B19" s="45">
        <v>16</v>
      </c>
      <c r="C19" s="451" t="s">
        <v>52</v>
      </c>
      <c r="D19" s="451"/>
      <c r="E19" s="7">
        <v>2</v>
      </c>
      <c r="F19" s="7">
        <v>53</v>
      </c>
      <c r="G19" s="7" t="s">
        <v>2100</v>
      </c>
      <c r="H19" s="7" t="s">
        <v>2100</v>
      </c>
      <c r="I19" s="7" t="s">
        <v>2100</v>
      </c>
      <c r="J19" s="7" t="s">
        <v>2100</v>
      </c>
      <c r="K19" s="7" t="s">
        <v>2100</v>
      </c>
      <c r="L19" s="22"/>
    </row>
    <row r="20" spans="1:12" s="20" customFormat="1" ht="15" customHeight="1" x14ac:dyDescent="0.4">
      <c r="A20" s="22"/>
      <c r="B20" s="45">
        <v>17</v>
      </c>
      <c r="C20" s="451" t="s">
        <v>53</v>
      </c>
      <c r="D20" s="451"/>
      <c r="E20" s="7" t="s">
        <v>46</v>
      </c>
      <c r="F20" s="7" t="s">
        <v>46</v>
      </c>
      <c r="G20" s="7" t="s">
        <v>46</v>
      </c>
      <c r="H20" s="7" t="s">
        <v>46</v>
      </c>
      <c r="I20" s="7" t="s">
        <v>46</v>
      </c>
      <c r="J20" s="7" t="s">
        <v>46</v>
      </c>
      <c r="K20" s="7" t="s">
        <v>46</v>
      </c>
      <c r="L20" s="22"/>
    </row>
    <row r="21" spans="1:12" s="20" customFormat="1" ht="15" customHeight="1" x14ac:dyDescent="0.4">
      <c r="A21" s="22"/>
      <c r="B21" s="46">
        <v>18</v>
      </c>
      <c r="C21" s="447" t="s">
        <v>54</v>
      </c>
      <c r="D21" s="448"/>
      <c r="E21" s="10">
        <v>7</v>
      </c>
      <c r="F21" s="10">
        <v>150</v>
      </c>
      <c r="G21" s="10">
        <v>40333</v>
      </c>
      <c r="H21" s="10">
        <v>85305</v>
      </c>
      <c r="I21" s="10">
        <v>201728</v>
      </c>
      <c r="J21" s="10">
        <v>108262</v>
      </c>
      <c r="K21" s="10">
        <v>105972</v>
      </c>
      <c r="L21" s="22"/>
    </row>
    <row r="22" spans="1:12" s="20" customFormat="1" ht="15" customHeight="1" x14ac:dyDescent="0.4">
      <c r="A22" s="22"/>
      <c r="B22" s="45">
        <v>19</v>
      </c>
      <c r="C22" s="451" t="s">
        <v>55</v>
      </c>
      <c r="D22" s="451"/>
      <c r="E22" s="7" t="s">
        <v>46</v>
      </c>
      <c r="F22" s="7" t="s">
        <v>46</v>
      </c>
      <c r="G22" s="7" t="s">
        <v>46</v>
      </c>
      <c r="H22" s="7" t="s">
        <v>46</v>
      </c>
      <c r="I22" s="7" t="s">
        <v>46</v>
      </c>
      <c r="J22" s="7" t="s">
        <v>46</v>
      </c>
      <c r="K22" s="7" t="s">
        <v>46</v>
      </c>
      <c r="L22" s="22"/>
    </row>
    <row r="23" spans="1:12" s="20" customFormat="1" ht="15" customHeight="1" x14ac:dyDescent="0.4">
      <c r="A23" s="22"/>
      <c r="B23" s="45">
        <v>20</v>
      </c>
      <c r="C23" s="451" t="s">
        <v>56</v>
      </c>
      <c r="D23" s="451"/>
      <c r="E23" s="7" t="s">
        <v>46</v>
      </c>
      <c r="F23" s="7" t="s">
        <v>46</v>
      </c>
      <c r="G23" s="7" t="s">
        <v>46</v>
      </c>
      <c r="H23" s="7" t="s">
        <v>46</v>
      </c>
      <c r="I23" s="7" t="s">
        <v>46</v>
      </c>
      <c r="J23" s="7" t="s">
        <v>46</v>
      </c>
      <c r="K23" s="7" t="s">
        <v>46</v>
      </c>
      <c r="L23" s="22"/>
    </row>
    <row r="24" spans="1:12" s="20" customFormat="1" ht="15" customHeight="1" x14ac:dyDescent="0.4">
      <c r="A24" s="22"/>
      <c r="B24" s="45">
        <v>21</v>
      </c>
      <c r="C24" s="451" t="s">
        <v>57</v>
      </c>
      <c r="D24" s="451"/>
      <c r="E24" s="7">
        <v>3</v>
      </c>
      <c r="F24" s="7">
        <v>42</v>
      </c>
      <c r="G24" s="7">
        <v>13715</v>
      </c>
      <c r="H24" s="7">
        <v>47901</v>
      </c>
      <c r="I24" s="7">
        <v>63542</v>
      </c>
      <c r="J24" s="7">
        <v>14219</v>
      </c>
      <c r="K24" s="7">
        <v>14219</v>
      </c>
      <c r="L24" s="22"/>
    </row>
    <row r="25" spans="1:12" s="20" customFormat="1" ht="15" customHeight="1" x14ac:dyDescent="0.4">
      <c r="A25" s="22"/>
      <c r="B25" s="45">
        <v>22</v>
      </c>
      <c r="C25" s="451" t="s">
        <v>58</v>
      </c>
      <c r="D25" s="451"/>
      <c r="E25" s="7">
        <v>5</v>
      </c>
      <c r="F25" s="7">
        <v>340</v>
      </c>
      <c r="G25" s="7">
        <v>190357</v>
      </c>
      <c r="H25" s="7">
        <v>4476932</v>
      </c>
      <c r="I25" s="7">
        <v>5239110</v>
      </c>
      <c r="J25" s="7">
        <v>600248</v>
      </c>
      <c r="K25" s="7">
        <v>731899</v>
      </c>
      <c r="L25" s="22"/>
    </row>
    <row r="26" spans="1:12" s="20" customFormat="1" ht="15" customHeight="1" x14ac:dyDescent="0.4">
      <c r="A26" s="22"/>
      <c r="B26" s="46">
        <v>23</v>
      </c>
      <c r="C26" s="448" t="s">
        <v>59</v>
      </c>
      <c r="D26" s="448"/>
      <c r="E26" s="10">
        <v>1</v>
      </c>
      <c r="F26" s="10">
        <v>9</v>
      </c>
      <c r="G26" s="10" t="s">
        <v>2100</v>
      </c>
      <c r="H26" s="10" t="s">
        <v>2100</v>
      </c>
      <c r="I26" s="10" t="s">
        <v>2100</v>
      </c>
      <c r="J26" s="10" t="s">
        <v>2100</v>
      </c>
      <c r="K26" s="10" t="s">
        <v>2100</v>
      </c>
      <c r="L26" s="22"/>
    </row>
    <row r="27" spans="1:12" s="20" customFormat="1" ht="15" customHeight="1" x14ac:dyDescent="0.4">
      <c r="A27" s="22"/>
      <c r="B27" s="45">
        <v>24</v>
      </c>
      <c r="C27" s="451" t="s">
        <v>60</v>
      </c>
      <c r="D27" s="451"/>
      <c r="E27" s="7">
        <v>3</v>
      </c>
      <c r="F27" s="7">
        <v>237</v>
      </c>
      <c r="G27" s="7">
        <v>111299</v>
      </c>
      <c r="H27" s="7">
        <v>7219</v>
      </c>
      <c r="I27" s="7">
        <v>150345</v>
      </c>
      <c r="J27" s="7">
        <v>127664</v>
      </c>
      <c r="K27" s="7">
        <v>130312</v>
      </c>
      <c r="L27" s="22"/>
    </row>
    <row r="28" spans="1:12" s="20" customFormat="1" ht="15" customHeight="1" x14ac:dyDescent="0.4">
      <c r="A28" s="22"/>
      <c r="B28" s="45">
        <v>25</v>
      </c>
      <c r="C28" s="451" t="s">
        <v>61</v>
      </c>
      <c r="D28" s="451"/>
      <c r="E28" s="7">
        <v>2</v>
      </c>
      <c r="F28" s="7">
        <v>698</v>
      </c>
      <c r="G28" s="7" t="s">
        <v>2100</v>
      </c>
      <c r="H28" s="7" t="s">
        <v>2100</v>
      </c>
      <c r="I28" s="7" t="s">
        <v>2100</v>
      </c>
      <c r="J28" s="7" t="s">
        <v>2100</v>
      </c>
      <c r="K28" s="7" t="s">
        <v>2100</v>
      </c>
      <c r="L28" s="22"/>
    </row>
    <row r="29" spans="1:12" s="20" customFormat="1" ht="15" customHeight="1" x14ac:dyDescent="0.4">
      <c r="A29" s="22"/>
      <c r="B29" s="45">
        <v>26</v>
      </c>
      <c r="C29" s="451" t="s">
        <v>62</v>
      </c>
      <c r="D29" s="451"/>
      <c r="E29" s="7">
        <v>6</v>
      </c>
      <c r="F29" s="7">
        <v>82</v>
      </c>
      <c r="G29" s="7">
        <v>26220</v>
      </c>
      <c r="H29" s="7">
        <v>44231</v>
      </c>
      <c r="I29" s="7">
        <v>104395</v>
      </c>
      <c r="J29" s="7">
        <v>55163</v>
      </c>
      <c r="K29" s="7">
        <v>54695</v>
      </c>
      <c r="L29" s="22"/>
    </row>
    <row r="30" spans="1:12" s="20" customFormat="1" ht="15" customHeight="1" x14ac:dyDescent="0.4">
      <c r="A30" s="22"/>
      <c r="B30" s="45">
        <v>27</v>
      </c>
      <c r="C30" s="451" t="s">
        <v>63</v>
      </c>
      <c r="D30" s="451"/>
      <c r="E30" s="7" t="s">
        <v>46</v>
      </c>
      <c r="F30" s="7" t="s">
        <v>46</v>
      </c>
      <c r="G30" s="7" t="s">
        <v>46</v>
      </c>
      <c r="H30" s="7" t="s">
        <v>46</v>
      </c>
      <c r="I30" s="7" t="s">
        <v>46</v>
      </c>
      <c r="J30" s="7" t="s">
        <v>46</v>
      </c>
      <c r="K30" s="7" t="s">
        <v>46</v>
      </c>
      <c r="L30" s="22"/>
    </row>
    <row r="31" spans="1:12" s="20" customFormat="1" ht="15" customHeight="1" x14ac:dyDescent="0.4">
      <c r="A31" s="22"/>
      <c r="B31" s="46">
        <v>28</v>
      </c>
      <c r="C31" s="448" t="s">
        <v>64</v>
      </c>
      <c r="D31" s="448"/>
      <c r="E31" s="10">
        <v>1</v>
      </c>
      <c r="F31" s="10">
        <v>41</v>
      </c>
      <c r="G31" s="10" t="s">
        <v>2100</v>
      </c>
      <c r="H31" s="10" t="s">
        <v>2100</v>
      </c>
      <c r="I31" s="10" t="s">
        <v>2100</v>
      </c>
      <c r="J31" s="10" t="s">
        <v>2100</v>
      </c>
      <c r="K31" s="10" t="s">
        <v>2100</v>
      </c>
      <c r="L31" s="22"/>
    </row>
    <row r="32" spans="1:12" s="20" customFormat="1" ht="15" customHeight="1" x14ac:dyDescent="0.4">
      <c r="A32" s="22"/>
      <c r="B32" s="45">
        <v>29</v>
      </c>
      <c r="C32" s="451" t="s">
        <v>65</v>
      </c>
      <c r="D32" s="451"/>
      <c r="E32" s="7" t="s">
        <v>46</v>
      </c>
      <c r="F32" s="7" t="s">
        <v>46</v>
      </c>
      <c r="G32" s="7" t="s">
        <v>46</v>
      </c>
      <c r="H32" s="7" t="s">
        <v>46</v>
      </c>
      <c r="I32" s="7" t="s">
        <v>46</v>
      </c>
      <c r="J32" s="7" t="s">
        <v>46</v>
      </c>
      <c r="K32" s="7" t="s">
        <v>46</v>
      </c>
      <c r="L32" s="22"/>
    </row>
    <row r="33" spans="1:12" s="20" customFormat="1" ht="15" customHeight="1" x14ac:dyDescent="0.4">
      <c r="A33" s="22"/>
      <c r="B33" s="45">
        <v>30</v>
      </c>
      <c r="C33" s="451" t="s">
        <v>66</v>
      </c>
      <c r="D33" s="451"/>
      <c r="E33" s="7" t="s">
        <v>46</v>
      </c>
      <c r="F33" s="7" t="s">
        <v>46</v>
      </c>
      <c r="G33" s="7" t="s">
        <v>46</v>
      </c>
      <c r="H33" s="7" t="s">
        <v>46</v>
      </c>
      <c r="I33" s="7" t="s">
        <v>46</v>
      </c>
      <c r="J33" s="7" t="s">
        <v>46</v>
      </c>
      <c r="K33" s="7" t="s">
        <v>46</v>
      </c>
      <c r="L33" s="22"/>
    </row>
    <row r="34" spans="1:12" s="20" customFormat="1" ht="15" customHeight="1" x14ac:dyDescent="0.4">
      <c r="A34" s="22"/>
      <c r="B34" s="45">
        <v>31</v>
      </c>
      <c r="C34" s="451" t="s">
        <v>67</v>
      </c>
      <c r="D34" s="451"/>
      <c r="E34" s="7">
        <v>3</v>
      </c>
      <c r="F34" s="7">
        <v>43</v>
      </c>
      <c r="G34" s="7">
        <v>14608</v>
      </c>
      <c r="H34" s="7">
        <v>26700</v>
      </c>
      <c r="I34" s="7">
        <v>121395</v>
      </c>
      <c r="J34" s="7">
        <v>86086</v>
      </c>
      <c r="K34" s="7">
        <v>86086</v>
      </c>
      <c r="L34" s="22"/>
    </row>
    <row r="35" spans="1:12" s="20" customFormat="1" ht="15" customHeight="1" x14ac:dyDescent="0.4">
      <c r="A35" s="22"/>
      <c r="B35" s="146">
        <v>32</v>
      </c>
      <c r="C35" s="458" t="s">
        <v>68</v>
      </c>
      <c r="D35" s="458"/>
      <c r="E35" s="109">
        <v>1</v>
      </c>
      <c r="F35" s="109">
        <v>2</v>
      </c>
      <c r="G35" s="109" t="s">
        <v>2100</v>
      </c>
      <c r="H35" s="109" t="s">
        <v>2100</v>
      </c>
      <c r="I35" s="109" t="s">
        <v>2100</v>
      </c>
      <c r="J35" s="109" t="s">
        <v>2100</v>
      </c>
      <c r="K35" s="109" t="s">
        <v>2100</v>
      </c>
      <c r="L35" s="22"/>
    </row>
    <row r="36" spans="1:12" s="20" customFormat="1" ht="15" customHeight="1" x14ac:dyDescent="0.4">
      <c r="A36" s="22"/>
      <c r="B36" s="454" t="s">
        <v>2259</v>
      </c>
      <c r="C36" s="454"/>
      <c r="D36" s="455"/>
      <c r="E36" s="7">
        <v>25</v>
      </c>
      <c r="F36" s="7">
        <v>113</v>
      </c>
      <c r="G36" s="7">
        <v>34110</v>
      </c>
      <c r="H36" s="7">
        <v>71832</v>
      </c>
      <c r="I36" s="7">
        <v>141657</v>
      </c>
      <c r="J36" s="7">
        <v>63721</v>
      </c>
      <c r="K36" s="7">
        <v>63721</v>
      </c>
      <c r="L36" s="22"/>
    </row>
    <row r="37" spans="1:12" s="20" customFormat="1" ht="15" customHeight="1" x14ac:dyDescent="0.4">
      <c r="A37" s="22"/>
      <c r="B37" s="454" t="s">
        <v>540</v>
      </c>
      <c r="C37" s="454"/>
      <c r="D37" s="455"/>
      <c r="E37" s="7">
        <v>10</v>
      </c>
      <c r="F37" s="7">
        <v>148</v>
      </c>
      <c r="G37" s="7">
        <v>40499</v>
      </c>
      <c r="H37" s="7">
        <v>115014</v>
      </c>
      <c r="I37" s="7">
        <v>233055</v>
      </c>
      <c r="J37" s="7">
        <v>105393</v>
      </c>
      <c r="K37" s="7">
        <v>105393</v>
      </c>
      <c r="L37" s="22"/>
    </row>
    <row r="38" spans="1:12" s="20" customFormat="1" ht="15" customHeight="1" x14ac:dyDescent="0.4">
      <c r="A38" s="22"/>
      <c r="B38" s="454" t="s">
        <v>541</v>
      </c>
      <c r="C38" s="454"/>
      <c r="D38" s="455"/>
      <c r="E38" s="7">
        <v>11</v>
      </c>
      <c r="F38" s="7">
        <v>266</v>
      </c>
      <c r="G38" s="7">
        <v>70915</v>
      </c>
      <c r="H38" s="7">
        <v>153570</v>
      </c>
      <c r="I38" s="7">
        <v>459760</v>
      </c>
      <c r="J38" s="7">
        <v>280753</v>
      </c>
      <c r="K38" s="7">
        <v>280753</v>
      </c>
      <c r="L38" s="22"/>
    </row>
    <row r="39" spans="1:12" s="20" customFormat="1" ht="15" customHeight="1" x14ac:dyDescent="0.4">
      <c r="A39" s="22"/>
      <c r="B39" s="454" t="s">
        <v>542</v>
      </c>
      <c r="C39" s="454"/>
      <c r="D39" s="455"/>
      <c r="E39" s="7">
        <v>9</v>
      </c>
      <c r="F39" s="7">
        <v>347</v>
      </c>
      <c r="G39" s="7">
        <v>107270</v>
      </c>
      <c r="H39" s="7">
        <v>536069</v>
      </c>
      <c r="I39" s="7">
        <v>816699</v>
      </c>
      <c r="J39" s="7">
        <v>251412</v>
      </c>
      <c r="K39" s="7">
        <v>257839</v>
      </c>
      <c r="L39" s="22"/>
    </row>
    <row r="40" spans="1:12" s="20" customFormat="1" ht="15" customHeight="1" x14ac:dyDescent="0.4">
      <c r="A40" s="22"/>
      <c r="B40" s="456" t="s">
        <v>543</v>
      </c>
      <c r="C40" s="456"/>
      <c r="D40" s="457"/>
      <c r="E40" s="10">
        <v>6</v>
      </c>
      <c r="F40" s="10">
        <v>437</v>
      </c>
      <c r="G40" s="10">
        <v>121830</v>
      </c>
      <c r="H40" s="10">
        <v>363919</v>
      </c>
      <c r="I40" s="10">
        <v>767407</v>
      </c>
      <c r="J40" s="10">
        <v>368645</v>
      </c>
      <c r="K40" s="10">
        <v>373519</v>
      </c>
      <c r="L40" s="22"/>
    </row>
    <row r="41" spans="1:12" s="20" customFormat="1" ht="15" customHeight="1" x14ac:dyDescent="0.4">
      <c r="A41" s="22"/>
      <c r="B41" s="454" t="s">
        <v>544</v>
      </c>
      <c r="C41" s="454"/>
      <c r="D41" s="455"/>
      <c r="E41" s="7">
        <v>3</v>
      </c>
      <c r="F41" s="7">
        <v>433</v>
      </c>
      <c r="G41" s="7" t="s">
        <v>2100</v>
      </c>
      <c r="H41" s="7" t="s">
        <v>2100</v>
      </c>
      <c r="I41" s="7" t="s">
        <v>2100</v>
      </c>
      <c r="J41" s="7" t="s">
        <v>2100</v>
      </c>
      <c r="K41" s="7" t="s">
        <v>2100</v>
      </c>
      <c r="L41" s="22"/>
    </row>
    <row r="42" spans="1:12" s="20" customFormat="1" ht="15" customHeight="1" x14ac:dyDescent="0.4">
      <c r="A42" s="22"/>
      <c r="B42" s="454" t="s">
        <v>545</v>
      </c>
      <c r="C42" s="454"/>
      <c r="D42" s="455"/>
      <c r="E42" s="7">
        <v>2</v>
      </c>
      <c r="F42" s="7">
        <v>473</v>
      </c>
      <c r="G42" s="7" t="s">
        <v>2100</v>
      </c>
      <c r="H42" s="7" t="s">
        <v>2100</v>
      </c>
      <c r="I42" s="7" t="s">
        <v>2100</v>
      </c>
      <c r="J42" s="7" t="s">
        <v>2100</v>
      </c>
      <c r="K42" s="7" t="s">
        <v>2100</v>
      </c>
      <c r="L42" s="22"/>
    </row>
    <row r="43" spans="1:12" s="20" customFormat="1" ht="15" customHeight="1" x14ac:dyDescent="0.4">
      <c r="A43" s="22"/>
      <c r="B43" s="454" t="s">
        <v>546</v>
      </c>
      <c r="C43" s="454"/>
      <c r="D43" s="455"/>
      <c r="E43" s="7" t="s">
        <v>46</v>
      </c>
      <c r="F43" s="7" t="s">
        <v>46</v>
      </c>
      <c r="G43" s="7" t="s">
        <v>46</v>
      </c>
      <c r="H43" s="7" t="s">
        <v>46</v>
      </c>
      <c r="I43" s="7" t="s">
        <v>46</v>
      </c>
      <c r="J43" s="7" t="s">
        <v>46</v>
      </c>
      <c r="K43" s="7" t="s">
        <v>46</v>
      </c>
      <c r="L43" s="22"/>
    </row>
    <row r="44" spans="1:12" s="20" customFormat="1" ht="15" customHeight="1" x14ac:dyDescent="0.4">
      <c r="A44" s="22"/>
      <c r="B44" s="454" t="s">
        <v>547</v>
      </c>
      <c r="C44" s="454"/>
      <c r="D44" s="455"/>
      <c r="E44" s="7">
        <v>1</v>
      </c>
      <c r="F44" s="7">
        <v>688</v>
      </c>
      <c r="G44" s="7" t="s">
        <v>2100</v>
      </c>
      <c r="H44" s="7" t="s">
        <v>2100</v>
      </c>
      <c r="I44" s="7" t="s">
        <v>2100</v>
      </c>
      <c r="J44" s="7" t="s">
        <v>2100</v>
      </c>
      <c r="K44" s="7" t="s">
        <v>2100</v>
      </c>
      <c r="L44" s="22"/>
    </row>
    <row r="45" spans="1:12" s="20" customFormat="1" ht="15" customHeight="1" thickBot="1" x14ac:dyDescent="0.45">
      <c r="A45" s="22"/>
      <c r="B45" s="452" t="s">
        <v>548</v>
      </c>
      <c r="C45" s="452"/>
      <c r="D45" s="453"/>
      <c r="E45" s="13" t="s">
        <v>46</v>
      </c>
      <c r="F45" s="13" t="s">
        <v>46</v>
      </c>
      <c r="G45" s="13" t="s">
        <v>46</v>
      </c>
      <c r="H45" s="13" t="s">
        <v>46</v>
      </c>
      <c r="I45" s="13" t="s">
        <v>46</v>
      </c>
      <c r="J45" s="13" t="s">
        <v>46</v>
      </c>
      <c r="K45" s="13" t="s">
        <v>46</v>
      </c>
      <c r="L45" s="22"/>
    </row>
    <row r="46" spans="1:12" s="20" customFormat="1" ht="15" customHeight="1" x14ac:dyDescent="0.4">
      <c r="A46" s="22"/>
      <c r="L46" s="22"/>
    </row>
    <row r="47" spans="1:12" ht="15" customHeight="1" x14ac:dyDescent="0.4">
      <c r="A47" s="18"/>
      <c r="L47" s="18"/>
    </row>
    <row r="48" spans="1:12" ht="15" customHeight="1" x14ac:dyDescent="0.4">
      <c r="A48" s="18"/>
      <c r="L48" s="18"/>
    </row>
    <row r="49" spans="1:12" ht="15" customHeight="1" x14ac:dyDescent="0.4">
      <c r="A49" s="18"/>
      <c r="L49" s="18"/>
    </row>
    <row r="50" spans="1:12" ht="15" customHeight="1" x14ac:dyDescent="0.4">
      <c r="A50" s="18"/>
      <c r="L50" s="18"/>
    </row>
    <row r="51" spans="1:12" ht="15" customHeight="1" x14ac:dyDescent="0.4">
      <c r="A51" s="18"/>
      <c r="L51" s="18"/>
    </row>
    <row r="52" spans="1:12" ht="15" customHeight="1" x14ac:dyDescent="0.4">
      <c r="A52" s="18"/>
      <c r="L52" s="18"/>
    </row>
    <row r="53" spans="1:12" ht="15" customHeight="1" x14ac:dyDescent="0.4">
      <c r="A53" s="18"/>
      <c r="L53" s="18"/>
    </row>
    <row r="54" spans="1:12" ht="15" customHeight="1" x14ac:dyDescent="0.4">
      <c r="A54" s="18"/>
      <c r="L54" s="18"/>
    </row>
    <row r="55" spans="1:12" ht="15" customHeight="1" x14ac:dyDescent="0.4">
      <c r="A55" s="18"/>
      <c r="L55" s="18"/>
    </row>
    <row r="56" spans="1:12" ht="15" customHeight="1" x14ac:dyDescent="0.4">
      <c r="A56" s="18"/>
      <c r="L56" s="18"/>
    </row>
    <row r="57" spans="1:12" ht="15" customHeight="1" x14ac:dyDescent="0.4">
      <c r="A57" s="18"/>
      <c r="L57" s="18"/>
    </row>
    <row r="58" spans="1:12" ht="15" customHeight="1" x14ac:dyDescent="0.4">
      <c r="A58" s="18"/>
      <c r="L58" s="18"/>
    </row>
    <row r="59" spans="1:12" ht="15" customHeight="1" x14ac:dyDescent="0.4">
      <c r="A59" s="18"/>
      <c r="L59" s="18"/>
    </row>
  </sheetData>
  <mergeCells count="37">
    <mergeCell ref="B45:D45"/>
    <mergeCell ref="E9:E10"/>
    <mergeCell ref="B39:D39"/>
    <mergeCell ref="B40:D40"/>
    <mergeCell ref="B41:D41"/>
    <mergeCell ref="B42:D42"/>
    <mergeCell ref="B43:D43"/>
    <mergeCell ref="B44:D44"/>
    <mergeCell ref="C34:D34"/>
    <mergeCell ref="C35:D35"/>
    <mergeCell ref="B36:D36"/>
    <mergeCell ref="B37:D37"/>
    <mergeCell ref="B38:D38"/>
    <mergeCell ref="C28:D28"/>
    <mergeCell ref="C29:D29"/>
    <mergeCell ref="C30:D30"/>
    <mergeCell ref="C31:D31"/>
    <mergeCell ref="C32:D32"/>
    <mergeCell ref="C33:D33"/>
    <mergeCell ref="C22:D22"/>
    <mergeCell ref="C23:D23"/>
    <mergeCell ref="C24:D24"/>
    <mergeCell ref="C25:D25"/>
    <mergeCell ref="C26:D26"/>
    <mergeCell ref="C27:D27"/>
    <mergeCell ref="B9:D10"/>
    <mergeCell ref="C21:D21"/>
    <mergeCell ref="B11:D11"/>
    <mergeCell ref="C12:D12"/>
    <mergeCell ref="C13:D13"/>
    <mergeCell ref="C14:D14"/>
    <mergeCell ref="C15:D15"/>
    <mergeCell ref="C16:D16"/>
    <mergeCell ref="C17:D17"/>
    <mergeCell ref="C18:D18"/>
    <mergeCell ref="C19:D19"/>
    <mergeCell ref="C20:D20"/>
  </mergeCells>
  <phoneticPr fontId="2"/>
  <pageMargins left="0.78740157480314965" right="0.78740157480314965" top="0.78740157480314965" bottom="0.78740157480314965" header="0.39370078740157483" footer="0.59055118110236227"/>
  <pageSetup paperSize="9" scale="93" firstPageNumber="5"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L59"/>
  <sheetViews>
    <sheetView showGridLines="0" zoomScaleNormal="100" workbookViewId="0"/>
  </sheetViews>
  <sheetFormatPr defaultColWidth="8.125" defaultRowHeight="15" customHeight="1" x14ac:dyDescent="0.4"/>
  <cols>
    <col min="1" max="1" width="2.625" style="16" customWidth="1"/>
    <col min="2" max="2" width="2.5" style="16" customWidth="1"/>
    <col min="3" max="5" width="6" style="16" customWidth="1"/>
    <col min="6" max="6" width="6.875" style="16" customWidth="1"/>
    <col min="7" max="11" width="11.375" style="16" customWidth="1"/>
    <col min="12" max="12" width="8.75" style="16" bestFit="1" customWidth="1"/>
    <col min="13" max="16384" width="8.125" style="16"/>
  </cols>
  <sheetData>
    <row r="1" spans="1:12" s="126" customFormat="1" ht="15" customHeight="1" x14ac:dyDescent="0.4">
      <c r="B1" s="126" t="s">
        <v>2256</v>
      </c>
    </row>
    <row r="2" spans="1:12" s="126" customFormat="1" ht="4.5" customHeight="1" x14ac:dyDescent="0.4"/>
    <row r="3" spans="1:12" s="126" customFormat="1" ht="4.5" customHeight="1" x14ac:dyDescent="0.4"/>
    <row r="4" spans="1:12" s="126" customFormat="1" ht="4.5" customHeight="1" x14ac:dyDescent="0.4"/>
    <row r="5" spans="1:12" ht="4.5" customHeight="1" x14ac:dyDescent="0.4"/>
    <row r="6" spans="1:12" s="59" customFormat="1" ht="15" customHeight="1" x14ac:dyDescent="0.4">
      <c r="B6" s="59" t="s">
        <v>643</v>
      </c>
    </row>
    <row r="7" spans="1:12" s="52" customFormat="1" ht="15" customHeight="1" x14ac:dyDescent="0.4">
      <c r="B7" s="52" t="s">
        <v>2070</v>
      </c>
    </row>
    <row r="8" spans="1:12" s="20" customFormat="1" ht="15" customHeight="1" thickBot="1" x14ac:dyDescent="0.45">
      <c r="C8" s="21">
        <v>213</v>
      </c>
      <c r="D8" s="20" t="s">
        <v>660</v>
      </c>
      <c r="L8" s="22"/>
    </row>
    <row r="9" spans="1:12" ht="52.5" x14ac:dyDescent="0.4">
      <c r="A9" s="18"/>
      <c r="B9" s="429" t="s">
        <v>18</v>
      </c>
      <c r="C9" s="429"/>
      <c r="D9" s="430"/>
      <c r="E9" s="440" t="s">
        <v>20</v>
      </c>
      <c r="F9" s="140" t="s">
        <v>639</v>
      </c>
      <c r="G9" s="154" t="s">
        <v>71</v>
      </c>
      <c r="H9" s="140" t="s">
        <v>2091</v>
      </c>
      <c r="I9" s="140" t="s">
        <v>640</v>
      </c>
      <c r="J9" s="141" t="s">
        <v>641</v>
      </c>
      <c r="K9" s="141" t="s">
        <v>2035</v>
      </c>
      <c r="L9" s="18"/>
    </row>
    <row r="10" spans="1:12" s="142" customFormat="1" ht="15" customHeight="1" thickBot="1" x14ac:dyDescent="0.45">
      <c r="A10" s="93"/>
      <c r="B10" s="431"/>
      <c r="C10" s="431"/>
      <c r="D10" s="432"/>
      <c r="E10" s="441"/>
      <c r="F10" s="23" t="s">
        <v>642</v>
      </c>
      <c r="G10" s="23" t="s">
        <v>80</v>
      </c>
      <c r="H10" s="23" t="s">
        <v>80</v>
      </c>
      <c r="I10" s="23" t="s">
        <v>80</v>
      </c>
      <c r="J10" s="24" t="s">
        <v>80</v>
      </c>
      <c r="K10" s="24" t="s">
        <v>80</v>
      </c>
      <c r="L10" s="93"/>
    </row>
    <row r="11" spans="1:12" s="52" customFormat="1" ht="15" customHeight="1" x14ac:dyDescent="0.4">
      <c r="A11" s="51"/>
      <c r="B11" s="449" t="s">
        <v>11</v>
      </c>
      <c r="C11" s="449"/>
      <c r="D11" s="450"/>
      <c r="E11" s="50">
        <v>40</v>
      </c>
      <c r="F11" s="50">
        <v>1981</v>
      </c>
      <c r="G11" s="50">
        <v>590215</v>
      </c>
      <c r="H11" s="50">
        <v>1109361</v>
      </c>
      <c r="I11" s="50">
        <v>2270234</v>
      </c>
      <c r="J11" s="50">
        <v>984960</v>
      </c>
      <c r="K11" s="50">
        <v>1060961</v>
      </c>
      <c r="L11" s="51"/>
    </row>
    <row r="12" spans="1:12" s="20" customFormat="1" ht="15" customHeight="1" x14ac:dyDescent="0.4">
      <c r="A12" s="22"/>
      <c r="B12" s="45" t="s">
        <v>43</v>
      </c>
      <c r="C12" s="451" t="s">
        <v>44</v>
      </c>
      <c r="D12" s="451"/>
      <c r="E12" s="7">
        <v>14</v>
      </c>
      <c r="F12" s="7">
        <v>1103</v>
      </c>
      <c r="G12" s="7">
        <v>306187</v>
      </c>
      <c r="H12" s="7">
        <v>720944</v>
      </c>
      <c r="I12" s="7">
        <v>1294730</v>
      </c>
      <c r="J12" s="7">
        <v>487734</v>
      </c>
      <c r="K12" s="7">
        <v>527749</v>
      </c>
      <c r="L12" s="22"/>
    </row>
    <row r="13" spans="1:12" s="20" customFormat="1" ht="15" customHeight="1" x14ac:dyDescent="0.4">
      <c r="A13" s="22"/>
      <c r="B13" s="45">
        <v>10</v>
      </c>
      <c r="C13" s="451" t="s">
        <v>45</v>
      </c>
      <c r="D13" s="451"/>
      <c r="E13" s="7">
        <v>2</v>
      </c>
      <c r="F13" s="7">
        <v>40</v>
      </c>
      <c r="G13" s="7" t="s">
        <v>2100</v>
      </c>
      <c r="H13" s="7" t="s">
        <v>2100</v>
      </c>
      <c r="I13" s="7" t="s">
        <v>2100</v>
      </c>
      <c r="J13" s="7" t="s">
        <v>2100</v>
      </c>
      <c r="K13" s="7" t="s">
        <v>2100</v>
      </c>
      <c r="L13" s="22"/>
    </row>
    <row r="14" spans="1:12" s="20" customFormat="1" ht="15" customHeight="1" x14ac:dyDescent="0.4">
      <c r="A14" s="22"/>
      <c r="B14" s="45">
        <v>11</v>
      </c>
      <c r="C14" s="451" t="s">
        <v>47</v>
      </c>
      <c r="D14" s="451"/>
      <c r="E14" s="7">
        <v>4</v>
      </c>
      <c r="F14" s="7">
        <v>173</v>
      </c>
      <c r="G14" s="7">
        <v>41393</v>
      </c>
      <c r="H14" s="7">
        <v>43359</v>
      </c>
      <c r="I14" s="7">
        <v>116202</v>
      </c>
      <c r="J14" s="7">
        <v>65347</v>
      </c>
      <c r="K14" s="7">
        <v>66301</v>
      </c>
      <c r="L14" s="22"/>
    </row>
    <row r="15" spans="1:12" s="20" customFormat="1" ht="15" customHeight="1" x14ac:dyDescent="0.4">
      <c r="A15" s="22"/>
      <c r="B15" s="45">
        <v>12</v>
      </c>
      <c r="C15" s="451" t="s">
        <v>48</v>
      </c>
      <c r="D15" s="451"/>
      <c r="E15" s="7">
        <v>4</v>
      </c>
      <c r="F15" s="7">
        <v>29</v>
      </c>
      <c r="G15" s="7">
        <v>7006</v>
      </c>
      <c r="H15" s="7">
        <v>14238</v>
      </c>
      <c r="I15" s="7">
        <v>31793</v>
      </c>
      <c r="J15" s="7">
        <v>16043</v>
      </c>
      <c r="K15" s="7">
        <v>16043</v>
      </c>
      <c r="L15" s="22"/>
    </row>
    <row r="16" spans="1:12" s="20" customFormat="1" ht="15" customHeight="1" x14ac:dyDescent="0.4">
      <c r="A16" s="22"/>
      <c r="B16" s="46">
        <v>13</v>
      </c>
      <c r="C16" s="448" t="s">
        <v>49</v>
      </c>
      <c r="D16" s="448"/>
      <c r="E16" s="10" t="s">
        <v>46</v>
      </c>
      <c r="F16" s="10" t="s">
        <v>46</v>
      </c>
      <c r="G16" s="10" t="s">
        <v>46</v>
      </c>
      <c r="H16" s="10" t="s">
        <v>46</v>
      </c>
      <c r="I16" s="10" t="s">
        <v>46</v>
      </c>
      <c r="J16" s="10" t="s">
        <v>46</v>
      </c>
      <c r="K16" s="10" t="s">
        <v>46</v>
      </c>
      <c r="L16" s="22"/>
    </row>
    <row r="17" spans="1:12" s="20" customFormat="1" ht="15" customHeight="1" x14ac:dyDescent="0.4">
      <c r="A17" s="22"/>
      <c r="B17" s="45">
        <v>14</v>
      </c>
      <c r="C17" s="451" t="s">
        <v>50</v>
      </c>
      <c r="D17" s="451"/>
      <c r="E17" s="7" t="s">
        <v>46</v>
      </c>
      <c r="F17" s="7" t="s">
        <v>46</v>
      </c>
      <c r="G17" s="7" t="s">
        <v>46</v>
      </c>
      <c r="H17" s="7" t="s">
        <v>46</v>
      </c>
      <c r="I17" s="7" t="s">
        <v>46</v>
      </c>
      <c r="J17" s="7" t="s">
        <v>46</v>
      </c>
      <c r="K17" s="7" t="s">
        <v>46</v>
      </c>
      <c r="L17" s="22"/>
    </row>
    <row r="18" spans="1:12" s="20" customFormat="1" ht="15" customHeight="1" x14ac:dyDescent="0.4">
      <c r="A18" s="22"/>
      <c r="B18" s="45">
        <v>15</v>
      </c>
      <c r="C18" s="451" t="s">
        <v>51</v>
      </c>
      <c r="D18" s="451"/>
      <c r="E18" s="7">
        <v>3</v>
      </c>
      <c r="F18" s="7">
        <v>58</v>
      </c>
      <c r="G18" s="7">
        <v>15395</v>
      </c>
      <c r="H18" s="7">
        <v>30567</v>
      </c>
      <c r="I18" s="7">
        <v>83153</v>
      </c>
      <c r="J18" s="7">
        <v>45453</v>
      </c>
      <c r="K18" s="7">
        <v>48179</v>
      </c>
      <c r="L18" s="22"/>
    </row>
    <row r="19" spans="1:12" s="20" customFormat="1" ht="15" customHeight="1" x14ac:dyDescent="0.4">
      <c r="A19" s="22"/>
      <c r="B19" s="45">
        <v>16</v>
      </c>
      <c r="C19" s="451" t="s">
        <v>52</v>
      </c>
      <c r="D19" s="451"/>
      <c r="E19" s="7" t="s">
        <v>46</v>
      </c>
      <c r="F19" s="7" t="s">
        <v>46</v>
      </c>
      <c r="G19" s="7" t="s">
        <v>46</v>
      </c>
      <c r="H19" s="7" t="s">
        <v>46</v>
      </c>
      <c r="I19" s="7" t="s">
        <v>46</v>
      </c>
      <c r="J19" s="7" t="s">
        <v>46</v>
      </c>
      <c r="K19" s="7" t="s">
        <v>46</v>
      </c>
      <c r="L19" s="22"/>
    </row>
    <row r="20" spans="1:12" s="20" customFormat="1" ht="15" customHeight="1" x14ac:dyDescent="0.4">
      <c r="A20" s="22"/>
      <c r="B20" s="45">
        <v>17</v>
      </c>
      <c r="C20" s="451" t="s">
        <v>53</v>
      </c>
      <c r="D20" s="451"/>
      <c r="E20" s="7">
        <v>1</v>
      </c>
      <c r="F20" s="7">
        <v>5</v>
      </c>
      <c r="G20" s="7" t="s">
        <v>2100</v>
      </c>
      <c r="H20" s="7" t="s">
        <v>2100</v>
      </c>
      <c r="I20" s="7" t="s">
        <v>2100</v>
      </c>
      <c r="J20" s="7" t="s">
        <v>2100</v>
      </c>
      <c r="K20" s="7" t="s">
        <v>2100</v>
      </c>
      <c r="L20" s="22"/>
    </row>
    <row r="21" spans="1:12" s="20" customFormat="1" ht="15" customHeight="1" x14ac:dyDescent="0.4">
      <c r="A21" s="22"/>
      <c r="B21" s="46">
        <v>18</v>
      </c>
      <c r="C21" s="447" t="s">
        <v>54</v>
      </c>
      <c r="D21" s="448"/>
      <c r="E21" s="10">
        <v>1</v>
      </c>
      <c r="F21" s="10">
        <v>3</v>
      </c>
      <c r="G21" s="10" t="s">
        <v>2100</v>
      </c>
      <c r="H21" s="10" t="s">
        <v>2100</v>
      </c>
      <c r="I21" s="10" t="s">
        <v>2100</v>
      </c>
      <c r="J21" s="10" t="s">
        <v>2100</v>
      </c>
      <c r="K21" s="10" t="s">
        <v>2100</v>
      </c>
      <c r="L21" s="22"/>
    </row>
    <row r="22" spans="1:12" s="20" customFormat="1" ht="15" customHeight="1" x14ac:dyDescent="0.4">
      <c r="A22" s="22"/>
      <c r="B22" s="45">
        <v>19</v>
      </c>
      <c r="C22" s="451" t="s">
        <v>55</v>
      </c>
      <c r="D22" s="451"/>
      <c r="E22" s="7">
        <v>1</v>
      </c>
      <c r="F22" s="7">
        <v>21</v>
      </c>
      <c r="G22" s="7" t="s">
        <v>2100</v>
      </c>
      <c r="H22" s="7" t="s">
        <v>2100</v>
      </c>
      <c r="I22" s="7" t="s">
        <v>2100</v>
      </c>
      <c r="J22" s="7" t="s">
        <v>2100</v>
      </c>
      <c r="K22" s="7" t="s">
        <v>2100</v>
      </c>
      <c r="L22" s="22"/>
    </row>
    <row r="23" spans="1:12" s="20" customFormat="1" ht="15" customHeight="1" x14ac:dyDescent="0.4">
      <c r="A23" s="22"/>
      <c r="B23" s="45">
        <v>20</v>
      </c>
      <c r="C23" s="451" t="s">
        <v>56</v>
      </c>
      <c r="D23" s="451"/>
      <c r="E23" s="7" t="s">
        <v>46</v>
      </c>
      <c r="F23" s="7" t="s">
        <v>46</v>
      </c>
      <c r="G23" s="7" t="s">
        <v>46</v>
      </c>
      <c r="H23" s="7" t="s">
        <v>46</v>
      </c>
      <c r="I23" s="7" t="s">
        <v>46</v>
      </c>
      <c r="J23" s="7" t="s">
        <v>46</v>
      </c>
      <c r="K23" s="7" t="s">
        <v>46</v>
      </c>
      <c r="L23" s="22"/>
    </row>
    <row r="24" spans="1:12" s="20" customFormat="1" ht="15" customHeight="1" x14ac:dyDescent="0.4">
      <c r="A24" s="22"/>
      <c r="B24" s="45">
        <v>21</v>
      </c>
      <c r="C24" s="451" t="s">
        <v>57</v>
      </c>
      <c r="D24" s="451"/>
      <c r="E24" s="7">
        <v>5</v>
      </c>
      <c r="F24" s="7">
        <v>79</v>
      </c>
      <c r="G24" s="7">
        <v>26556</v>
      </c>
      <c r="H24" s="7">
        <v>52102</v>
      </c>
      <c r="I24" s="7">
        <v>146989</v>
      </c>
      <c r="J24" s="7">
        <v>86262</v>
      </c>
      <c r="K24" s="7">
        <v>86262</v>
      </c>
      <c r="L24" s="22"/>
    </row>
    <row r="25" spans="1:12" s="20" customFormat="1" ht="15" customHeight="1" x14ac:dyDescent="0.4">
      <c r="A25" s="22"/>
      <c r="B25" s="45">
        <v>22</v>
      </c>
      <c r="C25" s="451" t="s">
        <v>58</v>
      </c>
      <c r="D25" s="451"/>
      <c r="E25" s="7" t="s">
        <v>46</v>
      </c>
      <c r="F25" s="7" t="s">
        <v>46</v>
      </c>
      <c r="G25" s="7" t="s">
        <v>46</v>
      </c>
      <c r="H25" s="7" t="s">
        <v>46</v>
      </c>
      <c r="I25" s="7" t="s">
        <v>46</v>
      </c>
      <c r="J25" s="7" t="s">
        <v>46</v>
      </c>
      <c r="K25" s="7" t="s">
        <v>46</v>
      </c>
      <c r="L25" s="22"/>
    </row>
    <row r="26" spans="1:12" s="20" customFormat="1" ht="15" customHeight="1" x14ac:dyDescent="0.4">
      <c r="A26" s="22"/>
      <c r="B26" s="46">
        <v>23</v>
      </c>
      <c r="C26" s="448" t="s">
        <v>59</v>
      </c>
      <c r="D26" s="448"/>
      <c r="E26" s="10" t="s">
        <v>46</v>
      </c>
      <c r="F26" s="10" t="s">
        <v>46</v>
      </c>
      <c r="G26" s="10" t="s">
        <v>46</v>
      </c>
      <c r="H26" s="10" t="s">
        <v>46</v>
      </c>
      <c r="I26" s="10" t="s">
        <v>46</v>
      </c>
      <c r="J26" s="10" t="s">
        <v>46</v>
      </c>
      <c r="K26" s="10" t="s">
        <v>46</v>
      </c>
      <c r="L26" s="22"/>
    </row>
    <row r="27" spans="1:12" s="20" customFormat="1" ht="15" customHeight="1" x14ac:dyDescent="0.4">
      <c r="A27" s="22"/>
      <c r="B27" s="45">
        <v>24</v>
      </c>
      <c r="C27" s="451" t="s">
        <v>60</v>
      </c>
      <c r="D27" s="451"/>
      <c r="E27" s="7" t="s">
        <v>46</v>
      </c>
      <c r="F27" s="7" t="s">
        <v>46</v>
      </c>
      <c r="G27" s="7" t="s">
        <v>46</v>
      </c>
      <c r="H27" s="7" t="s">
        <v>46</v>
      </c>
      <c r="I27" s="7" t="s">
        <v>46</v>
      </c>
      <c r="J27" s="7" t="s">
        <v>46</v>
      </c>
      <c r="K27" s="7" t="s">
        <v>46</v>
      </c>
      <c r="L27" s="22"/>
    </row>
    <row r="28" spans="1:12" s="20" customFormat="1" ht="15" customHeight="1" x14ac:dyDescent="0.4">
      <c r="A28" s="22"/>
      <c r="B28" s="45">
        <v>25</v>
      </c>
      <c r="C28" s="451" t="s">
        <v>61</v>
      </c>
      <c r="D28" s="451"/>
      <c r="E28" s="7" t="s">
        <v>46</v>
      </c>
      <c r="F28" s="7" t="s">
        <v>46</v>
      </c>
      <c r="G28" s="7" t="s">
        <v>46</v>
      </c>
      <c r="H28" s="7" t="s">
        <v>46</v>
      </c>
      <c r="I28" s="7" t="s">
        <v>46</v>
      </c>
      <c r="J28" s="7" t="s">
        <v>46</v>
      </c>
      <c r="K28" s="7" t="s">
        <v>46</v>
      </c>
      <c r="L28" s="22"/>
    </row>
    <row r="29" spans="1:12" s="20" customFormat="1" ht="15" customHeight="1" x14ac:dyDescent="0.4">
      <c r="A29" s="22"/>
      <c r="B29" s="45">
        <v>26</v>
      </c>
      <c r="C29" s="451" t="s">
        <v>62</v>
      </c>
      <c r="D29" s="451"/>
      <c r="E29" s="7">
        <v>1</v>
      </c>
      <c r="F29" s="7">
        <v>36</v>
      </c>
      <c r="G29" s="7" t="s">
        <v>2100</v>
      </c>
      <c r="H29" s="7" t="s">
        <v>2100</v>
      </c>
      <c r="I29" s="7" t="s">
        <v>2100</v>
      </c>
      <c r="J29" s="7" t="s">
        <v>2100</v>
      </c>
      <c r="K29" s="7" t="s">
        <v>2100</v>
      </c>
      <c r="L29" s="22"/>
    </row>
    <row r="30" spans="1:12" s="20" customFormat="1" ht="15" customHeight="1" x14ac:dyDescent="0.4">
      <c r="A30" s="22"/>
      <c r="B30" s="45">
        <v>27</v>
      </c>
      <c r="C30" s="451" t="s">
        <v>63</v>
      </c>
      <c r="D30" s="451"/>
      <c r="E30" s="7" t="s">
        <v>46</v>
      </c>
      <c r="F30" s="7" t="s">
        <v>46</v>
      </c>
      <c r="G30" s="7" t="s">
        <v>46</v>
      </c>
      <c r="H30" s="7" t="s">
        <v>46</v>
      </c>
      <c r="I30" s="7" t="s">
        <v>46</v>
      </c>
      <c r="J30" s="7" t="s">
        <v>46</v>
      </c>
      <c r="K30" s="7" t="s">
        <v>46</v>
      </c>
      <c r="L30" s="22"/>
    </row>
    <row r="31" spans="1:12" s="20" customFormat="1" ht="15" customHeight="1" x14ac:dyDescent="0.4">
      <c r="A31" s="22"/>
      <c r="B31" s="46">
        <v>28</v>
      </c>
      <c r="C31" s="448" t="s">
        <v>64</v>
      </c>
      <c r="D31" s="448"/>
      <c r="E31" s="10" t="s">
        <v>46</v>
      </c>
      <c r="F31" s="10" t="s">
        <v>46</v>
      </c>
      <c r="G31" s="10" t="s">
        <v>46</v>
      </c>
      <c r="H31" s="10" t="s">
        <v>46</v>
      </c>
      <c r="I31" s="10" t="s">
        <v>46</v>
      </c>
      <c r="J31" s="10" t="s">
        <v>46</v>
      </c>
      <c r="K31" s="10" t="s">
        <v>46</v>
      </c>
      <c r="L31" s="22"/>
    </row>
    <row r="32" spans="1:12" s="20" customFormat="1" ht="15" customHeight="1" x14ac:dyDescent="0.4">
      <c r="A32" s="22"/>
      <c r="B32" s="45">
        <v>29</v>
      </c>
      <c r="C32" s="451" t="s">
        <v>65</v>
      </c>
      <c r="D32" s="451"/>
      <c r="E32" s="7">
        <v>1</v>
      </c>
      <c r="F32" s="7">
        <v>188</v>
      </c>
      <c r="G32" s="7" t="s">
        <v>2100</v>
      </c>
      <c r="H32" s="7" t="s">
        <v>2100</v>
      </c>
      <c r="I32" s="7" t="s">
        <v>2100</v>
      </c>
      <c r="J32" s="7" t="s">
        <v>2100</v>
      </c>
      <c r="K32" s="7" t="s">
        <v>2100</v>
      </c>
      <c r="L32" s="22"/>
    </row>
    <row r="33" spans="1:12" s="20" customFormat="1" ht="15" customHeight="1" x14ac:dyDescent="0.4">
      <c r="A33" s="22"/>
      <c r="B33" s="45">
        <v>30</v>
      </c>
      <c r="C33" s="451" t="s">
        <v>66</v>
      </c>
      <c r="D33" s="451"/>
      <c r="E33" s="7">
        <v>1</v>
      </c>
      <c r="F33" s="7">
        <v>112</v>
      </c>
      <c r="G33" s="7" t="s">
        <v>2100</v>
      </c>
      <c r="H33" s="7" t="s">
        <v>2100</v>
      </c>
      <c r="I33" s="7" t="s">
        <v>2100</v>
      </c>
      <c r="J33" s="7" t="s">
        <v>2100</v>
      </c>
      <c r="K33" s="7" t="s">
        <v>2100</v>
      </c>
      <c r="L33" s="22"/>
    </row>
    <row r="34" spans="1:12" s="20" customFormat="1" ht="15" customHeight="1" x14ac:dyDescent="0.4">
      <c r="A34" s="22"/>
      <c r="B34" s="45">
        <v>31</v>
      </c>
      <c r="C34" s="451" t="s">
        <v>67</v>
      </c>
      <c r="D34" s="451"/>
      <c r="E34" s="7" t="s">
        <v>46</v>
      </c>
      <c r="F34" s="7" t="s">
        <v>46</v>
      </c>
      <c r="G34" s="7" t="s">
        <v>46</v>
      </c>
      <c r="H34" s="7" t="s">
        <v>46</v>
      </c>
      <c r="I34" s="7" t="s">
        <v>46</v>
      </c>
      <c r="J34" s="7" t="s">
        <v>46</v>
      </c>
      <c r="K34" s="7" t="s">
        <v>46</v>
      </c>
      <c r="L34" s="22"/>
    </row>
    <row r="35" spans="1:12" s="20" customFormat="1" ht="15" customHeight="1" x14ac:dyDescent="0.4">
      <c r="A35" s="22"/>
      <c r="B35" s="146">
        <v>32</v>
      </c>
      <c r="C35" s="458" t="s">
        <v>68</v>
      </c>
      <c r="D35" s="458"/>
      <c r="E35" s="109">
        <v>2</v>
      </c>
      <c r="F35" s="109">
        <v>134</v>
      </c>
      <c r="G35" s="109" t="s">
        <v>2100</v>
      </c>
      <c r="H35" s="109" t="s">
        <v>2100</v>
      </c>
      <c r="I35" s="109" t="s">
        <v>2100</v>
      </c>
      <c r="J35" s="109" t="s">
        <v>2100</v>
      </c>
      <c r="K35" s="109" t="s">
        <v>2100</v>
      </c>
      <c r="L35" s="22"/>
    </row>
    <row r="36" spans="1:12" s="20" customFormat="1" ht="15" customHeight="1" x14ac:dyDescent="0.4">
      <c r="A36" s="22"/>
      <c r="B36" s="454" t="s">
        <v>2259</v>
      </c>
      <c r="C36" s="454"/>
      <c r="D36" s="455"/>
      <c r="E36" s="7">
        <v>12</v>
      </c>
      <c r="F36" s="7">
        <v>55</v>
      </c>
      <c r="G36" s="7">
        <v>14775</v>
      </c>
      <c r="H36" s="7">
        <v>42061</v>
      </c>
      <c r="I36" s="7">
        <v>87195</v>
      </c>
      <c r="J36" s="7">
        <v>41132</v>
      </c>
      <c r="K36" s="7">
        <v>41132</v>
      </c>
      <c r="L36" s="22"/>
    </row>
    <row r="37" spans="1:12" s="20" customFormat="1" ht="15" customHeight="1" x14ac:dyDescent="0.4">
      <c r="A37" s="22"/>
      <c r="B37" s="454" t="s">
        <v>540</v>
      </c>
      <c r="C37" s="454"/>
      <c r="D37" s="455"/>
      <c r="E37" s="7">
        <v>8</v>
      </c>
      <c r="F37" s="7">
        <v>113</v>
      </c>
      <c r="G37" s="7">
        <v>27210</v>
      </c>
      <c r="H37" s="7">
        <v>48033</v>
      </c>
      <c r="I37" s="7">
        <v>115988</v>
      </c>
      <c r="J37" s="7">
        <v>62106</v>
      </c>
      <c r="K37" s="7">
        <v>62106</v>
      </c>
      <c r="L37" s="22"/>
    </row>
    <row r="38" spans="1:12" s="20" customFormat="1" ht="15" customHeight="1" x14ac:dyDescent="0.4">
      <c r="A38" s="22"/>
      <c r="B38" s="454" t="s">
        <v>541</v>
      </c>
      <c r="C38" s="454"/>
      <c r="D38" s="455"/>
      <c r="E38" s="7">
        <v>3</v>
      </c>
      <c r="F38" s="7">
        <v>75</v>
      </c>
      <c r="G38" s="7" t="s">
        <v>2100</v>
      </c>
      <c r="H38" s="7" t="s">
        <v>2100</v>
      </c>
      <c r="I38" s="7" t="s">
        <v>2100</v>
      </c>
      <c r="J38" s="7" t="s">
        <v>2100</v>
      </c>
      <c r="K38" s="7" t="s">
        <v>2100</v>
      </c>
      <c r="L38" s="22"/>
    </row>
    <row r="39" spans="1:12" s="20" customFormat="1" ht="15" customHeight="1" x14ac:dyDescent="0.4">
      <c r="A39" s="22"/>
      <c r="B39" s="454" t="s">
        <v>542</v>
      </c>
      <c r="C39" s="454"/>
      <c r="D39" s="455"/>
      <c r="E39" s="7">
        <v>5</v>
      </c>
      <c r="F39" s="7">
        <v>202</v>
      </c>
      <c r="G39" s="7">
        <v>83898</v>
      </c>
      <c r="H39" s="7">
        <v>265256</v>
      </c>
      <c r="I39" s="7">
        <v>443314</v>
      </c>
      <c r="J39" s="7">
        <v>132145</v>
      </c>
      <c r="K39" s="7">
        <v>159590</v>
      </c>
      <c r="L39" s="22"/>
    </row>
    <row r="40" spans="1:12" s="20" customFormat="1" ht="15" customHeight="1" x14ac:dyDescent="0.4">
      <c r="A40" s="22"/>
      <c r="B40" s="456" t="s">
        <v>543</v>
      </c>
      <c r="C40" s="456"/>
      <c r="D40" s="457"/>
      <c r="E40" s="10">
        <v>5</v>
      </c>
      <c r="F40" s="10">
        <v>320</v>
      </c>
      <c r="G40" s="10">
        <v>75154</v>
      </c>
      <c r="H40" s="10">
        <v>247238</v>
      </c>
      <c r="I40" s="10">
        <v>351521</v>
      </c>
      <c r="J40" s="10">
        <v>93223</v>
      </c>
      <c r="K40" s="10">
        <v>95765</v>
      </c>
      <c r="L40" s="22"/>
    </row>
    <row r="41" spans="1:12" s="20" customFormat="1" ht="15" customHeight="1" x14ac:dyDescent="0.4">
      <c r="A41" s="22"/>
      <c r="B41" s="454" t="s">
        <v>544</v>
      </c>
      <c r="C41" s="454"/>
      <c r="D41" s="455"/>
      <c r="E41" s="7">
        <v>5</v>
      </c>
      <c r="F41" s="7">
        <v>692</v>
      </c>
      <c r="G41" s="7">
        <v>222608</v>
      </c>
      <c r="H41" s="7">
        <v>361279</v>
      </c>
      <c r="I41" s="7">
        <v>746830</v>
      </c>
      <c r="J41" s="7">
        <v>324716</v>
      </c>
      <c r="K41" s="7">
        <v>352003</v>
      </c>
      <c r="L41" s="22"/>
    </row>
    <row r="42" spans="1:12" s="20" customFormat="1" ht="15" customHeight="1" x14ac:dyDescent="0.4">
      <c r="A42" s="22"/>
      <c r="B42" s="454" t="s">
        <v>545</v>
      </c>
      <c r="C42" s="454"/>
      <c r="D42" s="455"/>
      <c r="E42" s="7">
        <v>2</v>
      </c>
      <c r="F42" s="7">
        <v>524</v>
      </c>
      <c r="G42" s="7" t="s">
        <v>2100</v>
      </c>
      <c r="H42" s="7" t="s">
        <v>2100</v>
      </c>
      <c r="I42" s="7" t="s">
        <v>2100</v>
      </c>
      <c r="J42" s="7" t="s">
        <v>2100</v>
      </c>
      <c r="K42" s="7" t="s">
        <v>2100</v>
      </c>
      <c r="L42" s="22"/>
    </row>
    <row r="43" spans="1:12" s="20" customFormat="1" ht="15" customHeight="1" x14ac:dyDescent="0.4">
      <c r="A43" s="22"/>
      <c r="B43" s="454" t="s">
        <v>546</v>
      </c>
      <c r="C43" s="454"/>
      <c r="D43" s="455"/>
      <c r="E43" s="7" t="s">
        <v>46</v>
      </c>
      <c r="F43" s="7" t="s">
        <v>46</v>
      </c>
      <c r="G43" s="7" t="s">
        <v>46</v>
      </c>
      <c r="H43" s="7" t="s">
        <v>46</v>
      </c>
      <c r="I43" s="7" t="s">
        <v>46</v>
      </c>
      <c r="J43" s="7" t="s">
        <v>46</v>
      </c>
      <c r="K43" s="7" t="s">
        <v>46</v>
      </c>
      <c r="L43" s="22"/>
    </row>
    <row r="44" spans="1:12" s="20" customFormat="1" ht="15" customHeight="1" x14ac:dyDescent="0.4">
      <c r="A44" s="22"/>
      <c r="B44" s="454" t="s">
        <v>547</v>
      </c>
      <c r="C44" s="454"/>
      <c r="D44" s="455"/>
      <c r="E44" s="7" t="s">
        <v>46</v>
      </c>
      <c r="F44" s="7" t="s">
        <v>46</v>
      </c>
      <c r="G44" s="7" t="s">
        <v>46</v>
      </c>
      <c r="H44" s="7" t="s">
        <v>46</v>
      </c>
      <c r="I44" s="7" t="s">
        <v>46</v>
      </c>
      <c r="J44" s="7" t="s">
        <v>46</v>
      </c>
      <c r="K44" s="7" t="s">
        <v>46</v>
      </c>
      <c r="L44" s="22"/>
    </row>
    <row r="45" spans="1:12" s="20" customFormat="1" ht="15" customHeight="1" thickBot="1" x14ac:dyDescent="0.45">
      <c r="A45" s="22"/>
      <c r="B45" s="452" t="s">
        <v>548</v>
      </c>
      <c r="C45" s="452"/>
      <c r="D45" s="453"/>
      <c r="E45" s="13" t="s">
        <v>46</v>
      </c>
      <c r="F45" s="13" t="s">
        <v>46</v>
      </c>
      <c r="G45" s="13" t="s">
        <v>46</v>
      </c>
      <c r="H45" s="13" t="s">
        <v>46</v>
      </c>
      <c r="I45" s="13" t="s">
        <v>46</v>
      </c>
      <c r="J45" s="13" t="s">
        <v>46</v>
      </c>
      <c r="K45" s="13" t="s">
        <v>46</v>
      </c>
      <c r="L45" s="22"/>
    </row>
    <row r="46" spans="1:12" s="20" customFormat="1" ht="15" customHeight="1" x14ac:dyDescent="0.4">
      <c r="A46" s="22"/>
      <c r="L46" s="22"/>
    </row>
    <row r="47" spans="1:12" ht="15" customHeight="1" x14ac:dyDescent="0.4">
      <c r="A47" s="18"/>
      <c r="L47" s="18"/>
    </row>
    <row r="48" spans="1:12" ht="15" customHeight="1" x14ac:dyDescent="0.4">
      <c r="A48" s="18"/>
      <c r="L48" s="18"/>
    </row>
    <row r="49" spans="1:12" ht="15" customHeight="1" x14ac:dyDescent="0.4">
      <c r="A49" s="18"/>
      <c r="L49" s="18"/>
    </row>
    <row r="50" spans="1:12" ht="15" customHeight="1" x14ac:dyDescent="0.4">
      <c r="A50" s="18"/>
      <c r="L50" s="18"/>
    </row>
    <row r="51" spans="1:12" ht="15" customHeight="1" x14ac:dyDescent="0.4">
      <c r="A51" s="18"/>
      <c r="L51" s="18"/>
    </row>
    <row r="52" spans="1:12" ht="15" customHeight="1" x14ac:dyDescent="0.4">
      <c r="A52" s="18"/>
      <c r="L52" s="18"/>
    </row>
    <row r="53" spans="1:12" ht="15" customHeight="1" x14ac:dyDescent="0.4">
      <c r="A53" s="18"/>
      <c r="L53" s="18"/>
    </row>
    <row r="54" spans="1:12" ht="15" customHeight="1" x14ac:dyDescent="0.4">
      <c r="A54" s="18"/>
      <c r="L54" s="18"/>
    </row>
    <row r="55" spans="1:12" ht="15" customHeight="1" x14ac:dyDescent="0.4">
      <c r="A55" s="18"/>
      <c r="L55" s="18"/>
    </row>
    <row r="56" spans="1:12" ht="15" customHeight="1" x14ac:dyDescent="0.4">
      <c r="A56" s="18"/>
      <c r="L56" s="18"/>
    </row>
    <row r="57" spans="1:12" ht="15" customHeight="1" x14ac:dyDescent="0.4">
      <c r="A57" s="18"/>
      <c r="L57" s="18"/>
    </row>
    <row r="58" spans="1:12" ht="15" customHeight="1" x14ac:dyDescent="0.4">
      <c r="A58" s="18"/>
      <c r="L58" s="18"/>
    </row>
    <row r="59" spans="1:12" ht="15" customHeight="1" x14ac:dyDescent="0.4">
      <c r="A59" s="18"/>
      <c r="L59" s="18"/>
    </row>
  </sheetData>
  <mergeCells count="37">
    <mergeCell ref="B45:D45"/>
    <mergeCell ref="E9:E10"/>
    <mergeCell ref="B39:D39"/>
    <mergeCell ref="B40:D40"/>
    <mergeCell ref="B41:D41"/>
    <mergeCell ref="B42:D42"/>
    <mergeCell ref="B43:D43"/>
    <mergeCell ref="B44:D44"/>
    <mergeCell ref="C34:D34"/>
    <mergeCell ref="C35:D35"/>
    <mergeCell ref="B36:D36"/>
    <mergeCell ref="B37:D37"/>
    <mergeCell ref="B38:D38"/>
    <mergeCell ref="C28:D28"/>
    <mergeCell ref="C29:D29"/>
    <mergeCell ref="C30:D30"/>
    <mergeCell ref="C31:D31"/>
    <mergeCell ref="C32:D32"/>
    <mergeCell ref="C33:D33"/>
    <mergeCell ref="C22:D22"/>
    <mergeCell ref="C23:D23"/>
    <mergeCell ref="C24:D24"/>
    <mergeCell ref="C25:D25"/>
    <mergeCell ref="C26:D26"/>
    <mergeCell ref="C27:D27"/>
    <mergeCell ref="B9:D10"/>
    <mergeCell ref="C21:D21"/>
    <mergeCell ref="B11:D11"/>
    <mergeCell ref="C12:D12"/>
    <mergeCell ref="C13:D13"/>
    <mergeCell ref="C14:D14"/>
    <mergeCell ref="C15:D15"/>
    <mergeCell ref="C16:D16"/>
    <mergeCell ref="C17:D17"/>
    <mergeCell ref="C18:D18"/>
    <mergeCell ref="C19:D19"/>
    <mergeCell ref="C20:D20"/>
  </mergeCells>
  <phoneticPr fontId="2"/>
  <pageMargins left="0.78740157480314965" right="0.78740157480314965" top="0.78740157480314965" bottom="0.78740157480314965" header="0.39370078740157483" footer="0.59055118110236227"/>
  <pageSetup paperSize="9" scale="93" firstPageNumber="5"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L59"/>
  <sheetViews>
    <sheetView showGridLines="0" zoomScaleNormal="100" workbookViewId="0"/>
  </sheetViews>
  <sheetFormatPr defaultColWidth="8.125" defaultRowHeight="15" customHeight="1" x14ac:dyDescent="0.4"/>
  <cols>
    <col min="1" max="1" width="2.625" style="16" customWidth="1"/>
    <col min="2" max="2" width="2.5" style="16" customWidth="1"/>
    <col min="3" max="5" width="6" style="16" customWidth="1"/>
    <col min="6" max="6" width="6.875" style="16" customWidth="1"/>
    <col min="7" max="11" width="11.375" style="16" customWidth="1"/>
    <col min="12" max="12" width="8.75" style="16" bestFit="1" customWidth="1"/>
    <col min="13" max="16384" width="8.125" style="16"/>
  </cols>
  <sheetData>
    <row r="1" spans="1:12" s="126" customFormat="1" ht="15" customHeight="1" x14ac:dyDescent="0.4">
      <c r="B1" s="126" t="s">
        <v>2256</v>
      </c>
    </row>
    <row r="2" spans="1:12" s="126" customFormat="1" ht="4.5" customHeight="1" x14ac:dyDescent="0.4"/>
    <row r="3" spans="1:12" s="126" customFormat="1" ht="4.5" customHeight="1" x14ac:dyDescent="0.4"/>
    <row r="4" spans="1:12" s="126" customFormat="1" ht="4.5" customHeight="1" x14ac:dyDescent="0.4"/>
    <row r="5" spans="1:12" ht="4.5" customHeight="1" x14ac:dyDescent="0.4"/>
    <row r="6" spans="1:12" s="59" customFormat="1" ht="15" customHeight="1" x14ac:dyDescent="0.4">
      <c r="B6" s="59" t="s">
        <v>643</v>
      </c>
    </row>
    <row r="7" spans="1:12" s="52" customFormat="1" ht="15" customHeight="1" x14ac:dyDescent="0.4">
      <c r="B7" s="52" t="s">
        <v>2070</v>
      </c>
    </row>
    <row r="8" spans="1:12" s="20" customFormat="1" ht="15" customHeight="1" thickBot="1" x14ac:dyDescent="0.45">
      <c r="C8" s="21">
        <v>214</v>
      </c>
      <c r="D8" s="20" t="s">
        <v>662</v>
      </c>
      <c r="L8" s="22"/>
    </row>
    <row r="9" spans="1:12" ht="52.5" x14ac:dyDescent="0.4">
      <c r="A9" s="18"/>
      <c r="B9" s="429" t="s">
        <v>18</v>
      </c>
      <c r="C9" s="429"/>
      <c r="D9" s="430"/>
      <c r="E9" s="440" t="s">
        <v>20</v>
      </c>
      <c r="F9" s="140" t="s">
        <v>639</v>
      </c>
      <c r="G9" s="154" t="s">
        <v>71</v>
      </c>
      <c r="H9" s="140" t="s">
        <v>2091</v>
      </c>
      <c r="I9" s="140" t="s">
        <v>640</v>
      </c>
      <c r="J9" s="141" t="s">
        <v>641</v>
      </c>
      <c r="K9" s="141" t="s">
        <v>2035</v>
      </c>
      <c r="L9" s="18"/>
    </row>
    <row r="10" spans="1:12" s="142" customFormat="1" ht="15" customHeight="1" thickBot="1" x14ac:dyDescent="0.45">
      <c r="A10" s="93"/>
      <c r="B10" s="431"/>
      <c r="C10" s="431"/>
      <c r="D10" s="432"/>
      <c r="E10" s="441"/>
      <c r="F10" s="23" t="s">
        <v>642</v>
      </c>
      <c r="G10" s="23" t="s">
        <v>80</v>
      </c>
      <c r="H10" s="23" t="s">
        <v>80</v>
      </c>
      <c r="I10" s="23" t="s">
        <v>80</v>
      </c>
      <c r="J10" s="24" t="s">
        <v>80</v>
      </c>
      <c r="K10" s="24" t="s">
        <v>80</v>
      </c>
      <c r="L10" s="93"/>
    </row>
    <row r="11" spans="1:12" s="52" customFormat="1" ht="15" customHeight="1" x14ac:dyDescent="0.4">
      <c r="A11" s="51"/>
      <c r="B11" s="449" t="s">
        <v>661</v>
      </c>
      <c r="C11" s="449"/>
      <c r="D11" s="450"/>
      <c r="E11" s="50">
        <v>58</v>
      </c>
      <c r="F11" s="50">
        <v>2078</v>
      </c>
      <c r="G11" s="50">
        <v>712934</v>
      </c>
      <c r="H11" s="50">
        <v>1457031</v>
      </c>
      <c r="I11" s="50">
        <v>3181800</v>
      </c>
      <c r="J11" s="50">
        <v>1489955</v>
      </c>
      <c r="K11" s="50">
        <v>1582573</v>
      </c>
      <c r="L11" s="51"/>
    </row>
    <row r="12" spans="1:12" s="20" customFormat="1" ht="15" customHeight="1" x14ac:dyDescent="0.4">
      <c r="A12" s="22"/>
      <c r="B12" s="45" t="s">
        <v>43</v>
      </c>
      <c r="C12" s="451" t="s">
        <v>44</v>
      </c>
      <c r="D12" s="451"/>
      <c r="E12" s="7">
        <v>12</v>
      </c>
      <c r="F12" s="7">
        <v>825</v>
      </c>
      <c r="G12" s="7">
        <v>214713</v>
      </c>
      <c r="H12" s="7">
        <v>345020</v>
      </c>
      <c r="I12" s="7">
        <v>823089</v>
      </c>
      <c r="J12" s="7">
        <v>392250</v>
      </c>
      <c r="K12" s="7">
        <v>438970</v>
      </c>
      <c r="L12" s="22"/>
    </row>
    <row r="13" spans="1:12" s="20" customFormat="1" ht="15" customHeight="1" x14ac:dyDescent="0.4">
      <c r="A13" s="22"/>
      <c r="B13" s="45">
        <v>10</v>
      </c>
      <c r="C13" s="451" t="s">
        <v>45</v>
      </c>
      <c r="D13" s="451"/>
      <c r="E13" s="7">
        <v>3</v>
      </c>
      <c r="F13" s="7">
        <v>30</v>
      </c>
      <c r="G13" s="7">
        <v>11758</v>
      </c>
      <c r="H13" s="7">
        <v>32229</v>
      </c>
      <c r="I13" s="7">
        <v>60606</v>
      </c>
      <c r="J13" s="7">
        <v>22925</v>
      </c>
      <c r="K13" s="7">
        <v>22925</v>
      </c>
      <c r="L13" s="22"/>
    </row>
    <row r="14" spans="1:12" s="20" customFormat="1" ht="15" customHeight="1" x14ac:dyDescent="0.4">
      <c r="A14" s="22"/>
      <c r="B14" s="45">
        <v>11</v>
      </c>
      <c r="C14" s="451" t="s">
        <v>47</v>
      </c>
      <c r="D14" s="451"/>
      <c r="E14" s="7">
        <v>5</v>
      </c>
      <c r="F14" s="7">
        <v>107</v>
      </c>
      <c r="G14" s="7">
        <v>20312</v>
      </c>
      <c r="H14" s="7">
        <v>23229</v>
      </c>
      <c r="I14" s="7">
        <v>61365</v>
      </c>
      <c r="J14" s="7">
        <v>35051</v>
      </c>
      <c r="K14" s="7">
        <v>34688</v>
      </c>
      <c r="L14" s="22"/>
    </row>
    <row r="15" spans="1:12" s="20" customFormat="1" ht="15" customHeight="1" x14ac:dyDescent="0.4">
      <c r="A15" s="22"/>
      <c r="B15" s="45">
        <v>12</v>
      </c>
      <c r="C15" s="451" t="s">
        <v>48</v>
      </c>
      <c r="D15" s="451"/>
      <c r="E15" s="7">
        <v>5</v>
      </c>
      <c r="F15" s="7">
        <v>101</v>
      </c>
      <c r="G15" s="7">
        <v>35838</v>
      </c>
      <c r="H15" s="7">
        <v>224700</v>
      </c>
      <c r="I15" s="7">
        <v>304548</v>
      </c>
      <c r="J15" s="7">
        <v>71452</v>
      </c>
      <c r="K15" s="7">
        <v>72518</v>
      </c>
      <c r="L15" s="22"/>
    </row>
    <row r="16" spans="1:12" s="20" customFormat="1" ht="15" customHeight="1" x14ac:dyDescent="0.4">
      <c r="A16" s="22"/>
      <c r="B16" s="46">
        <v>13</v>
      </c>
      <c r="C16" s="448" t="s">
        <v>49</v>
      </c>
      <c r="D16" s="448"/>
      <c r="E16" s="10">
        <v>2</v>
      </c>
      <c r="F16" s="10">
        <v>36</v>
      </c>
      <c r="G16" s="10" t="s">
        <v>2100</v>
      </c>
      <c r="H16" s="10" t="s">
        <v>2100</v>
      </c>
      <c r="I16" s="10" t="s">
        <v>2100</v>
      </c>
      <c r="J16" s="10" t="s">
        <v>2100</v>
      </c>
      <c r="K16" s="10" t="s">
        <v>2100</v>
      </c>
      <c r="L16" s="22"/>
    </row>
    <row r="17" spans="1:12" s="20" customFormat="1" ht="15" customHeight="1" x14ac:dyDescent="0.4">
      <c r="A17" s="22"/>
      <c r="B17" s="45">
        <v>14</v>
      </c>
      <c r="C17" s="451" t="s">
        <v>50</v>
      </c>
      <c r="D17" s="451"/>
      <c r="E17" s="7" t="s">
        <v>46</v>
      </c>
      <c r="F17" s="7" t="s">
        <v>46</v>
      </c>
      <c r="G17" s="7" t="s">
        <v>46</v>
      </c>
      <c r="H17" s="7" t="s">
        <v>46</v>
      </c>
      <c r="I17" s="7" t="s">
        <v>46</v>
      </c>
      <c r="J17" s="7" t="s">
        <v>46</v>
      </c>
      <c r="K17" s="7" t="s">
        <v>46</v>
      </c>
      <c r="L17" s="22"/>
    </row>
    <row r="18" spans="1:12" s="20" customFormat="1" ht="15" customHeight="1" x14ac:dyDescent="0.4">
      <c r="A18" s="22"/>
      <c r="B18" s="45">
        <v>15</v>
      </c>
      <c r="C18" s="451" t="s">
        <v>51</v>
      </c>
      <c r="D18" s="451"/>
      <c r="E18" s="7">
        <v>1</v>
      </c>
      <c r="F18" s="7">
        <v>9</v>
      </c>
      <c r="G18" s="7" t="s">
        <v>2100</v>
      </c>
      <c r="H18" s="7" t="s">
        <v>2100</v>
      </c>
      <c r="I18" s="7" t="s">
        <v>2100</v>
      </c>
      <c r="J18" s="7" t="s">
        <v>2100</v>
      </c>
      <c r="K18" s="7" t="s">
        <v>2100</v>
      </c>
      <c r="L18" s="22"/>
    </row>
    <row r="19" spans="1:12" s="20" customFormat="1" ht="15" customHeight="1" x14ac:dyDescent="0.4">
      <c r="A19" s="22"/>
      <c r="B19" s="45">
        <v>16</v>
      </c>
      <c r="C19" s="451" t="s">
        <v>52</v>
      </c>
      <c r="D19" s="451"/>
      <c r="E19" s="7">
        <v>2</v>
      </c>
      <c r="F19" s="7">
        <v>387</v>
      </c>
      <c r="G19" s="7" t="s">
        <v>2100</v>
      </c>
      <c r="H19" s="7" t="s">
        <v>2100</v>
      </c>
      <c r="I19" s="7" t="s">
        <v>2100</v>
      </c>
      <c r="J19" s="7" t="s">
        <v>2100</v>
      </c>
      <c r="K19" s="7" t="s">
        <v>2100</v>
      </c>
      <c r="L19" s="22"/>
    </row>
    <row r="20" spans="1:12" s="20" customFormat="1" ht="15" customHeight="1" x14ac:dyDescent="0.4">
      <c r="A20" s="22"/>
      <c r="B20" s="45">
        <v>17</v>
      </c>
      <c r="C20" s="451" t="s">
        <v>53</v>
      </c>
      <c r="D20" s="451"/>
      <c r="E20" s="7" t="s">
        <v>46</v>
      </c>
      <c r="F20" s="7" t="s">
        <v>46</v>
      </c>
      <c r="G20" s="7" t="s">
        <v>46</v>
      </c>
      <c r="H20" s="7" t="s">
        <v>46</v>
      </c>
      <c r="I20" s="7" t="s">
        <v>46</v>
      </c>
      <c r="J20" s="7" t="s">
        <v>46</v>
      </c>
      <c r="K20" s="7" t="s">
        <v>46</v>
      </c>
      <c r="L20" s="22"/>
    </row>
    <row r="21" spans="1:12" s="20" customFormat="1" ht="15" customHeight="1" x14ac:dyDescent="0.4">
      <c r="A21" s="22"/>
      <c r="B21" s="46">
        <v>18</v>
      </c>
      <c r="C21" s="447" t="s">
        <v>54</v>
      </c>
      <c r="D21" s="448"/>
      <c r="E21" s="10">
        <v>3</v>
      </c>
      <c r="F21" s="10">
        <v>139</v>
      </c>
      <c r="G21" s="10">
        <v>44839</v>
      </c>
      <c r="H21" s="10">
        <v>67747</v>
      </c>
      <c r="I21" s="10">
        <v>187190</v>
      </c>
      <c r="J21" s="10">
        <v>103347</v>
      </c>
      <c r="K21" s="10">
        <v>111098</v>
      </c>
      <c r="L21" s="22"/>
    </row>
    <row r="22" spans="1:12" s="20" customFormat="1" ht="15" customHeight="1" x14ac:dyDescent="0.4">
      <c r="A22" s="22"/>
      <c r="B22" s="45">
        <v>19</v>
      </c>
      <c r="C22" s="451" t="s">
        <v>55</v>
      </c>
      <c r="D22" s="451"/>
      <c r="E22" s="7" t="s">
        <v>46</v>
      </c>
      <c r="F22" s="7" t="s">
        <v>46</v>
      </c>
      <c r="G22" s="7" t="s">
        <v>46</v>
      </c>
      <c r="H22" s="7" t="s">
        <v>46</v>
      </c>
      <c r="I22" s="7" t="s">
        <v>46</v>
      </c>
      <c r="J22" s="7" t="s">
        <v>46</v>
      </c>
      <c r="K22" s="7" t="s">
        <v>46</v>
      </c>
      <c r="L22" s="22"/>
    </row>
    <row r="23" spans="1:12" s="20" customFormat="1" ht="15" customHeight="1" x14ac:dyDescent="0.4">
      <c r="A23" s="22"/>
      <c r="B23" s="45">
        <v>20</v>
      </c>
      <c r="C23" s="451" t="s">
        <v>56</v>
      </c>
      <c r="D23" s="451"/>
      <c r="E23" s="7">
        <v>1</v>
      </c>
      <c r="F23" s="7">
        <v>25</v>
      </c>
      <c r="G23" s="7" t="s">
        <v>2100</v>
      </c>
      <c r="H23" s="7" t="s">
        <v>2100</v>
      </c>
      <c r="I23" s="7" t="s">
        <v>2100</v>
      </c>
      <c r="J23" s="7" t="s">
        <v>2100</v>
      </c>
      <c r="K23" s="7" t="s">
        <v>2100</v>
      </c>
      <c r="L23" s="22"/>
    </row>
    <row r="24" spans="1:12" s="20" customFormat="1" ht="15" customHeight="1" x14ac:dyDescent="0.4">
      <c r="A24" s="22"/>
      <c r="B24" s="45">
        <v>21</v>
      </c>
      <c r="C24" s="451" t="s">
        <v>57</v>
      </c>
      <c r="D24" s="451"/>
      <c r="E24" s="7">
        <v>3</v>
      </c>
      <c r="F24" s="7">
        <v>76</v>
      </c>
      <c r="G24" s="7">
        <v>32156</v>
      </c>
      <c r="H24" s="7">
        <v>69320</v>
      </c>
      <c r="I24" s="7">
        <v>141203</v>
      </c>
      <c r="J24" s="7">
        <v>63592</v>
      </c>
      <c r="K24" s="7">
        <v>66335</v>
      </c>
      <c r="L24" s="22"/>
    </row>
    <row r="25" spans="1:12" s="20" customFormat="1" ht="15" customHeight="1" x14ac:dyDescent="0.4">
      <c r="A25" s="22"/>
      <c r="B25" s="45">
        <v>22</v>
      </c>
      <c r="C25" s="451" t="s">
        <v>58</v>
      </c>
      <c r="D25" s="451"/>
      <c r="E25" s="7" t="s">
        <v>46</v>
      </c>
      <c r="F25" s="7" t="s">
        <v>46</v>
      </c>
      <c r="G25" s="7" t="s">
        <v>46</v>
      </c>
      <c r="H25" s="7" t="s">
        <v>46</v>
      </c>
      <c r="I25" s="7" t="s">
        <v>46</v>
      </c>
      <c r="J25" s="7" t="s">
        <v>46</v>
      </c>
      <c r="K25" s="7" t="s">
        <v>46</v>
      </c>
      <c r="L25" s="22"/>
    </row>
    <row r="26" spans="1:12" s="20" customFormat="1" ht="15" customHeight="1" x14ac:dyDescent="0.4">
      <c r="A26" s="22"/>
      <c r="B26" s="46">
        <v>23</v>
      </c>
      <c r="C26" s="448" t="s">
        <v>59</v>
      </c>
      <c r="D26" s="448"/>
      <c r="E26" s="10">
        <v>1</v>
      </c>
      <c r="F26" s="10">
        <v>17</v>
      </c>
      <c r="G26" s="10" t="s">
        <v>2100</v>
      </c>
      <c r="H26" s="10" t="s">
        <v>2100</v>
      </c>
      <c r="I26" s="10" t="s">
        <v>2100</v>
      </c>
      <c r="J26" s="10" t="s">
        <v>2100</v>
      </c>
      <c r="K26" s="10" t="s">
        <v>2100</v>
      </c>
      <c r="L26" s="22"/>
    </row>
    <row r="27" spans="1:12" s="20" customFormat="1" ht="15" customHeight="1" x14ac:dyDescent="0.4">
      <c r="A27" s="22"/>
      <c r="B27" s="45">
        <v>24</v>
      </c>
      <c r="C27" s="451" t="s">
        <v>60</v>
      </c>
      <c r="D27" s="451"/>
      <c r="E27" s="7">
        <v>5</v>
      </c>
      <c r="F27" s="7">
        <v>101</v>
      </c>
      <c r="G27" s="7">
        <v>31980</v>
      </c>
      <c r="H27" s="7">
        <v>96434</v>
      </c>
      <c r="I27" s="7">
        <v>167439</v>
      </c>
      <c r="J27" s="7">
        <v>65461</v>
      </c>
      <c r="K27" s="7">
        <v>64900</v>
      </c>
      <c r="L27" s="22"/>
    </row>
    <row r="28" spans="1:12" s="20" customFormat="1" ht="15" customHeight="1" x14ac:dyDescent="0.4">
      <c r="A28" s="22"/>
      <c r="B28" s="45">
        <v>25</v>
      </c>
      <c r="C28" s="451" t="s">
        <v>61</v>
      </c>
      <c r="D28" s="451"/>
      <c r="E28" s="7" t="s">
        <v>46</v>
      </c>
      <c r="F28" s="7" t="s">
        <v>46</v>
      </c>
      <c r="G28" s="7" t="s">
        <v>46</v>
      </c>
      <c r="H28" s="7" t="s">
        <v>46</v>
      </c>
      <c r="I28" s="7" t="s">
        <v>46</v>
      </c>
      <c r="J28" s="7" t="s">
        <v>46</v>
      </c>
      <c r="K28" s="7" t="s">
        <v>46</v>
      </c>
      <c r="L28" s="22"/>
    </row>
    <row r="29" spans="1:12" s="20" customFormat="1" ht="15" customHeight="1" x14ac:dyDescent="0.4">
      <c r="A29" s="22"/>
      <c r="B29" s="45">
        <v>26</v>
      </c>
      <c r="C29" s="451" t="s">
        <v>62</v>
      </c>
      <c r="D29" s="451"/>
      <c r="E29" s="7">
        <v>8</v>
      </c>
      <c r="F29" s="7">
        <v>105</v>
      </c>
      <c r="G29" s="7">
        <v>40347</v>
      </c>
      <c r="H29" s="7">
        <v>73741</v>
      </c>
      <c r="I29" s="7">
        <v>119620</v>
      </c>
      <c r="J29" s="7">
        <v>53347</v>
      </c>
      <c r="K29" s="7">
        <v>42237</v>
      </c>
      <c r="L29" s="22"/>
    </row>
    <row r="30" spans="1:12" s="20" customFormat="1" ht="15" customHeight="1" x14ac:dyDescent="0.4">
      <c r="A30" s="22"/>
      <c r="B30" s="45">
        <v>27</v>
      </c>
      <c r="C30" s="451" t="s">
        <v>63</v>
      </c>
      <c r="D30" s="451"/>
      <c r="E30" s="7" t="s">
        <v>46</v>
      </c>
      <c r="F30" s="7" t="s">
        <v>46</v>
      </c>
      <c r="G30" s="7" t="s">
        <v>46</v>
      </c>
      <c r="H30" s="7" t="s">
        <v>46</v>
      </c>
      <c r="I30" s="7" t="s">
        <v>46</v>
      </c>
      <c r="J30" s="7" t="s">
        <v>46</v>
      </c>
      <c r="K30" s="7" t="s">
        <v>46</v>
      </c>
      <c r="L30" s="22"/>
    </row>
    <row r="31" spans="1:12" s="20" customFormat="1" ht="15" customHeight="1" x14ac:dyDescent="0.4">
      <c r="A31" s="22"/>
      <c r="B31" s="46">
        <v>28</v>
      </c>
      <c r="C31" s="448" t="s">
        <v>64</v>
      </c>
      <c r="D31" s="448"/>
      <c r="E31" s="10" t="s">
        <v>46</v>
      </c>
      <c r="F31" s="10" t="s">
        <v>46</v>
      </c>
      <c r="G31" s="10" t="s">
        <v>46</v>
      </c>
      <c r="H31" s="10" t="s">
        <v>46</v>
      </c>
      <c r="I31" s="10" t="s">
        <v>46</v>
      </c>
      <c r="J31" s="10" t="s">
        <v>46</v>
      </c>
      <c r="K31" s="10" t="s">
        <v>46</v>
      </c>
      <c r="L31" s="22"/>
    </row>
    <row r="32" spans="1:12" s="20" customFormat="1" ht="15" customHeight="1" x14ac:dyDescent="0.4">
      <c r="A32" s="22"/>
      <c r="B32" s="45">
        <v>29</v>
      </c>
      <c r="C32" s="451" t="s">
        <v>65</v>
      </c>
      <c r="D32" s="451"/>
      <c r="E32" s="7">
        <v>3</v>
      </c>
      <c r="F32" s="7">
        <v>78</v>
      </c>
      <c r="G32" s="7">
        <v>27095</v>
      </c>
      <c r="H32" s="7">
        <v>49302</v>
      </c>
      <c r="I32" s="7">
        <v>111569</v>
      </c>
      <c r="J32" s="7">
        <v>55485</v>
      </c>
      <c r="K32" s="7">
        <v>56610</v>
      </c>
      <c r="L32" s="22"/>
    </row>
    <row r="33" spans="1:12" s="20" customFormat="1" ht="15" customHeight="1" x14ac:dyDescent="0.4">
      <c r="A33" s="22"/>
      <c r="B33" s="45">
        <v>30</v>
      </c>
      <c r="C33" s="451" t="s">
        <v>66</v>
      </c>
      <c r="D33" s="451"/>
      <c r="E33" s="7" t="s">
        <v>46</v>
      </c>
      <c r="F33" s="7" t="s">
        <v>46</v>
      </c>
      <c r="G33" s="7" t="s">
        <v>46</v>
      </c>
      <c r="H33" s="7" t="s">
        <v>46</v>
      </c>
      <c r="I33" s="7" t="s">
        <v>46</v>
      </c>
      <c r="J33" s="7" t="s">
        <v>46</v>
      </c>
      <c r="K33" s="7" t="s">
        <v>46</v>
      </c>
      <c r="L33" s="22"/>
    </row>
    <row r="34" spans="1:12" s="20" customFormat="1" ht="15" customHeight="1" x14ac:dyDescent="0.4">
      <c r="A34" s="22"/>
      <c r="B34" s="45">
        <v>31</v>
      </c>
      <c r="C34" s="451" t="s">
        <v>67</v>
      </c>
      <c r="D34" s="451"/>
      <c r="E34" s="7" t="s">
        <v>46</v>
      </c>
      <c r="F34" s="7" t="s">
        <v>46</v>
      </c>
      <c r="G34" s="7" t="s">
        <v>46</v>
      </c>
      <c r="H34" s="7" t="s">
        <v>46</v>
      </c>
      <c r="I34" s="7" t="s">
        <v>46</v>
      </c>
      <c r="J34" s="7" t="s">
        <v>46</v>
      </c>
      <c r="K34" s="7" t="s">
        <v>46</v>
      </c>
      <c r="L34" s="22"/>
    </row>
    <row r="35" spans="1:12" s="20" customFormat="1" ht="15" customHeight="1" x14ac:dyDescent="0.4">
      <c r="A35" s="22"/>
      <c r="B35" s="146">
        <v>32</v>
      </c>
      <c r="C35" s="458" t="s">
        <v>68</v>
      </c>
      <c r="D35" s="458"/>
      <c r="E35" s="109">
        <v>4</v>
      </c>
      <c r="F35" s="109">
        <v>42</v>
      </c>
      <c r="G35" s="109">
        <v>13189</v>
      </c>
      <c r="H35" s="109">
        <v>23358</v>
      </c>
      <c r="I35" s="109">
        <v>60209</v>
      </c>
      <c r="J35" s="109">
        <v>33500</v>
      </c>
      <c r="K35" s="109">
        <v>33500</v>
      </c>
      <c r="L35" s="22"/>
    </row>
    <row r="36" spans="1:12" s="20" customFormat="1" ht="15" customHeight="1" x14ac:dyDescent="0.4">
      <c r="A36" s="22"/>
      <c r="B36" s="454" t="s">
        <v>2259</v>
      </c>
      <c r="C36" s="454"/>
      <c r="D36" s="455"/>
      <c r="E36" s="7">
        <v>19</v>
      </c>
      <c r="F36" s="7">
        <v>84</v>
      </c>
      <c r="G36" s="7">
        <v>25196</v>
      </c>
      <c r="H36" s="7">
        <v>58506</v>
      </c>
      <c r="I36" s="7">
        <v>118260</v>
      </c>
      <c r="J36" s="7">
        <v>54414</v>
      </c>
      <c r="K36" s="7">
        <v>54414</v>
      </c>
      <c r="L36" s="22"/>
    </row>
    <row r="37" spans="1:12" s="20" customFormat="1" ht="15" customHeight="1" x14ac:dyDescent="0.4">
      <c r="A37" s="22"/>
      <c r="B37" s="454" t="s">
        <v>540</v>
      </c>
      <c r="C37" s="454"/>
      <c r="D37" s="455"/>
      <c r="E37" s="7">
        <v>14</v>
      </c>
      <c r="F37" s="7">
        <v>182</v>
      </c>
      <c r="G37" s="7">
        <v>51289</v>
      </c>
      <c r="H37" s="7">
        <v>174798</v>
      </c>
      <c r="I37" s="7">
        <v>337294</v>
      </c>
      <c r="J37" s="7">
        <v>145232</v>
      </c>
      <c r="K37" s="7">
        <v>145232</v>
      </c>
      <c r="L37" s="22"/>
    </row>
    <row r="38" spans="1:12" s="20" customFormat="1" ht="15" customHeight="1" x14ac:dyDescent="0.4">
      <c r="A38" s="22"/>
      <c r="B38" s="454" t="s">
        <v>541</v>
      </c>
      <c r="C38" s="454"/>
      <c r="D38" s="455"/>
      <c r="E38" s="7">
        <v>10</v>
      </c>
      <c r="F38" s="7">
        <v>253</v>
      </c>
      <c r="G38" s="7">
        <v>78856</v>
      </c>
      <c r="H38" s="7">
        <v>223779</v>
      </c>
      <c r="I38" s="7">
        <v>358632</v>
      </c>
      <c r="J38" s="7">
        <v>123183</v>
      </c>
      <c r="K38" s="7">
        <v>123183</v>
      </c>
      <c r="L38" s="22"/>
    </row>
    <row r="39" spans="1:12" s="20" customFormat="1" ht="15" customHeight="1" x14ac:dyDescent="0.4">
      <c r="A39" s="22"/>
      <c r="B39" s="454" t="s">
        <v>542</v>
      </c>
      <c r="C39" s="454"/>
      <c r="D39" s="455"/>
      <c r="E39" s="7">
        <v>7</v>
      </c>
      <c r="F39" s="7">
        <v>280</v>
      </c>
      <c r="G39" s="7">
        <v>85313</v>
      </c>
      <c r="H39" s="7">
        <v>219503</v>
      </c>
      <c r="I39" s="7">
        <v>379043</v>
      </c>
      <c r="J39" s="7">
        <v>154684</v>
      </c>
      <c r="K39" s="7">
        <v>146206</v>
      </c>
      <c r="L39" s="22"/>
    </row>
    <row r="40" spans="1:12" s="20" customFormat="1" ht="15" customHeight="1" x14ac:dyDescent="0.4">
      <c r="A40" s="22"/>
      <c r="B40" s="456" t="s">
        <v>543</v>
      </c>
      <c r="C40" s="456"/>
      <c r="D40" s="457"/>
      <c r="E40" s="10">
        <v>3</v>
      </c>
      <c r="F40" s="10">
        <v>228</v>
      </c>
      <c r="G40" s="10" t="s">
        <v>2100</v>
      </c>
      <c r="H40" s="10" t="s">
        <v>2100</v>
      </c>
      <c r="I40" s="10" t="s">
        <v>2100</v>
      </c>
      <c r="J40" s="10" t="s">
        <v>2100</v>
      </c>
      <c r="K40" s="10" t="s">
        <v>2100</v>
      </c>
      <c r="L40" s="22"/>
    </row>
    <row r="41" spans="1:12" s="20" customFormat="1" ht="15" customHeight="1" x14ac:dyDescent="0.4">
      <c r="A41" s="22"/>
      <c r="B41" s="454" t="s">
        <v>544</v>
      </c>
      <c r="C41" s="454"/>
      <c r="D41" s="455"/>
      <c r="E41" s="7">
        <v>3</v>
      </c>
      <c r="F41" s="7">
        <v>414</v>
      </c>
      <c r="G41" s="7">
        <v>159755</v>
      </c>
      <c r="H41" s="7">
        <v>425987</v>
      </c>
      <c r="I41" s="7">
        <v>859531</v>
      </c>
      <c r="J41" s="7">
        <v>392674</v>
      </c>
      <c r="K41" s="7">
        <v>399857</v>
      </c>
      <c r="L41" s="22"/>
    </row>
    <row r="42" spans="1:12" s="20" customFormat="1" ht="15" customHeight="1" x14ac:dyDescent="0.4">
      <c r="A42" s="22"/>
      <c r="B42" s="454" t="s">
        <v>545</v>
      </c>
      <c r="C42" s="454"/>
      <c r="D42" s="455"/>
      <c r="E42" s="7">
        <v>1</v>
      </c>
      <c r="F42" s="7">
        <v>217</v>
      </c>
      <c r="G42" s="7" t="s">
        <v>2100</v>
      </c>
      <c r="H42" s="7" t="s">
        <v>2100</v>
      </c>
      <c r="I42" s="7" t="s">
        <v>2100</v>
      </c>
      <c r="J42" s="7" t="s">
        <v>2100</v>
      </c>
      <c r="K42" s="7" t="s">
        <v>2100</v>
      </c>
      <c r="L42" s="22"/>
    </row>
    <row r="43" spans="1:12" s="20" customFormat="1" ht="15" customHeight="1" x14ac:dyDescent="0.4">
      <c r="A43" s="22"/>
      <c r="B43" s="454" t="s">
        <v>546</v>
      </c>
      <c r="C43" s="454"/>
      <c r="D43" s="455"/>
      <c r="E43" s="7">
        <v>1</v>
      </c>
      <c r="F43" s="7">
        <v>420</v>
      </c>
      <c r="G43" s="7" t="s">
        <v>2100</v>
      </c>
      <c r="H43" s="7" t="s">
        <v>2100</v>
      </c>
      <c r="I43" s="7" t="s">
        <v>2100</v>
      </c>
      <c r="J43" s="7" t="s">
        <v>2100</v>
      </c>
      <c r="K43" s="7" t="s">
        <v>2100</v>
      </c>
      <c r="L43" s="22"/>
    </row>
    <row r="44" spans="1:12" s="20" customFormat="1" ht="15" customHeight="1" x14ac:dyDescent="0.4">
      <c r="A44" s="22"/>
      <c r="B44" s="454" t="s">
        <v>547</v>
      </c>
      <c r="C44" s="454"/>
      <c r="D44" s="455"/>
      <c r="E44" s="7" t="s">
        <v>46</v>
      </c>
      <c r="F44" s="7" t="s">
        <v>46</v>
      </c>
      <c r="G44" s="7" t="s">
        <v>46</v>
      </c>
      <c r="H44" s="7" t="s">
        <v>46</v>
      </c>
      <c r="I44" s="7" t="s">
        <v>46</v>
      </c>
      <c r="J44" s="7" t="s">
        <v>46</v>
      </c>
      <c r="K44" s="7" t="s">
        <v>46</v>
      </c>
      <c r="L44" s="22"/>
    </row>
    <row r="45" spans="1:12" s="20" customFormat="1" ht="15" customHeight="1" thickBot="1" x14ac:dyDescent="0.45">
      <c r="A45" s="22"/>
      <c r="B45" s="452" t="s">
        <v>548</v>
      </c>
      <c r="C45" s="452"/>
      <c r="D45" s="453"/>
      <c r="E45" s="13" t="s">
        <v>46</v>
      </c>
      <c r="F45" s="13" t="s">
        <v>46</v>
      </c>
      <c r="G45" s="13" t="s">
        <v>46</v>
      </c>
      <c r="H45" s="13" t="s">
        <v>46</v>
      </c>
      <c r="I45" s="13" t="s">
        <v>46</v>
      </c>
      <c r="J45" s="13" t="s">
        <v>46</v>
      </c>
      <c r="K45" s="13" t="s">
        <v>46</v>
      </c>
      <c r="L45" s="22"/>
    </row>
    <row r="46" spans="1:12" s="20" customFormat="1" ht="15" customHeight="1" x14ac:dyDescent="0.4">
      <c r="A46" s="22"/>
      <c r="L46" s="22"/>
    </row>
    <row r="47" spans="1:12" ht="15" customHeight="1" x14ac:dyDescent="0.4">
      <c r="A47" s="18"/>
      <c r="L47" s="18"/>
    </row>
    <row r="48" spans="1:12" ht="15" customHeight="1" x14ac:dyDescent="0.4">
      <c r="A48" s="18"/>
      <c r="L48" s="18"/>
    </row>
    <row r="49" spans="1:12" ht="15" customHeight="1" x14ac:dyDescent="0.4">
      <c r="A49" s="18"/>
      <c r="L49" s="18"/>
    </row>
    <row r="50" spans="1:12" ht="15" customHeight="1" x14ac:dyDescent="0.4">
      <c r="A50" s="18"/>
      <c r="L50" s="18"/>
    </row>
    <row r="51" spans="1:12" ht="15" customHeight="1" x14ac:dyDescent="0.4">
      <c r="A51" s="18"/>
      <c r="L51" s="18"/>
    </row>
    <row r="52" spans="1:12" ht="15" customHeight="1" x14ac:dyDescent="0.4">
      <c r="A52" s="18"/>
      <c r="L52" s="18"/>
    </row>
    <row r="53" spans="1:12" ht="15" customHeight="1" x14ac:dyDescent="0.4">
      <c r="A53" s="18"/>
      <c r="L53" s="18"/>
    </row>
    <row r="54" spans="1:12" ht="15" customHeight="1" x14ac:dyDescent="0.4">
      <c r="A54" s="18"/>
      <c r="L54" s="18"/>
    </row>
    <row r="55" spans="1:12" ht="15" customHeight="1" x14ac:dyDescent="0.4">
      <c r="A55" s="18"/>
      <c r="L55" s="18"/>
    </row>
    <row r="56" spans="1:12" ht="15" customHeight="1" x14ac:dyDescent="0.4">
      <c r="A56" s="18"/>
      <c r="L56" s="18"/>
    </row>
    <row r="57" spans="1:12" ht="15" customHeight="1" x14ac:dyDescent="0.4">
      <c r="A57" s="18"/>
      <c r="L57" s="18"/>
    </row>
    <row r="58" spans="1:12" ht="15" customHeight="1" x14ac:dyDescent="0.4">
      <c r="A58" s="18"/>
      <c r="L58" s="18"/>
    </row>
    <row r="59" spans="1:12" ht="15" customHeight="1" x14ac:dyDescent="0.4">
      <c r="A59" s="18"/>
      <c r="L59" s="18"/>
    </row>
  </sheetData>
  <mergeCells count="37">
    <mergeCell ref="B45:D45"/>
    <mergeCell ref="E9:E10"/>
    <mergeCell ref="B39:D39"/>
    <mergeCell ref="B40:D40"/>
    <mergeCell ref="B41:D41"/>
    <mergeCell ref="B42:D42"/>
    <mergeCell ref="B43:D43"/>
    <mergeCell ref="B44:D44"/>
    <mergeCell ref="C34:D34"/>
    <mergeCell ref="C35:D35"/>
    <mergeCell ref="B36:D36"/>
    <mergeCell ref="B37:D37"/>
    <mergeCell ref="B38:D38"/>
    <mergeCell ref="C28:D28"/>
    <mergeCell ref="C29:D29"/>
    <mergeCell ref="C30:D30"/>
    <mergeCell ref="C31:D31"/>
    <mergeCell ref="C32:D32"/>
    <mergeCell ref="C33:D33"/>
    <mergeCell ref="C22:D22"/>
    <mergeCell ref="C23:D23"/>
    <mergeCell ref="C24:D24"/>
    <mergeCell ref="C25:D25"/>
    <mergeCell ref="C26:D26"/>
    <mergeCell ref="C27:D27"/>
    <mergeCell ref="B9:D10"/>
    <mergeCell ref="C21:D21"/>
    <mergeCell ref="B11:D11"/>
    <mergeCell ref="C12:D12"/>
    <mergeCell ref="C13:D13"/>
    <mergeCell ref="C14:D14"/>
    <mergeCell ref="C15:D15"/>
    <mergeCell ref="C16:D16"/>
    <mergeCell ref="C17:D17"/>
    <mergeCell ref="C18:D18"/>
    <mergeCell ref="C19:D19"/>
    <mergeCell ref="C20:D20"/>
  </mergeCells>
  <phoneticPr fontId="2"/>
  <pageMargins left="0.78740157480314965" right="0.78740157480314965" top="0.78740157480314965" bottom="0.78740157480314965" header="0.39370078740157483" footer="0.59055118110236227"/>
  <pageSetup paperSize="9" scale="93" firstPageNumber="5"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L59"/>
  <sheetViews>
    <sheetView showGridLines="0" zoomScaleNormal="100" workbookViewId="0"/>
  </sheetViews>
  <sheetFormatPr defaultColWidth="8.125" defaultRowHeight="15" customHeight="1" x14ac:dyDescent="0.4"/>
  <cols>
    <col min="1" max="1" width="2.625" style="16" customWidth="1"/>
    <col min="2" max="2" width="2.5" style="16" customWidth="1"/>
    <col min="3" max="5" width="6" style="16" customWidth="1"/>
    <col min="6" max="6" width="6.875" style="16" customWidth="1"/>
    <col min="7" max="11" width="11.375" style="16" customWidth="1"/>
    <col min="12" max="12" width="8.75" style="16" bestFit="1" customWidth="1"/>
    <col min="13" max="16384" width="8.125" style="16"/>
  </cols>
  <sheetData>
    <row r="1" spans="1:12" s="126" customFormat="1" ht="15" customHeight="1" x14ac:dyDescent="0.4">
      <c r="B1" s="126" t="s">
        <v>2256</v>
      </c>
    </row>
    <row r="2" spans="1:12" s="126" customFormat="1" ht="4.5" customHeight="1" x14ac:dyDescent="0.4"/>
    <row r="3" spans="1:12" s="126" customFormat="1" ht="4.5" customHeight="1" x14ac:dyDescent="0.4"/>
    <row r="4" spans="1:12" s="126" customFormat="1" ht="4.5" customHeight="1" x14ac:dyDescent="0.4"/>
    <row r="5" spans="1:12" ht="4.5" customHeight="1" x14ac:dyDescent="0.4"/>
    <row r="6" spans="1:12" s="59" customFormat="1" ht="15" customHeight="1" x14ac:dyDescent="0.4">
      <c r="B6" s="59" t="s">
        <v>643</v>
      </c>
    </row>
    <row r="7" spans="1:12" s="52" customFormat="1" ht="15" customHeight="1" x14ac:dyDescent="0.4">
      <c r="B7" s="52" t="s">
        <v>2070</v>
      </c>
    </row>
    <row r="8" spans="1:12" s="20" customFormat="1" ht="15" customHeight="1" thickBot="1" x14ac:dyDescent="0.45">
      <c r="C8" s="21">
        <v>215</v>
      </c>
      <c r="D8" s="20" t="s">
        <v>663</v>
      </c>
      <c r="L8" s="22"/>
    </row>
    <row r="9" spans="1:12" ht="52.5" x14ac:dyDescent="0.4">
      <c r="A9" s="18"/>
      <c r="B9" s="429" t="s">
        <v>18</v>
      </c>
      <c r="C9" s="429"/>
      <c r="D9" s="430"/>
      <c r="E9" s="440" t="s">
        <v>20</v>
      </c>
      <c r="F9" s="140" t="s">
        <v>639</v>
      </c>
      <c r="G9" s="154" t="s">
        <v>71</v>
      </c>
      <c r="H9" s="140" t="s">
        <v>2091</v>
      </c>
      <c r="I9" s="140" t="s">
        <v>640</v>
      </c>
      <c r="J9" s="141" t="s">
        <v>641</v>
      </c>
      <c r="K9" s="141" t="s">
        <v>2035</v>
      </c>
      <c r="L9" s="18"/>
    </row>
    <row r="10" spans="1:12" s="142" customFormat="1" ht="15" customHeight="1" thickBot="1" x14ac:dyDescent="0.45">
      <c r="A10" s="93"/>
      <c r="B10" s="431"/>
      <c r="C10" s="431"/>
      <c r="D10" s="432"/>
      <c r="E10" s="441"/>
      <c r="F10" s="23" t="s">
        <v>642</v>
      </c>
      <c r="G10" s="23" t="s">
        <v>80</v>
      </c>
      <c r="H10" s="23" t="s">
        <v>80</v>
      </c>
      <c r="I10" s="23" t="s">
        <v>80</v>
      </c>
      <c r="J10" s="24" t="s">
        <v>80</v>
      </c>
      <c r="K10" s="24" t="s">
        <v>80</v>
      </c>
      <c r="L10" s="93"/>
    </row>
    <row r="11" spans="1:12" s="52" customFormat="1" ht="15" customHeight="1" x14ac:dyDescent="0.4">
      <c r="A11" s="51"/>
      <c r="B11" s="449" t="s">
        <v>5</v>
      </c>
      <c r="C11" s="449"/>
      <c r="D11" s="450"/>
      <c r="E11" s="50">
        <v>261</v>
      </c>
      <c r="F11" s="50">
        <v>9922</v>
      </c>
      <c r="G11" s="50">
        <v>3879277</v>
      </c>
      <c r="H11" s="50">
        <v>23229457</v>
      </c>
      <c r="I11" s="50">
        <v>33951392</v>
      </c>
      <c r="J11" s="50">
        <v>10261321</v>
      </c>
      <c r="K11" s="50">
        <v>10097799</v>
      </c>
      <c r="L11" s="51"/>
    </row>
    <row r="12" spans="1:12" s="20" customFormat="1" ht="15" customHeight="1" x14ac:dyDescent="0.4">
      <c r="A12" s="22"/>
      <c r="B12" s="45" t="s">
        <v>43</v>
      </c>
      <c r="C12" s="451" t="s">
        <v>44</v>
      </c>
      <c r="D12" s="451"/>
      <c r="E12" s="7">
        <v>36</v>
      </c>
      <c r="F12" s="7">
        <v>1127</v>
      </c>
      <c r="G12" s="7">
        <v>323346</v>
      </c>
      <c r="H12" s="7">
        <v>936192</v>
      </c>
      <c r="I12" s="7">
        <v>1695032</v>
      </c>
      <c r="J12" s="7">
        <v>645074</v>
      </c>
      <c r="K12" s="7">
        <v>710620</v>
      </c>
      <c r="L12" s="22"/>
    </row>
    <row r="13" spans="1:12" s="20" customFormat="1" ht="15" customHeight="1" x14ac:dyDescent="0.4">
      <c r="A13" s="22"/>
      <c r="B13" s="45">
        <v>10</v>
      </c>
      <c r="C13" s="451" t="s">
        <v>45</v>
      </c>
      <c r="D13" s="451"/>
      <c r="E13" s="7">
        <v>5</v>
      </c>
      <c r="F13" s="7">
        <v>65</v>
      </c>
      <c r="G13" s="7">
        <v>8291</v>
      </c>
      <c r="H13" s="7">
        <v>21578</v>
      </c>
      <c r="I13" s="7">
        <v>42879</v>
      </c>
      <c r="J13" s="7">
        <v>17290</v>
      </c>
      <c r="K13" s="7">
        <v>17290</v>
      </c>
      <c r="L13" s="22"/>
    </row>
    <row r="14" spans="1:12" s="20" customFormat="1" ht="15" customHeight="1" x14ac:dyDescent="0.4">
      <c r="A14" s="22"/>
      <c r="B14" s="45">
        <v>11</v>
      </c>
      <c r="C14" s="451" t="s">
        <v>47</v>
      </c>
      <c r="D14" s="451"/>
      <c r="E14" s="7">
        <v>24</v>
      </c>
      <c r="F14" s="7">
        <v>736</v>
      </c>
      <c r="G14" s="7">
        <v>190118</v>
      </c>
      <c r="H14" s="7">
        <v>286285</v>
      </c>
      <c r="I14" s="7">
        <v>589498</v>
      </c>
      <c r="J14" s="7">
        <v>272552</v>
      </c>
      <c r="K14" s="7">
        <v>275643</v>
      </c>
      <c r="L14" s="22"/>
    </row>
    <row r="15" spans="1:12" s="20" customFormat="1" ht="15" customHeight="1" x14ac:dyDescent="0.4">
      <c r="A15" s="22"/>
      <c r="B15" s="45">
        <v>12</v>
      </c>
      <c r="C15" s="451" t="s">
        <v>48</v>
      </c>
      <c r="D15" s="451"/>
      <c r="E15" s="7">
        <v>6</v>
      </c>
      <c r="F15" s="7">
        <v>182</v>
      </c>
      <c r="G15" s="7">
        <v>63795</v>
      </c>
      <c r="H15" s="7">
        <v>622005</v>
      </c>
      <c r="I15" s="7">
        <v>865328</v>
      </c>
      <c r="J15" s="7">
        <v>202542</v>
      </c>
      <c r="K15" s="7">
        <v>227587</v>
      </c>
      <c r="L15" s="22"/>
    </row>
    <row r="16" spans="1:12" s="20" customFormat="1" ht="15" customHeight="1" x14ac:dyDescent="0.4">
      <c r="A16" s="22"/>
      <c r="B16" s="46">
        <v>13</v>
      </c>
      <c r="C16" s="448" t="s">
        <v>49</v>
      </c>
      <c r="D16" s="448"/>
      <c r="E16" s="10">
        <v>1</v>
      </c>
      <c r="F16" s="10">
        <v>11</v>
      </c>
      <c r="G16" s="10" t="s">
        <v>2100</v>
      </c>
      <c r="H16" s="10" t="s">
        <v>2100</v>
      </c>
      <c r="I16" s="10" t="s">
        <v>2100</v>
      </c>
      <c r="J16" s="10" t="s">
        <v>2100</v>
      </c>
      <c r="K16" s="10" t="s">
        <v>2100</v>
      </c>
      <c r="L16" s="22"/>
    </row>
    <row r="17" spans="1:12" s="20" customFormat="1" ht="15" customHeight="1" x14ac:dyDescent="0.4">
      <c r="A17" s="22"/>
      <c r="B17" s="45">
        <v>14</v>
      </c>
      <c r="C17" s="451" t="s">
        <v>50</v>
      </c>
      <c r="D17" s="451"/>
      <c r="E17" s="7">
        <v>3</v>
      </c>
      <c r="F17" s="7">
        <v>102</v>
      </c>
      <c r="G17" s="7">
        <v>31005</v>
      </c>
      <c r="H17" s="7">
        <v>135726</v>
      </c>
      <c r="I17" s="7">
        <v>202973</v>
      </c>
      <c r="J17" s="7">
        <v>53521</v>
      </c>
      <c r="K17" s="7">
        <v>61350</v>
      </c>
      <c r="L17" s="22"/>
    </row>
    <row r="18" spans="1:12" s="20" customFormat="1" ht="15" customHeight="1" x14ac:dyDescent="0.4">
      <c r="A18" s="22"/>
      <c r="B18" s="45">
        <v>15</v>
      </c>
      <c r="C18" s="451" t="s">
        <v>51</v>
      </c>
      <c r="D18" s="451"/>
      <c r="E18" s="7">
        <v>12</v>
      </c>
      <c r="F18" s="7">
        <v>179</v>
      </c>
      <c r="G18" s="7">
        <v>59033</v>
      </c>
      <c r="H18" s="7">
        <v>128041</v>
      </c>
      <c r="I18" s="7">
        <v>282050</v>
      </c>
      <c r="J18" s="7">
        <v>125781</v>
      </c>
      <c r="K18" s="7">
        <v>141427</v>
      </c>
      <c r="L18" s="22"/>
    </row>
    <row r="19" spans="1:12" s="20" customFormat="1" ht="15" customHeight="1" x14ac:dyDescent="0.4">
      <c r="A19" s="22"/>
      <c r="B19" s="45">
        <v>16</v>
      </c>
      <c r="C19" s="451" t="s">
        <v>52</v>
      </c>
      <c r="D19" s="451"/>
      <c r="E19" s="7">
        <v>1</v>
      </c>
      <c r="F19" s="7">
        <v>87</v>
      </c>
      <c r="G19" s="7" t="s">
        <v>2100</v>
      </c>
      <c r="H19" s="7" t="s">
        <v>2100</v>
      </c>
      <c r="I19" s="7" t="s">
        <v>2100</v>
      </c>
      <c r="J19" s="7" t="s">
        <v>2100</v>
      </c>
      <c r="K19" s="7" t="s">
        <v>2100</v>
      </c>
      <c r="L19" s="22"/>
    </row>
    <row r="20" spans="1:12" s="20" customFormat="1" ht="15" customHeight="1" x14ac:dyDescent="0.4">
      <c r="A20" s="22"/>
      <c r="B20" s="45">
        <v>17</v>
      </c>
      <c r="C20" s="451" t="s">
        <v>53</v>
      </c>
      <c r="D20" s="451"/>
      <c r="E20" s="7">
        <v>2</v>
      </c>
      <c r="F20" s="7">
        <v>14</v>
      </c>
      <c r="G20" s="7" t="s">
        <v>2100</v>
      </c>
      <c r="H20" s="7" t="s">
        <v>2100</v>
      </c>
      <c r="I20" s="7" t="s">
        <v>2100</v>
      </c>
      <c r="J20" s="7" t="s">
        <v>2100</v>
      </c>
      <c r="K20" s="7" t="s">
        <v>2100</v>
      </c>
      <c r="L20" s="22"/>
    </row>
    <row r="21" spans="1:12" s="20" customFormat="1" ht="15" customHeight="1" x14ac:dyDescent="0.4">
      <c r="A21" s="22"/>
      <c r="B21" s="46">
        <v>18</v>
      </c>
      <c r="C21" s="447" t="s">
        <v>54</v>
      </c>
      <c r="D21" s="448"/>
      <c r="E21" s="10">
        <v>9</v>
      </c>
      <c r="F21" s="10">
        <v>299</v>
      </c>
      <c r="G21" s="10">
        <v>108918</v>
      </c>
      <c r="H21" s="10">
        <v>233267</v>
      </c>
      <c r="I21" s="10">
        <v>435715</v>
      </c>
      <c r="J21" s="10">
        <v>175978</v>
      </c>
      <c r="K21" s="10">
        <v>184725</v>
      </c>
      <c r="L21" s="22"/>
    </row>
    <row r="22" spans="1:12" s="20" customFormat="1" ht="15" customHeight="1" x14ac:dyDescent="0.4">
      <c r="A22" s="22"/>
      <c r="B22" s="45">
        <v>19</v>
      </c>
      <c r="C22" s="451" t="s">
        <v>55</v>
      </c>
      <c r="D22" s="451"/>
      <c r="E22" s="7">
        <v>1</v>
      </c>
      <c r="F22" s="7">
        <v>14</v>
      </c>
      <c r="G22" s="7" t="s">
        <v>2100</v>
      </c>
      <c r="H22" s="7" t="s">
        <v>2100</v>
      </c>
      <c r="I22" s="7" t="s">
        <v>2100</v>
      </c>
      <c r="J22" s="7" t="s">
        <v>2100</v>
      </c>
      <c r="K22" s="7" t="s">
        <v>2100</v>
      </c>
      <c r="L22" s="22"/>
    </row>
    <row r="23" spans="1:12" s="20" customFormat="1" ht="15" customHeight="1" x14ac:dyDescent="0.4">
      <c r="A23" s="22"/>
      <c r="B23" s="45">
        <v>20</v>
      </c>
      <c r="C23" s="451" t="s">
        <v>56</v>
      </c>
      <c r="D23" s="451"/>
      <c r="E23" s="7">
        <v>1</v>
      </c>
      <c r="F23" s="7">
        <v>53</v>
      </c>
      <c r="G23" s="7" t="s">
        <v>2100</v>
      </c>
      <c r="H23" s="7" t="s">
        <v>2100</v>
      </c>
      <c r="I23" s="7" t="s">
        <v>2100</v>
      </c>
      <c r="J23" s="7" t="s">
        <v>2100</v>
      </c>
      <c r="K23" s="7" t="s">
        <v>2100</v>
      </c>
      <c r="L23" s="22"/>
    </row>
    <row r="24" spans="1:12" s="20" customFormat="1" ht="15" customHeight="1" x14ac:dyDescent="0.4">
      <c r="A24" s="22"/>
      <c r="B24" s="45">
        <v>21</v>
      </c>
      <c r="C24" s="451" t="s">
        <v>57</v>
      </c>
      <c r="D24" s="451"/>
      <c r="E24" s="7">
        <v>17</v>
      </c>
      <c r="F24" s="7">
        <v>284</v>
      </c>
      <c r="G24" s="7">
        <v>103948</v>
      </c>
      <c r="H24" s="7">
        <v>791254</v>
      </c>
      <c r="I24" s="7">
        <v>1263918</v>
      </c>
      <c r="J24" s="7">
        <v>422565</v>
      </c>
      <c r="K24" s="7">
        <v>429847</v>
      </c>
      <c r="L24" s="22"/>
    </row>
    <row r="25" spans="1:12" s="20" customFormat="1" ht="15" customHeight="1" x14ac:dyDescent="0.4">
      <c r="A25" s="22"/>
      <c r="B25" s="45">
        <v>22</v>
      </c>
      <c r="C25" s="451" t="s">
        <v>58</v>
      </c>
      <c r="D25" s="451"/>
      <c r="E25" s="7">
        <v>19</v>
      </c>
      <c r="F25" s="7">
        <v>468</v>
      </c>
      <c r="G25" s="7">
        <v>175127</v>
      </c>
      <c r="H25" s="7">
        <v>534275</v>
      </c>
      <c r="I25" s="7">
        <v>952836</v>
      </c>
      <c r="J25" s="7">
        <v>363491</v>
      </c>
      <c r="K25" s="7">
        <v>382570</v>
      </c>
      <c r="L25" s="22"/>
    </row>
    <row r="26" spans="1:12" s="20" customFormat="1" ht="15" customHeight="1" x14ac:dyDescent="0.4">
      <c r="A26" s="22"/>
      <c r="B26" s="46">
        <v>23</v>
      </c>
      <c r="C26" s="448" t="s">
        <v>59</v>
      </c>
      <c r="D26" s="448"/>
      <c r="E26" s="10">
        <v>12</v>
      </c>
      <c r="F26" s="10">
        <v>360</v>
      </c>
      <c r="G26" s="10">
        <v>140182</v>
      </c>
      <c r="H26" s="10">
        <v>932275</v>
      </c>
      <c r="I26" s="10">
        <v>1476496</v>
      </c>
      <c r="J26" s="10">
        <v>496567</v>
      </c>
      <c r="K26" s="10">
        <v>523736</v>
      </c>
      <c r="L26" s="22"/>
    </row>
    <row r="27" spans="1:12" s="20" customFormat="1" ht="15" customHeight="1" x14ac:dyDescent="0.4">
      <c r="A27" s="22"/>
      <c r="B27" s="45">
        <v>24</v>
      </c>
      <c r="C27" s="451" t="s">
        <v>60</v>
      </c>
      <c r="D27" s="451"/>
      <c r="E27" s="7">
        <v>28</v>
      </c>
      <c r="F27" s="7">
        <v>794</v>
      </c>
      <c r="G27" s="7">
        <v>323537</v>
      </c>
      <c r="H27" s="7">
        <v>902972</v>
      </c>
      <c r="I27" s="7">
        <v>1527907</v>
      </c>
      <c r="J27" s="7">
        <v>522581</v>
      </c>
      <c r="K27" s="7">
        <v>573219</v>
      </c>
      <c r="L27" s="22"/>
    </row>
    <row r="28" spans="1:12" s="20" customFormat="1" ht="15" customHeight="1" x14ac:dyDescent="0.4">
      <c r="A28" s="22"/>
      <c r="B28" s="45">
        <v>25</v>
      </c>
      <c r="C28" s="451" t="s">
        <v>61</v>
      </c>
      <c r="D28" s="451"/>
      <c r="E28" s="7">
        <v>5</v>
      </c>
      <c r="F28" s="7">
        <v>223</v>
      </c>
      <c r="G28" s="7">
        <v>79259</v>
      </c>
      <c r="H28" s="7">
        <v>110502</v>
      </c>
      <c r="I28" s="7">
        <v>353502</v>
      </c>
      <c r="J28" s="7">
        <v>210097</v>
      </c>
      <c r="K28" s="7">
        <v>230915</v>
      </c>
      <c r="L28" s="22"/>
    </row>
    <row r="29" spans="1:12" s="20" customFormat="1" ht="15" customHeight="1" x14ac:dyDescent="0.4">
      <c r="A29" s="22"/>
      <c r="B29" s="45">
        <v>26</v>
      </c>
      <c r="C29" s="451" t="s">
        <v>62</v>
      </c>
      <c r="D29" s="451"/>
      <c r="E29" s="7">
        <v>31</v>
      </c>
      <c r="F29" s="7">
        <v>2656</v>
      </c>
      <c r="G29" s="7">
        <v>1330698</v>
      </c>
      <c r="H29" s="7">
        <v>13428087</v>
      </c>
      <c r="I29" s="7">
        <v>17642715</v>
      </c>
      <c r="J29" s="7">
        <v>4518072</v>
      </c>
      <c r="K29" s="7">
        <v>4075429</v>
      </c>
      <c r="L29" s="22"/>
    </row>
    <row r="30" spans="1:12" s="20" customFormat="1" ht="15" customHeight="1" x14ac:dyDescent="0.4">
      <c r="A30" s="22"/>
      <c r="B30" s="45">
        <v>27</v>
      </c>
      <c r="C30" s="451" t="s">
        <v>63</v>
      </c>
      <c r="D30" s="451"/>
      <c r="E30" s="7">
        <v>5</v>
      </c>
      <c r="F30" s="7">
        <v>563</v>
      </c>
      <c r="G30" s="7">
        <v>207653</v>
      </c>
      <c r="H30" s="7">
        <v>1798046</v>
      </c>
      <c r="I30" s="7">
        <v>2695206</v>
      </c>
      <c r="J30" s="7">
        <v>833667</v>
      </c>
      <c r="K30" s="7">
        <v>824802</v>
      </c>
      <c r="L30" s="22"/>
    </row>
    <row r="31" spans="1:12" s="20" customFormat="1" ht="15" customHeight="1" x14ac:dyDescent="0.4">
      <c r="A31" s="22"/>
      <c r="B31" s="46">
        <v>28</v>
      </c>
      <c r="C31" s="448" t="s">
        <v>64</v>
      </c>
      <c r="D31" s="448"/>
      <c r="E31" s="10">
        <v>9</v>
      </c>
      <c r="F31" s="10">
        <v>443</v>
      </c>
      <c r="G31" s="10">
        <v>152273</v>
      </c>
      <c r="H31" s="10">
        <v>259209</v>
      </c>
      <c r="I31" s="10">
        <v>525193</v>
      </c>
      <c r="J31" s="10">
        <v>249584</v>
      </c>
      <c r="K31" s="10">
        <v>244551</v>
      </c>
      <c r="L31" s="22"/>
    </row>
    <row r="32" spans="1:12" s="20" customFormat="1" ht="15" customHeight="1" x14ac:dyDescent="0.4">
      <c r="A32" s="22"/>
      <c r="B32" s="45">
        <v>29</v>
      </c>
      <c r="C32" s="451" t="s">
        <v>65</v>
      </c>
      <c r="D32" s="451"/>
      <c r="E32" s="7">
        <v>9</v>
      </c>
      <c r="F32" s="7">
        <v>233</v>
      </c>
      <c r="G32" s="7">
        <v>75808</v>
      </c>
      <c r="H32" s="7">
        <v>204595</v>
      </c>
      <c r="I32" s="7">
        <v>443998</v>
      </c>
      <c r="J32" s="7">
        <v>217444</v>
      </c>
      <c r="K32" s="7">
        <v>219143</v>
      </c>
      <c r="L32" s="22"/>
    </row>
    <row r="33" spans="1:12" s="20" customFormat="1" ht="15" customHeight="1" x14ac:dyDescent="0.4">
      <c r="A33" s="22"/>
      <c r="B33" s="45">
        <v>30</v>
      </c>
      <c r="C33" s="451" t="s">
        <v>66</v>
      </c>
      <c r="D33" s="451"/>
      <c r="E33" s="7">
        <v>6</v>
      </c>
      <c r="F33" s="7">
        <v>648</v>
      </c>
      <c r="G33" s="7">
        <v>309425</v>
      </c>
      <c r="H33" s="7">
        <v>1156602</v>
      </c>
      <c r="I33" s="7">
        <v>1814744</v>
      </c>
      <c r="J33" s="7">
        <v>626986</v>
      </c>
      <c r="K33" s="7">
        <v>615410</v>
      </c>
      <c r="L33" s="22"/>
    </row>
    <row r="34" spans="1:12" s="20" customFormat="1" ht="15" customHeight="1" x14ac:dyDescent="0.4">
      <c r="A34" s="22"/>
      <c r="B34" s="45">
        <v>31</v>
      </c>
      <c r="C34" s="451" t="s">
        <v>67</v>
      </c>
      <c r="D34" s="451"/>
      <c r="E34" s="7">
        <v>5</v>
      </c>
      <c r="F34" s="7">
        <v>276</v>
      </c>
      <c r="G34" s="7">
        <v>86527</v>
      </c>
      <c r="H34" s="7">
        <v>293488</v>
      </c>
      <c r="I34" s="7">
        <v>468150</v>
      </c>
      <c r="J34" s="7">
        <v>147246</v>
      </c>
      <c r="K34" s="7">
        <v>159600</v>
      </c>
      <c r="L34" s="22"/>
    </row>
    <row r="35" spans="1:12" s="20" customFormat="1" ht="15" customHeight="1" x14ac:dyDescent="0.4">
      <c r="A35" s="22"/>
      <c r="B35" s="146">
        <v>32</v>
      </c>
      <c r="C35" s="458" t="s">
        <v>68</v>
      </c>
      <c r="D35" s="458"/>
      <c r="E35" s="109">
        <v>14</v>
      </c>
      <c r="F35" s="109">
        <v>105</v>
      </c>
      <c r="G35" s="109">
        <v>31507</v>
      </c>
      <c r="H35" s="109">
        <v>31065</v>
      </c>
      <c r="I35" s="109">
        <v>75596</v>
      </c>
      <c r="J35" s="109">
        <v>40489</v>
      </c>
      <c r="K35" s="109">
        <v>40489</v>
      </c>
      <c r="L35" s="22"/>
    </row>
    <row r="36" spans="1:12" s="20" customFormat="1" ht="15" customHeight="1" x14ac:dyDescent="0.4">
      <c r="A36" s="22"/>
      <c r="B36" s="454" t="s">
        <v>2259</v>
      </c>
      <c r="C36" s="454"/>
      <c r="D36" s="455"/>
      <c r="E36" s="7">
        <v>79</v>
      </c>
      <c r="F36" s="7">
        <v>417</v>
      </c>
      <c r="G36" s="7">
        <v>111729</v>
      </c>
      <c r="H36" s="7">
        <v>384378</v>
      </c>
      <c r="I36" s="7">
        <v>635617</v>
      </c>
      <c r="J36" s="7">
        <v>228906</v>
      </c>
      <c r="K36" s="7">
        <v>228906</v>
      </c>
      <c r="L36" s="22"/>
    </row>
    <row r="37" spans="1:12" s="20" customFormat="1" ht="15" customHeight="1" x14ac:dyDescent="0.4">
      <c r="A37" s="22"/>
      <c r="B37" s="454" t="s">
        <v>540</v>
      </c>
      <c r="C37" s="454"/>
      <c r="D37" s="455"/>
      <c r="E37" s="7">
        <v>70</v>
      </c>
      <c r="F37" s="7">
        <v>931</v>
      </c>
      <c r="G37" s="7">
        <v>255974</v>
      </c>
      <c r="H37" s="7">
        <v>1121098</v>
      </c>
      <c r="I37" s="7">
        <v>1882739</v>
      </c>
      <c r="J37" s="7">
        <v>691321</v>
      </c>
      <c r="K37" s="7">
        <v>691321</v>
      </c>
      <c r="L37" s="22"/>
    </row>
    <row r="38" spans="1:12" s="20" customFormat="1" ht="15" customHeight="1" x14ac:dyDescent="0.4">
      <c r="A38" s="22"/>
      <c r="B38" s="454" t="s">
        <v>541</v>
      </c>
      <c r="C38" s="454"/>
      <c r="D38" s="455"/>
      <c r="E38" s="7">
        <v>28</v>
      </c>
      <c r="F38" s="7">
        <v>683</v>
      </c>
      <c r="G38" s="7">
        <v>188666</v>
      </c>
      <c r="H38" s="7">
        <v>372603</v>
      </c>
      <c r="I38" s="7">
        <v>721345</v>
      </c>
      <c r="J38" s="7">
        <v>317069</v>
      </c>
      <c r="K38" s="7">
        <v>317069</v>
      </c>
      <c r="L38" s="22"/>
    </row>
    <row r="39" spans="1:12" s="20" customFormat="1" ht="15" customHeight="1" x14ac:dyDescent="0.4">
      <c r="A39" s="22"/>
      <c r="B39" s="454" t="s">
        <v>542</v>
      </c>
      <c r="C39" s="454"/>
      <c r="D39" s="455"/>
      <c r="E39" s="7">
        <v>25</v>
      </c>
      <c r="F39" s="7">
        <v>967</v>
      </c>
      <c r="G39" s="7">
        <v>322750</v>
      </c>
      <c r="H39" s="7">
        <v>870901</v>
      </c>
      <c r="I39" s="7">
        <v>1479600</v>
      </c>
      <c r="J39" s="7">
        <v>524751</v>
      </c>
      <c r="K39" s="7">
        <v>560685</v>
      </c>
      <c r="L39" s="22"/>
    </row>
    <row r="40" spans="1:12" s="20" customFormat="1" ht="15" customHeight="1" x14ac:dyDescent="0.4">
      <c r="A40" s="22"/>
      <c r="B40" s="456" t="s">
        <v>543</v>
      </c>
      <c r="C40" s="456"/>
      <c r="D40" s="457"/>
      <c r="E40" s="10">
        <v>42</v>
      </c>
      <c r="F40" s="10">
        <v>2820</v>
      </c>
      <c r="G40" s="10">
        <v>1012609</v>
      </c>
      <c r="H40" s="10">
        <v>3052497</v>
      </c>
      <c r="I40" s="10">
        <v>5371459</v>
      </c>
      <c r="J40" s="10">
        <v>1922289</v>
      </c>
      <c r="K40" s="10">
        <v>2153171</v>
      </c>
      <c r="L40" s="22"/>
    </row>
    <row r="41" spans="1:12" s="20" customFormat="1" ht="15" customHeight="1" x14ac:dyDescent="0.4">
      <c r="A41" s="22"/>
      <c r="B41" s="454" t="s">
        <v>544</v>
      </c>
      <c r="C41" s="454"/>
      <c r="D41" s="455"/>
      <c r="E41" s="7">
        <v>11</v>
      </c>
      <c r="F41" s="7">
        <v>1416</v>
      </c>
      <c r="G41" s="7">
        <v>584871</v>
      </c>
      <c r="H41" s="7">
        <v>1912176</v>
      </c>
      <c r="I41" s="7">
        <v>4033662</v>
      </c>
      <c r="J41" s="7">
        <v>1919285</v>
      </c>
      <c r="K41" s="7">
        <v>2005874</v>
      </c>
      <c r="L41" s="22"/>
    </row>
    <row r="42" spans="1:12" s="20" customFormat="1" ht="15" customHeight="1" x14ac:dyDescent="0.4">
      <c r="A42" s="22"/>
      <c r="B42" s="454" t="s">
        <v>545</v>
      </c>
      <c r="C42" s="454"/>
      <c r="D42" s="455"/>
      <c r="E42" s="7">
        <v>4</v>
      </c>
      <c r="F42" s="7">
        <v>1111</v>
      </c>
      <c r="G42" s="7" t="s">
        <v>2100</v>
      </c>
      <c r="H42" s="7" t="s">
        <v>2100</v>
      </c>
      <c r="I42" s="7" t="s">
        <v>2100</v>
      </c>
      <c r="J42" s="7" t="s">
        <v>2100</v>
      </c>
      <c r="K42" s="7" t="s">
        <v>2100</v>
      </c>
      <c r="L42" s="22"/>
    </row>
    <row r="43" spans="1:12" s="20" customFormat="1" ht="15" customHeight="1" x14ac:dyDescent="0.4">
      <c r="A43" s="22"/>
      <c r="B43" s="454" t="s">
        <v>546</v>
      </c>
      <c r="C43" s="454"/>
      <c r="D43" s="455"/>
      <c r="E43" s="7">
        <v>1</v>
      </c>
      <c r="F43" s="7">
        <v>495</v>
      </c>
      <c r="G43" s="7" t="s">
        <v>2100</v>
      </c>
      <c r="H43" s="7" t="s">
        <v>2100</v>
      </c>
      <c r="I43" s="7" t="s">
        <v>2100</v>
      </c>
      <c r="J43" s="7" t="s">
        <v>2100</v>
      </c>
      <c r="K43" s="7" t="s">
        <v>2100</v>
      </c>
      <c r="L43" s="22"/>
    </row>
    <row r="44" spans="1:12" s="20" customFormat="1" ht="15" customHeight="1" x14ac:dyDescent="0.4">
      <c r="A44" s="22"/>
      <c r="B44" s="454" t="s">
        <v>547</v>
      </c>
      <c r="C44" s="454"/>
      <c r="D44" s="455"/>
      <c r="E44" s="7" t="s">
        <v>46</v>
      </c>
      <c r="F44" s="7" t="s">
        <v>46</v>
      </c>
      <c r="G44" s="7" t="s">
        <v>46</v>
      </c>
      <c r="H44" s="7" t="s">
        <v>46</v>
      </c>
      <c r="I44" s="7" t="s">
        <v>46</v>
      </c>
      <c r="J44" s="7" t="s">
        <v>46</v>
      </c>
      <c r="K44" s="7" t="s">
        <v>46</v>
      </c>
      <c r="L44" s="22"/>
    </row>
    <row r="45" spans="1:12" s="20" customFormat="1" ht="15" customHeight="1" thickBot="1" x14ac:dyDescent="0.45">
      <c r="A45" s="22"/>
      <c r="B45" s="452" t="s">
        <v>548</v>
      </c>
      <c r="C45" s="452"/>
      <c r="D45" s="453"/>
      <c r="E45" s="13">
        <v>1</v>
      </c>
      <c r="F45" s="13">
        <v>1082</v>
      </c>
      <c r="G45" s="13" t="s">
        <v>2100</v>
      </c>
      <c r="H45" s="13" t="s">
        <v>2100</v>
      </c>
      <c r="I45" s="13" t="s">
        <v>2100</v>
      </c>
      <c r="J45" s="13" t="s">
        <v>2100</v>
      </c>
      <c r="K45" s="13" t="s">
        <v>2100</v>
      </c>
      <c r="L45" s="22"/>
    </row>
    <row r="46" spans="1:12" s="20" customFormat="1" ht="15" customHeight="1" x14ac:dyDescent="0.4">
      <c r="A46" s="22"/>
      <c r="L46" s="22"/>
    </row>
    <row r="47" spans="1:12" ht="15" customHeight="1" x14ac:dyDescent="0.4">
      <c r="A47" s="18"/>
      <c r="L47" s="18"/>
    </row>
    <row r="48" spans="1:12" ht="15" customHeight="1" x14ac:dyDescent="0.4">
      <c r="A48" s="18"/>
      <c r="L48" s="18"/>
    </row>
    <row r="49" spans="1:12" ht="15" customHeight="1" x14ac:dyDescent="0.4">
      <c r="A49" s="18"/>
      <c r="L49" s="18"/>
    </row>
    <row r="50" spans="1:12" ht="15" customHeight="1" x14ac:dyDescent="0.4">
      <c r="A50" s="18"/>
      <c r="L50" s="18"/>
    </row>
    <row r="51" spans="1:12" ht="15" customHeight="1" x14ac:dyDescent="0.4">
      <c r="A51" s="18"/>
      <c r="L51" s="18"/>
    </row>
    <row r="52" spans="1:12" ht="15" customHeight="1" x14ac:dyDescent="0.4">
      <c r="A52" s="18"/>
      <c r="L52" s="18"/>
    </row>
    <row r="53" spans="1:12" ht="15" customHeight="1" x14ac:dyDescent="0.4">
      <c r="A53" s="18"/>
      <c r="L53" s="18"/>
    </row>
    <row r="54" spans="1:12" ht="15" customHeight="1" x14ac:dyDescent="0.4">
      <c r="A54" s="18"/>
      <c r="L54" s="18"/>
    </row>
    <row r="55" spans="1:12" ht="15" customHeight="1" x14ac:dyDescent="0.4">
      <c r="A55" s="18"/>
      <c r="L55" s="18"/>
    </row>
    <row r="56" spans="1:12" ht="15" customHeight="1" x14ac:dyDescent="0.4">
      <c r="A56" s="18"/>
      <c r="L56" s="18"/>
    </row>
    <row r="57" spans="1:12" ht="15" customHeight="1" x14ac:dyDescent="0.4">
      <c r="A57" s="18"/>
      <c r="L57" s="18"/>
    </row>
    <row r="58" spans="1:12" ht="15" customHeight="1" x14ac:dyDescent="0.4">
      <c r="A58" s="18"/>
      <c r="L58" s="18"/>
    </row>
    <row r="59" spans="1:12" ht="15" customHeight="1" x14ac:dyDescent="0.4">
      <c r="A59" s="18"/>
      <c r="L59" s="18"/>
    </row>
  </sheetData>
  <mergeCells count="37">
    <mergeCell ref="B45:D45"/>
    <mergeCell ref="E9:E10"/>
    <mergeCell ref="B39:D39"/>
    <mergeCell ref="B40:D40"/>
    <mergeCell ref="B41:D41"/>
    <mergeCell ref="B42:D42"/>
    <mergeCell ref="B43:D43"/>
    <mergeCell ref="B44:D44"/>
    <mergeCell ref="C34:D34"/>
    <mergeCell ref="C35:D35"/>
    <mergeCell ref="B36:D36"/>
    <mergeCell ref="B37:D37"/>
    <mergeCell ref="B38:D38"/>
    <mergeCell ref="C28:D28"/>
    <mergeCell ref="C29:D29"/>
    <mergeCell ref="C30:D30"/>
    <mergeCell ref="C31:D31"/>
    <mergeCell ref="C32:D32"/>
    <mergeCell ref="C33:D33"/>
    <mergeCell ref="C22:D22"/>
    <mergeCell ref="C23:D23"/>
    <mergeCell ref="C24:D24"/>
    <mergeCell ref="C25:D25"/>
    <mergeCell ref="C26:D26"/>
    <mergeCell ref="C27:D27"/>
    <mergeCell ref="B9:D10"/>
    <mergeCell ref="C21:D21"/>
    <mergeCell ref="B11:D11"/>
    <mergeCell ref="C12:D12"/>
    <mergeCell ref="C13:D13"/>
    <mergeCell ref="C14:D14"/>
    <mergeCell ref="C15:D15"/>
    <mergeCell ref="C16:D16"/>
    <mergeCell ref="C17:D17"/>
    <mergeCell ref="C18:D18"/>
    <mergeCell ref="C19:D19"/>
    <mergeCell ref="C20:D20"/>
  </mergeCells>
  <phoneticPr fontId="2"/>
  <pageMargins left="0.78740157480314965" right="0.78740157480314965" top="0.78740157480314965" bottom="0.78740157480314965" header="0.39370078740157483" footer="0.59055118110236227"/>
  <pageSetup paperSize="9" scale="93" firstPageNumber="5"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pageSetUpPr fitToPage="1"/>
  </sheetPr>
  <dimension ref="A1:L59"/>
  <sheetViews>
    <sheetView showGridLines="0" zoomScaleNormal="100" workbookViewId="0"/>
  </sheetViews>
  <sheetFormatPr defaultColWidth="8.125" defaultRowHeight="15" customHeight="1" x14ac:dyDescent="0.4"/>
  <cols>
    <col min="1" max="1" width="2.625" style="16" customWidth="1"/>
    <col min="2" max="2" width="2.5" style="16" customWidth="1"/>
    <col min="3" max="5" width="6" style="16" customWidth="1"/>
    <col min="6" max="6" width="6.875" style="16" customWidth="1"/>
    <col min="7" max="11" width="11.375" style="16" customWidth="1"/>
    <col min="12" max="12" width="8.75" style="16" bestFit="1" customWidth="1"/>
    <col min="13" max="16384" width="8.125" style="16"/>
  </cols>
  <sheetData>
    <row r="1" spans="1:12" s="126" customFormat="1" ht="15" customHeight="1" x14ac:dyDescent="0.4">
      <c r="B1" s="126" t="s">
        <v>2256</v>
      </c>
    </row>
    <row r="2" spans="1:12" s="126" customFormat="1" ht="4.5" customHeight="1" x14ac:dyDescent="0.4"/>
    <row r="3" spans="1:12" s="126" customFormat="1" ht="4.5" customHeight="1" x14ac:dyDescent="0.4"/>
    <row r="4" spans="1:12" s="126" customFormat="1" ht="4.5" customHeight="1" x14ac:dyDescent="0.4"/>
    <row r="5" spans="1:12" ht="4.5" customHeight="1" x14ac:dyDescent="0.4"/>
    <row r="6" spans="1:12" s="59" customFormat="1" ht="15" customHeight="1" x14ac:dyDescent="0.4">
      <c r="B6" s="59" t="s">
        <v>643</v>
      </c>
    </row>
    <row r="7" spans="1:12" s="52" customFormat="1" ht="15" customHeight="1" x14ac:dyDescent="0.4">
      <c r="B7" s="52" t="s">
        <v>2070</v>
      </c>
    </row>
    <row r="8" spans="1:12" s="20" customFormat="1" ht="15" customHeight="1" thickBot="1" x14ac:dyDescent="0.45">
      <c r="C8" s="21">
        <v>216</v>
      </c>
      <c r="D8" s="20" t="s">
        <v>665</v>
      </c>
      <c r="L8" s="22"/>
    </row>
    <row r="9" spans="1:12" ht="52.5" x14ac:dyDescent="0.4">
      <c r="A9" s="18"/>
      <c r="B9" s="429" t="s">
        <v>18</v>
      </c>
      <c r="C9" s="429"/>
      <c r="D9" s="430"/>
      <c r="E9" s="440" t="s">
        <v>20</v>
      </c>
      <c r="F9" s="140" t="s">
        <v>639</v>
      </c>
      <c r="G9" s="154" t="s">
        <v>71</v>
      </c>
      <c r="H9" s="140" t="s">
        <v>2091</v>
      </c>
      <c r="I9" s="140" t="s">
        <v>640</v>
      </c>
      <c r="J9" s="141" t="s">
        <v>641</v>
      </c>
      <c r="K9" s="141" t="s">
        <v>2035</v>
      </c>
      <c r="L9" s="18"/>
    </row>
    <row r="10" spans="1:12" s="142" customFormat="1" ht="15" customHeight="1" thickBot="1" x14ac:dyDescent="0.45">
      <c r="A10" s="93"/>
      <c r="B10" s="431"/>
      <c r="C10" s="431"/>
      <c r="D10" s="432"/>
      <c r="E10" s="441"/>
      <c r="F10" s="23" t="s">
        <v>642</v>
      </c>
      <c r="G10" s="23" t="s">
        <v>80</v>
      </c>
      <c r="H10" s="23" t="s">
        <v>80</v>
      </c>
      <c r="I10" s="23" t="s">
        <v>80</v>
      </c>
      <c r="J10" s="24" t="s">
        <v>80</v>
      </c>
      <c r="K10" s="24" t="s">
        <v>80</v>
      </c>
      <c r="L10" s="93"/>
    </row>
    <row r="11" spans="1:12" s="52" customFormat="1" ht="15" customHeight="1" x14ac:dyDescent="0.4">
      <c r="A11" s="51"/>
      <c r="B11" s="449" t="s">
        <v>664</v>
      </c>
      <c r="C11" s="449"/>
      <c r="D11" s="450"/>
      <c r="E11" s="50">
        <v>48</v>
      </c>
      <c r="F11" s="50">
        <v>1824</v>
      </c>
      <c r="G11" s="50">
        <v>709199</v>
      </c>
      <c r="H11" s="50">
        <v>1894333</v>
      </c>
      <c r="I11" s="50">
        <v>4190370</v>
      </c>
      <c r="J11" s="50">
        <v>2222705</v>
      </c>
      <c r="K11" s="50">
        <v>2231832</v>
      </c>
      <c r="L11" s="51"/>
    </row>
    <row r="12" spans="1:12" s="20" customFormat="1" ht="15" customHeight="1" x14ac:dyDescent="0.4">
      <c r="A12" s="22"/>
      <c r="B12" s="45" t="s">
        <v>43</v>
      </c>
      <c r="C12" s="451" t="s">
        <v>44</v>
      </c>
      <c r="D12" s="451"/>
      <c r="E12" s="7">
        <v>4</v>
      </c>
      <c r="F12" s="7">
        <v>38</v>
      </c>
      <c r="G12" s="7">
        <v>5808</v>
      </c>
      <c r="H12" s="7">
        <v>7946</v>
      </c>
      <c r="I12" s="7">
        <v>16630</v>
      </c>
      <c r="J12" s="7">
        <v>8025</v>
      </c>
      <c r="K12" s="7">
        <v>8025</v>
      </c>
      <c r="L12" s="22"/>
    </row>
    <row r="13" spans="1:12" s="20" customFormat="1" ht="15" customHeight="1" x14ac:dyDescent="0.4">
      <c r="A13" s="22"/>
      <c r="B13" s="45">
        <v>10</v>
      </c>
      <c r="C13" s="451" t="s">
        <v>45</v>
      </c>
      <c r="D13" s="451"/>
      <c r="E13" s="7">
        <v>2</v>
      </c>
      <c r="F13" s="7">
        <v>18</v>
      </c>
      <c r="G13" s="7" t="s">
        <v>2100</v>
      </c>
      <c r="H13" s="7" t="s">
        <v>2100</v>
      </c>
      <c r="I13" s="7" t="s">
        <v>2100</v>
      </c>
      <c r="J13" s="7" t="s">
        <v>2100</v>
      </c>
      <c r="K13" s="7" t="s">
        <v>2100</v>
      </c>
      <c r="L13" s="22"/>
    </row>
    <row r="14" spans="1:12" s="20" customFormat="1" ht="15" customHeight="1" x14ac:dyDescent="0.4">
      <c r="A14" s="22"/>
      <c r="B14" s="45">
        <v>11</v>
      </c>
      <c r="C14" s="451" t="s">
        <v>47</v>
      </c>
      <c r="D14" s="451"/>
      <c r="E14" s="7">
        <v>3</v>
      </c>
      <c r="F14" s="7">
        <v>24</v>
      </c>
      <c r="G14" s="7">
        <v>4440</v>
      </c>
      <c r="H14" s="7">
        <v>1681</v>
      </c>
      <c r="I14" s="7">
        <v>11195</v>
      </c>
      <c r="J14" s="7">
        <v>8882</v>
      </c>
      <c r="K14" s="7">
        <v>8882</v>
      </c>
      <c r="L14" s="22"/>
    </row>
    <row r="15" spans="1:12" s="20" customFormat="1" ht="15" customHeight="1" x14ac:dyDescent="0.4">
      <c r="A15" s="22"/>
      <c r="B15" s="45">
        <v>12</v>
      </c>
      <c r="C15" s="451" t="s">
        <v>48</v>
      </c>
      <c r="D15" s="451"/>
      <c r="E15" s="7">
        <v>2</v>
      </c>
      <c r="F15" s="7">
        <v>34</v>
      </c>
      <c r="G15" s="7" t="s">
        <v>2100</v>
      </c>
      <c r="H15" s="7" t="s">
        <v>2100</v>
      </c>
      <c r="I15" s="7" t="s">
        <v>2100</v>
      </c>
      <c r="J15" s="7" t="s">
        <v>2100</v>
      </c>
      <c r="K15" s="7" t="s">
        <v>2100</v>
      </c>
      <c r="L15" s="22"/>
    </row>
    <row r="16" spans="1:12" s="20" customFormat="1" ht="15" customHeight="1" x14ac:dyDescent="0.4">
      <c r="A16" s="22"/>
      <c r="B16" s="46">
        <v>13</v>
      </c>
      <c r="C16" s="448" t="s">
        <v>49</v>
      </c>
      <c r="D16" s="448"/>
      <c r="E16" s="10" t="s">
        <v>46</v>
      </c>
      <c r="F16" s="10" t="s">
        <v>46</v>
      </c>
      <c r="G16" s="10" t="s">
        <v>46</v>
      </c>
      <c r="H16" s="10" t="s">
        <v>46</v>
      </c>
      <c r="I16" s="10" t="s">
        <v>46</v>
      </c>
      <c r="J16" s="10" t="s">
        <v>46</v>
      </c>
      <c r="K16" s="10" t="s">
        <v>46</v>
      </c>
      <c r="L16" s="22"/>
    </row>
    <row r="17" spans="1:12" s="20" customFormat="1" ht="15" customHeight="1" x14ac:dyDescent="0.4">
      <c r="A17" s="22"/>
      <c r="B17" s="45">
        <v>14</v>
      </c>
      <c r="C17" s="451" t="s">
        <v>50</v>
      </c>
      <c r="D17" s="451"/>
      <c r="E17" s="7">
        <v>1</v>
      </c>
      <c r="F17" s="7">
        <v>5</v>
      </c>
      <c r="G17" s="7" t="s">
        <v>2100</v>
      </c>
      <c r="H17" s="7" t="s">
        <v>2100</v>
      </c>
      <c r="I17" s="7" t="s">
        <v>2100</v>
      </c>
      <c r="J17" s="7" t="s">
        <v>2100</v>
      </c>
      <c r="K17" s="7" t="s">
        <v>2100</v>
      </c>
      <c r="L17" s="22"/>
    </row>
    <row r="18" spans="1:12" s="20" customFormat="1" ht="15" customHeight="1" x14ac:dyDescent="0.4">
      <c r="A18" s="22"/>
      <c r="B18" s="45">
        <v>15</v>
      </c>
      <c r="C18" s="451" t="s">
        <v>51</v>
      </c>
      <c r="D18" s="451"/>
      <c r="E18" s="7">
        <v>3</v>
      </c>
      <c r="F18" s="7">
        <v>65</v>
      </c>
      <c r="G18" s="7">
        <v>18630</v>
      </c>
      <c r="H18" s="7">
        <v>52561</v>
      </c>
      <c r="I18" s="7">
        <v>138803</v>
      </c>
      <c r="J18" s="7">
        <v>75658</v>
      </c>
      <c r="K18" s="7">
        <v>78427</v>
      </c>
      <c r="L18" s="22"/>
    </row>
    <row r="19" spans="1:12" s="20" customFormat="1" ht="15" customHeight="1" x14ac:dyDescent="0.4">
      <c r="A19" s="22"/>
      <c r="B19" s="45">
        <v>16</v>
      </c>
      <c r="C19" s="451" t="s">
        <v>52</v>
      </c>
      <c r="D19" s="451"/>
      <c r="E19" s="7" t="s">
        <v>46</v>
      </c>
      <c r="F19" s="7" t="s">
        <v>46</v>
      </c>
      <c r="G19" s="7" t="s">
        <v>46</v>
      </c>
      <c r="H19" s="7" t="s">
        <v>46</v>
      </c>
      <c r="I19" s="7" t="s">
        <v>46</v>
      </c>
      <c r="J19" s="7" t="s">
        <v>46</v>
      </c>
      <c r="K19" s="7" t="s">
        <v>46</v>
      </c>
      <c r="L19" s="22"/>
    </row>
    <row r="20" spans="1:12" s="20" customFormat="1" ht="15" customHeight="1" x14ac:dyDescent="0.4">
      <c r="A20" s="22"/>
      <c r="B20" s="45">
        <v>17</v>
      </c>
      <c r="C20" s="451" t="s">
        <v>53</v>
      </c>
      <c r="D20" s="451"/>
      <c r="E20" s="7">
        <v>1</v>
      </c>
      <c r="F20" s="7">
        <v>1</v>
      </c>
      <c r="G20" s="7" t="s">
        <v>2100</v>
      </c>
      <c r="H20" s="7" t="s">
        <v>2100</v>
      </c>
      <c r="I20" s="7" t="s">
        <v>2100</v>
      </c>
      <c r="J20" s="7" t="s">
        <v>2100</v>
      </c>
      <c r="K20" s="7" t="s">
        <v>2100</v>
      </c>
      <c r="L20" s="22"/>
    </row>
    <row r="21" spans="1:12" s="20" customFormat="1" ht="15" customHeight="1" x14ac:dyDescent="0.4">
      <c r="A21" s="22"/>
      <c r="B21" s="46">
        <v>18</v>
      </c>
      <c r="C21" s="447" t="s">
        <v>54</v>
      </c>
      <c r="D21" s="448"/>
      <c r="E21" s="10">
        <v>1</v>
      </c>
      <c r="F21" s="10">
        <v>68</v>
      </c>
      <c r="G21" s="10" t="s">
        <v>2100</v>
      </c>
      <c r="H21" s="10" t="s">
        <v>2100</v>
      </c>
      <c r="I21" s="10" t="s">
        <v>2100</v>
      </c>
      <c r="J21" s="10" t="s">
        <v>2100</v>
      </c>
      <c r="K21" s="10" t="s">
        <v>2100</v>
      </c>
      <c r="L21" s="22"/>
    </row>
    <row r="22" spans="1:12" s="20" customFormat="1" ht="15" customHeight="1" x14ac:dyDescent="0.4">
      <c r="A22" s="22"/>
      <c r="B22" s="45">
        <v>19</v>
      </c>
      <c r="C22" s="451" t="s">
        <v>55</v>
      </c>
      <c r="D22" s="451"/>
      <c r="E22" s="7" t="s">
        <v>46</v>
      </c>
      <c r="F22" s="7" t="s">
        <v>46</v>
      </c>
      <c r="G22" s="7" t="s">
        <v>46</v>
      </c>
      <c r="H22" s="7" t="s">
        <v>46</v>
      </c>
      <c r="I22" s="7" t="s">
        <v>46</v>
      </c>
      <c r="J22" s="7" t="s">
        <v>46</v>
      </c>
      <c r="K22" s="7" t="s">
        <v>46</v>
      </c>
      <c r="L22" s="22"/>
    </row>
    <row r="23" spans="1:12" s="20" customFormat="1" ht="15" customHeight="1" x14ac:dyDescent="0.4">
      <c r="A23" s="22"/>
      <c r="B23" s="45">
        <v>20</v>
      </c>
      <c r="C23" s="451" t="s">
        <v>56</v>
      </c>
      <c r="D23" s="451"/>
      <c r="E23" s="7" t="s">
        <v>46</v>
      </c>
      <c r="F23" s="7" t="s">
        <v>46</v>
      </c>
      <c r="G23" s="7" t="s">
        <v>46</v>
      </c>
      <c r="H23" s="7" t="s">
        <v>46</v>
      </c>
      <c r="I23" s="7" t="s">
        <v>46</v>
      </c>
      <c r="J23" s="7" t="s">
        <v>46</v>
      </c>
      <c r="K23" s="7" t="s">
        <v>46</v>
      </c>
      <c r="L23" s="22"/>
    </row>
    <row r="24" spans="1:12" s="20" customFormat="1" ht="15" customHeight="1" x14ac:dyDescent="0.4">
      <c r="A24" s="22"/>
      <c r="B24" s="45">
        <v>21</v>
      </c>
      <c r="C24" s="451" t="s">
        <v>57</v>
      </c>
      <c r="D24" s="451"/>
      <c r="E24" s="7">
        <v>4</v>
      </c>
      <c r="F24" s="7">
        <v>36</v>
      </c>
      <c r="G24" s="7">
        <v>9769</v>
      </c>
      <c r="H24" s="7">
        <v>48143</v>
      </c>
      <c r="I24" s="7">
        <v>77809</v>
      </c>
      <c r="J24" s="7">
        <v>26969</v>
      </c>
      <c r="K24" s="7">
        <v>26969</v>
      </c>
      <c r="L24" s="22"/>
    </row>
    <row r="25" spans="1:12" s="20" customFormat="1" ht="15" customHeight="1" x14ac:dyDescent="0.4">
      <c r="A25" s="22"/>
      <c r="B25" s="45">
        <v>22</v>
      </c>
      <c r="C25" s="451" t="s">
        <v>58</v>
      </c>
      <c r="D25" s="451"/>
      <c r="E25" s="7" t="s">
        <v>46</v>
      </c>
      <c r="F25" s="7" t="s">
        <v>46</v>
      </c>
      <c r="G25" s="7" t="s">
        <v>46</v>
      </c>
      <c r="H25" s="7" t="s">
        <v>46</v>
      </c>
      <c r="I25" s="7" t="s">
        <v>46</v>
      </c>
      <c r="J25" s="7" t="s">
        <v>46</v>
      </c>
      <c r="K25" s="7" t="s">
        <v>46</v>
      </c>
      <c r="L25" s="22"/>
    </row>
    <row r="26" spans="1:12" s="20" customFormat="1" ht="15" customHeight="1" x14ac:dyDescent="0.4">
      <c r="A26" s="22"/>
      <c r="B26" s="46">
        <v>23</v>
      </c>
      <c r="C26" s="448" t="s">
        <v>59</v>
      </c>
      <c r="D26" s="448"/>
      <c r="E26" s="10">
        <v>1</v>
      </c>
      <c r="F26" s="10">
        <v>12</v>
      </c>
      <c r="G26" s="10" t="s">
        <v>2100</v>
      </c>
      <c r="H26" s="10" t="s">
        <v>2100</v>
      </c>
      <c r="I26" s="10" t="s">
        <v>2100</v>
      </c>
      <c r="J26" s="10" t="s">
        <v>2100</v>
      </c>
      <c r="K26" s="10" t="s">
        <v>2100</v>
      </c>
      <c r="L26" s="22"/>
    </row>
    <row r="27" spans="1:12" s="20" customFormat="1" ht="15" customHeight="1" x14ac:dyDescent="0.4">
      <c r="A27" s="22"/>
      <c r="B27" s="45">
        <v>24</v>
      </c>
      <c r="C27" s="451" t="s">
        <v>60</v>
      </c>
      <c r="D27" s="451"/>
      <c r="E27" s="7">
        <v>5</v>
      </c>
      <c r="F27" s="7">
        <v>82</v>
      </c>
      <c r="G27" s="7">
        <v>24089</v>
      </c>
      <c r="H27" s="7">
        <v>37081</v>
      </c>
      <c r="I27" s="7">
        <v>90592</v>
      </c>
      <c r="J27" s="7">
        <v>48647</v>
      </c>
      <c r="K27" s="7">
        <v>48647</v>
      </c>
      <c r="L27" s="22"/>
    </row>
    <row r="28" spans="1:12" s="20" customFormat="1" ht="15" customHeight="1" x14ac:dyDescent="0.4">
      <c r="A28" s="22"/>
      <c r="B28" s="45">
        <v>25</v>
      </c>
      <c r="C28" s="451" t="s">
        <v>61</v>
      </c>
      <c r="D28" s="451"/>
      <c r="E28" s="7">
        <v>1</v>
      </c>
      <c r="F28" s="7">
        <v>9</v>
      </c>
      <c r="G28" s="7" t="s">
        <v>2100</v>
      </c>
      <c r="H28" s="7" t="s">
        <v>2100</v>
      </c>
      <c r="I28" s="7" t="s">
        <v>2100</v>
      </c>
      <c r="J28" s="7" t="s">
        <v>2100</v>
      </c>
      <c r="K28" s="7" t="s">
        <v>2100</v>
      </c>
      <c r="L28" s="22"/>
    </row>
    <row r="29" spans="1:12" s="20" customFormat="1" ht="15" customHeight="1" x14ac:dyDescent="0.4">
      <c r="A29" s="22"/>
      <c r="B29" s="45">
        <v>26</v>
      </c>
      <c r="C29" s="451" t="s">
        <v>62</v>
      </c>
      <c r="D29" s="451"/>
      <c r="E29" s="7">
        <v>5</v>
      </c>
      <c r="F29" s="7">
        <v>755</v>
      </c>
      <c r="G29" s="7">
        <v>333235</v>
      </c>
      <c r="H29" s="7">
        <v>553520</v>
      </c>
      <c r="I29" s="7">
        <v>2339506</v>
      </c>
      <c r="J29" s="7">
        <v>1728334</v>
      </c>
      <c r="K29" s="7">
        <v>1730666</v>
      </c>
      <c r="L29" s="22"/>
    </row>
    <row r="30" spans="1:12" s="20" customFormat="1" ht="15" customHeight="1" x14ac:dyDescent="0.4">
      <c r="A30" s="22"/>
      <c r="B30" s="45">
        <v>27</v>
      </c>
      <c r="C30" s="451" t="s">
        <v>63</v>
      </c>
      <c r="D30" s="451"/>
      <c r="E30" s="7">
        <v>1</v>
      </c>
      <c r="F30" s="7">
        <v>23</v>
      </c>
      <c r="G30" s="7" t="s">
        <v>2100</v>
      </c>
      <c r="H30" s="7" t="s">
        <v>2100</v>
      </c>
      <c r="I30" s="7" t="s">
        <v>2100</v>
      </c>
      <c r="J30" s="7" t="s">
        <v>2100</v>
      </c>
      <c r="K30" s="7" t="s">
        <v>2100</v>
      </c>
      <c r="L30" s="22"/>
    </row>
    <row r="31" spans="1:12" s="20" customFormat="1" ht="15" customHeight="1" x14ac:dyDescent="0.4">
      <c r="A31" s="22"/>
      <c r="B31" s="46">
        <v>28</v>
      </c>
      <c r="C31" s="448" t="s">
        <v>64</v>
      </c>
      <c r="D31" s="448"/>
      <c r="E31" s="10">
        <v>1</v>
      </c>
      <c r="F31" s="10">
        <v>1</v>
      </c>
      <c r="G31" s="10" t="s">
        <v>2100</v>
      </c>
      <c r="H31" s="10" t="s">
        <v>2100</v>
      </c>
      <c r="I31" s="10" t="s">
        <v>2100</v>
      </c>
      <c r="J31" s="10" t="s">
        <v>2100</v>
      </c>
      <c r="K31" s="10" t="s">
        <v>2100</v>
      </c>
      <c r="L31" s="22"/>
    </row>
    <row r="32" spans="1:12" s="20" customFormat="1" ht="15" customHeight="1" x14ac:dyDescent="0.4">
      <c r="A32" s="22"/>
      <c r="B32" s="45">
        <v>29</v>
      </c>
      <c r="C32" s="451" t="s">
        <v>65</v>
      </c>
      <c r="D32" s="451"/>
      <c r="E32" s="7">
        <v>2</v>
      </c>
      <c r="F32" s="7">
        <v>19</v>
      </c>
      <c r="G32" s="7" t="s">
        <v>2100</v>
      </c>
      <c r="H32" s="7" t="s">
        <v>2100</v>
      </c>
      <c r="I32" s="7" t="s">
        <v>2100</v>
      </c>
      <c r="J32" s="7" t="s">
        <v>2100</v>
      </c>
      <c r="K32" s="7" t="s">
        <v>2100</v>
      </c>
      <c r="L32" s="22"/>
    </row>
    <row r="33" spans="1:12" s="20" customFormat="1" ht="15" customHeight="1" x14ac:dyDescent="0.4">
      <c r="A33" s="22"/>
      <c r="B33" s="45">
        <v>30</v>
      </c>
      <c r="C33" s="451" t="s">
        <v>66</v>
      </c>
      <c r="D33" s="451"/>
      <c r="E33" s="7" t="s">
        <v>46</v>
      </c>
      <c r="F33" s="7" t="s">
        <v>46</v>
      </c>
      <c r="G33" s="7" t="s">
        <v>46</v>
      </c>
      <c r="H33" s="7" t="s">
        <v>46</v>
      </c>
      <c r="I33" s="7" t="s">
        <v>46</v>
      </c>
      <c r="J33" s="7" t="s">
        <v>46</v>
      </c>
      <c r="K33" s="7" t="s">
        <v>46</v>
      </c>
      <c r="L33" s="22"/>
    </row>
    <row r="34" spans="1:12" s="20" customFormat="1" ht="15" customHeight="1" x14ac:dyDescent="0.4">
      <c r="A34" s="22"/>
      <c r="B34" s="45">
        <v>31</v>
      </c>
      <c r="C34" s="451" t="s">
        <v>67</v>
      </c>
      <c r="D34" s="451"/>
      <c r="E34" s="7">
        <v>2</v>
      </c>
      <c r="F34" s="7">
        <v>581</v>
      </c>
      <c r="G34" s="7" t="s">
        <v>2100</v>
      </c>
      <c r="H34" s="7" t="s">
        <v>2100</v>
      </c>
      <c r="I34" s="7" t="s">
        <v>2100</v>
      </c>
      <c r="J34" s="7" t="s">
        <v>2100</v>
      </c>
      <c r="K34" s="7" t="s">
        <v>2100</v>
      </c>
      <c r="L34" s="22"/>
    </row>
    <row r="35" spans="1:12" s="20" customFormat="1" ht="15" customHeight="1" x14ac:dyDescent="0.4">
      <c r="A35" s="22"/>
      <c r="B35" s="146">
        <v>32</v>
      </c>
      <c r="C35" s="458" t="s">
        <v>68</v>
      </c>
      <c r="D35" s="458"/>
      <c r="E35" s="109">
        <v>9</v>
      </c>
      <c r="F35" s="109">
        <v>53</v>
      </c>
      <c r="G35" s="109">
        <v>14159</v>
      </c>
      <c r="H35" s="109">
        <v>14985</v>
      </c>
      <c r="I35" s="109">
        <v>44305</v>
      </c>
      <c r="J35" s="109">
        <v>26653</v>
      </c>
      <c r="K35" s="109">
        <v>26653</v>
      </c>
      <c r="L35" s="22"/>
    </row>
    <row r="36" spans="1:12" s="20" customFormat="1" ht="15" customHeight="1" x14ac:dyDescent="0.4">
      <c r="A36" s="22"/>
      <c r="B36" s="454" t="s">
        <v>2259</v>
      </c>
      <c r="C36" s="454"/>
      <c r="D36" s="455"/>
      <c r="E36" s="7">
        <v>26</v>
      </c>
      <c r="F36" s="7">
        <v>127</v>
      </c>
      <c r="G36" s="7">
        <v>31924</v>
      </c>
      <c r="H36" s="7">
        <v>51732</v>
      </c>
      <c r="I36" s="7">
        <v>133847</v>
      </c>
      <c r="J36" s="7">
        <v>75131</v>
      </c>
      <c r="K36" s="7">
        <v>75131</v>
      </c>
      <c r="L36" s="22"/>
    </row>
    <row r="37" spans="1:12" s="20" customFormat="1" ht="15" customHeight="1" x14ac:dyDescent="0.4">
      <c r="A37" s="22"/>
      <c r="B37" s="454" t="s">
        <v>540</v>
      </c>
      <c r="C37" s="454"/>
      <c r="D37" s="455"/>
      <c r="E37" s="7">
        <v>8</v>
      </c>
      <c r="F37" s="7">
        <v>111</v>
      </c>
      <c r="G37" s="7">
        <v>31119</v>
      </c>
      <c r="H37" s="7">
        <v>74164</v>
      </c>
      <c r="I37" s="7">
        <v>159426</v>
      </c>
      <c r="J37" s="7">
        <v>77510</v>
      </c>
      <c r="K37" s="7">
        <v>77510</v>
      </c>
      <c r="L37" s="22"/>
    </row>
    <row r="38" spans="1:12" s="20" customFormat="1" ht="15" customHeight="1" x14ac:dyDescent="0.4">
      <c r="A38" s="22"/>
      <c r="B38" s="454" t="s">
        <v>541</v>
      </c>
      <c r="C38" s="454"/>
      <c r="D38" s="455"/>
      <c r="E38" s="7">
        <v>6</v>
      </c>
      <c r="F38" s="7">
        <v>150</v>
      </c>
      <c r="G38" s="7">
        <v>46367</v>
      </c>
      <c r="H38" s="7">
        <v>82620</v>
      </c>
      <c r="I38" s="7">
        <v>149459</v>
      </c>
      <c r="J38" s="7">
        <v>60882</v>
      </c>
      <c r="K38" s="7">
        <v>60882</v>
      </c>
      <c r="L38" s="22"/>
    </row>
    <row r="39" spans="1:12" s="20" customFormat="1" ht="15" customHeight="1" x14ac:dyDescent="0.4">
      <c r="A39" s="22"/>
      <c r="B39" s="454" t="s">
        <v>542</v>
      </c>
      <c r="C39" s="454"/>
      <c r="D39" s="455"/>
      <c r="E39" s="7">
        <v>2</v>
      </c>
      <c r="F39" s="7">
        <v>89</v>
      </c>
      <c r="G39" s="7" t="s">
        <v>2100</v>
      </c>
      <c r="H39" s="7" t="s">
        <v>2100</v>
      </c>
      <c r="I39" s="7" t="s">
        <v>2100</v>
      </c>
      <c r="J39" s="7" t="s">
        <v>2100</v>
      </c>
      <c r="K39" s="7" t="s">
        <v>2100</v>
      </c>
      <c r="L39" s="22"/>
    </row>
    <row r="40" spans="1:12" s="20" customFormat="1" ht="15" customHeight="1" x14ac:dyDescent="0.4">
      <c r="A40" s="22"/>
      <c r="B40" s="456" t="s">
        <v>543</v>
      </c>
      <c r="C40" s="456"/>
      <c r="D40" s="457"/>
      <c r="E40" s="10">
        <v>2</v>
      </c>
      <c r="F40" s="10">
        <v>151</v>
      </c>
      <c r="G40" s="10" t="s">
        <v>2100</v>
      </c>
      <c r="H40" s="10" t="s">
        <v>2100</v>
      </c>
      <c r="I40" s="10" t="s">
        <v>2100</v>
      </c>
      <c r="J40" s="10" t="s">
        <v>2100</v>
      </c>
      <c r="K40" s="10" t="s">
        <v>2100</v>
      </c>
      <c r="L40" s="22"/>
    </row>
    <row r="41" spans="1:12" s="20" customFormat="1" ht="15" customHeight="1" x14ac:dyDescent="0.4">
      <c r="A41" s="22"/>
      <c r="B41" s="454" t="s">
        <v>544</v>
      </c>
      <c r="C41" s="454"/>
      <c r="D41" s="455"/>
      <c r="E41" s="7">
        <v>2</v>
      </c>
      <c r="F41" s="7">
        <v>250</v>
      </c>
      <c r="G41" s="7" t="s">
        <v>2100</v>
      </c>
      <c r="H41" s="7" t="s">
        <v>2100</v>
      </c>
      <c r="I41" s="7" t="s">
        <v>2100</v>
      </c>
      <c r="J41" s="7" t="s">
        <v>2100</v>
      </c>
      <c r="K41" s="7" t="s">
        <v>2100</v>
      </c>
      <c r="L41" s="22"/>
    </row>
    <row r="42" spans="1:12" s="20" customFormat="1" ht="15" customHeight="1" x14ac:dyDescent="0.4">
      <c r="A42" s="22"/>
      <c r="B42" s="454" t="s">
        <v>545</v>
      </c>
      <c r="C42" s="454"/>
      <c r="D42" s="455"/>
      <c r="E42" s="7" t="s">
        <v>46</v>
      </c>
      <c r="F42" s="7" t="s">
        <v>46</v>
      </c>
      <c r="G42" s="7" t="s">
        <v>46</v>
      </c>
      <c r="H42" s="7" t="s">
        <v>46</v>
      </c>
      <c r="I42" s="7" t="s">
        <v>46</v>
      </c>
      <c r="J42" s="7" t="s">
        <v>46</v>
      </c>
      <c r="K42" s="7" t="s">
        <v>46</v>
      </c>
      <c r="L42" s="22"/>
    </row>
    <row r="43" spans="1:12" s="20" customFormat="1" ht="15" customHeight="1" x14ac:dyDescent="0.4">
      <c r="A43" s="22"/>
      <c r="B43" s="454" t="s">
        <v>546</v>
      </c>
      <c r="C43" s="454"/>
      <c r="D43" s="455"/>
      <c r="E43" s="7">
        <v>2</v>
      </c>
      <c r="F43" s="7">
        <v>946</v>
      </c>
      <c r="G43" s="7" t="s">
        <v>2100</v>
      </c>
      <c r="H43" s="7" t="s">
        <v>2100</v>
      </c>
      <c r="I43" s="7" t="s">
        <v>2100</v>
      </c>
      <c r="J43" s="7" t="s">
        <v>2100</v>
      </c>
      <c r="K43" s="7" t="s">
        <v>2100</v>
      </c>
      <c r="L43" s="22"/>
    </row>
    <row r="44" spans="1:12" s="20" customFormat="1" ht="15" customHeight="1" x14ac:dyDescent="0.4">
      <c r="A44" s="22"/>
      <c r="B44" s="454" t="s">
        <v>547</v>
      </c>
      <c r="C44" s="454"/>
      <c r="D44" s="455"/>
      <c r="E44" s="7" t="s">
        <v>46</v>
      </c>
      <c r="F44" s="7" t="s">
        <v>46</v>
      </c>
      <c r="G44" s="7" t="s">
        <v>46</v>
      </c>
      <c r="H44" s="7" t="s">
        <v>46</v>
      </c>
      <c r="I44" s="7" t="s">
        <v>46</v>
      </c>
      <c r="J44" s="7" t="s">
        <v>46</v>
      </c>
      <c r="K44" s="7" t="s">
        <v>46</v>
      </c>
      <c r="L44" s="22"/>
    </row>
    <row r="45" spans="1:12" s="20" customFormat="1" ht="15" customHeight="1" thickBot="1" x14ac:dyDescent="0.45">
      <c r="A45" s="22"/>
      <c r="B45" s="452" t="s">
        <v>548</v>
      </c>
      <c r="C45" s="452"/>
      <c r="D45" s="453"/>
      <c r="E45" s="13" t="s">
        <v>46</v>
      </c>
      <c r="F45" s="13" t="s">
        <v>46</v>
      </c>
      <c r="G45" s="13" t="s">
        <v>46</v>
      </c>
      <c r="H45" s="13" t="s">
        <v>46</v>
      </c>
      <c r="I45" s="13" t="s">
        <v>46</v>
      </c>
      <c r="J45" s="13" t="s">
        <v>46</v>
      </c>
      <c r="K45" s="13" t="s">
        <v>46</v>
      </c>
      <c r="L45" s="22"/>
    </row>
    <row r="46" spans="1:12" s="20" customFormat="1" ht="15" customHeight="1" x14ac:dyDescent="0.4">
      <c r="A46" s="22"/>
      <c r="L46" s="22"/>
    </row>
    <row r="47" spans="1:12" ht="15" customHeight="1" x14ac:dyDescent="0.4">
      <c r="A47" s="18"/>
      <c r="L47" s="18"/>
    </row>
    <row r="48" spans="1:12" ht="15" customHeight="1" x14ac:dyDescent="0.4">
      <c r="A48" s="18"/>
      <c r="L48" s="18"/>
    </row>
    <row r="49" spans="1:12" ht="15" customHeight="1" x14ac:dyDescent="0.4">
      <c r="A49" s="18"/>
      <c r="L49" s="18"/>
    </row>
    <row r="50" spans="1:12" ht="15" customHeight="1" x14ac:dyDescent="0.4">
      <c r="A50" s="18"/>
      <c r="L50" s="18"/>
    </row>
    <row r="51" spans="1:12" ht="15" customHeight="1" x14ac:dyDescent="0.4">
      <c r="A51" s="18"/>
      <c r="L51" s="18"/>
    </row>
    <row r="52" spans="1:12" ht="15" customHeight="1" x14ac:dyDescent="0.4">
      <c r="A52" s="18"/>
      <c r="L52" s="18"/>
    </row>
    <row r="53" spans="1:12" ht="15" customHeight="1" x14ac:dyDescent="0.4">
      <c r="A53" s="18"/>
      <c r="L53" s="18"/>
    </row>
    <row r="54" spans="1:12" ht="15" customHeight="1" x14ac:dyDescent="0.4">
      <c r="A54" s="18"/>
      <c r="L54" s="18"/>
    </row>
    <row r="55" spans="1:12" ht="15" customHeight="1" x14ac:dyDescent="0.4">
      <c r="A55" s="18"/>
      <c r="L55" s="18"/>
    </row>
    <row r="56" spans="1:12" ht="15" customHeight="1" x14ac:dyDescent="0.4">
      <c r="A56" s="18"/>
      <c r="L56" s="18"/>
    </row>
    <row r="57" spans="1:12" ht="15" customHeight="1" x14ac:dyDescent="0.4">
      <c r="A57" s="18"/>
      <c r="L57" s="18"/>
    </row>
    <row r="58" spans="1:12" ht="15" customHeight="1" x14ac:dyDescent="0.4">
      <c r="A58" s="18"/>
      <c r="L58" s="18"/>
    </row>
    <row r="59" spans="1:12" ht="15" customHeight="1" x14ac:dyDescent="0.4">
      <c r="A59" s="18"/>
      <c r="L59" s="18"/>
    </row>
  </sheetData>
  <mergeCells count="37">
    <mergeCell ref="B45:D45"/>
    <mergeCell ref="E9:E10"/>
    <mergeCell ref="B39:D39"/>
    <mergeCell ref="B40:D40"/>
    <mergeCell ref="B41:D41"/>
    <mergeCell ref="B42:D42"/>
    <mergeCell ref="B43:D43"/>
    <mergeCell ref="B44:D44"/>
    <mergeCell ref="C34:D34"/>
    <mergeCell ref="C35:D35"/>
    <mergeCell ref="B36:D36"/>
    <mergeCell ref="B37:D37"/>
    <mergeCell ref="B38:D38"/>
    <mergeCell ref="C28:D28"/>
    <mergeCell ref="C29:D29"/>
    <mergeCell ref="C30:D30"/>
    <mergeCell ref="C31:D31"/>
    <mergeCell ref="C32:D32"/>
    <mergeCell ref="C33:D33"/>
    <mergeCell ref="C22:D22"/>
    <mergeCell ref="C23:D23"/>
    <mergeCell ref="C24:D24"/>
    <mergeCell ref="C25:D25"/>
    <mergeCell ref="C26:D26"/>
    <mergeCell ref="C27:D27"/>
    <mergeCell ref="B9:D10"/>
    <mergeCell ref="C21:D21"/>
    <mergeCell ref="B11:D11"/>
    <mergeCell ref="C12:D12"/>
    <mergeCell ref="C13:D13"/>
    <mergeCell ref="C14:D14"/>
    <mergeCell ref="C15:D15"/>
    <mergeCell ref="C16:D16"/>
    <mergeCell ref="C17:D17"/>
    <mergeCell ref="C18:D18"/>
    <mergeCell ref="C19:D19"/>
    <mergeCell ref="C20:D20"/>
  </mergeCells>
  <phoneticPr fontId="2"/>
  <pageMargins left="0.78740157480314965" right="0.78740157480314965" top="0.78740157480314965" bottom="0.78740157480314965" header="0.39370078740157483" footer="0.59055118110236227"/>
  <pageSetup paperSize="9" scale="93" firstPageNumber="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X42"/>
  <sheetViews>
    <sheetView showGridLines="0" zoomScaleNormal="100" workbookViewId="0"/>
  </sheetViews>
  <sheetFormatPr defaultColWidth="8.125" defaultRowHeight="15" customHeight="1" x14ac:dyDescent="0.4"/>
  <cols>
    <col min="1" max="1" width="2.625" style="123" customWidth="1"/>
    <col min="2" max="2" width="2.5" style="123" customWidth="1"/>
    <col min="3" max="3" width="12.25" style="123" customWidth="1"/>
    <col min="4" max="4" width="6" style="123" customWidth="1"/>
    <col min="5" max="19" width="6.875" style="123" customWidth="1"/>
    <col min="20" max="27" width="11.375" style="123" customWidth="1"/>
    <col min="28" max="28" width="9.75" style="123" customWidth="1"/>
    <col min="29" max="29" width="8" style="123" customWidth="1"/>
    <col min="30" max="30" width="10.125" style="123" customWidth="1"/>
    <col min="31" max="16384" width="8.125" style="123"/>
  </cols>
  <sheetData>
    <row r="1" spans="1:24" s="122" customFormat="1" ht="15" customHeight="1" x14ac:dyDescent="0.4">
      <c r="B1" s="122" t="s">
        <v>2258</v>
      </c>
    </row>
    <row r="2" spans="1:24" ht="18" customHeight="1" x14ac:dyDescent="0.4"/>
    <row r="3" spans="1:24" s="104" customFormat="1" ht="15" customHeight="1" x14ac:dyDescent="0.4">
      <c r="B3" s="104" t="s">
        <v>2064</v>
      </c>
    </row>
    <row r="4" spans="1:24" s="104" customFormat="1" ht="15" customHeight="1" x14ac:dyDescent="0.4">
      <c r="B4" s="104" t="s">
        <v>2063</v>
      </c>
    </row>
    <row r="5" spans="1:24" ht="15" customHeight="1" thickBot="1" x14ac:dyDescent="0.45">
      <c r="B5" s="123" t="s">
        <v>69</v>
      </c>
      <c r="X5" s="125"/>
    </row>
    <row r="6" spans="1:24" ht="18" customHeight="1" x14ac:dyDescent="0.4">
      <c r="A6" s="125"/>
      <c r="B6" s="319" t="s">
        <v>19</v>
      </c>
      <c r="C6" s="320"/>
      <c r="D6" s="325" t="s">
        <v>20</v>
      </c>
      <c r="E6" s="273" t="s">
        <v>21</v>
      </c>
      <c r="F6" s="274"/>
      <c r="G6" s="275"/>
      <c r="H6" s="296" t="s">
        <v>22</v>
      </c>
      <c r="I6" s="297"/>
      <c r="J6" s="297"/>
      <c r="K6" s="297"/>
      <c r="L6" s="297"/>
      <c r="M6" s="297"/>
      <c r="N6" s="297"/>
      <c r="O6" s="298"/>
      <c r="P6" s="299" t="s">
        <v>23</v>
      </c>
      <c r="Q6" s="300"/>
      <c r="R6" s="299" t="s">
        <v>24</v>
      </c>
      <c r="S6" s="300"/>
      <c r="T6" s="310" t="s">
        <v>71</v>
      </c>
      <c r="U6" s="261" t="s">
        <v>2092</v>
      </c>
      <c r="V6" s="312" t="s">
        <v>2029</v>
      </c>
      <c r="W6" s="314" t="s">
        <v>27</v>
      </c>
      <c r="X6" s="125"/>
    </row>
    <row r="7" spans="1:24" ht="18" customHeight="1" x14ac:dyDescent="0.4">
      <c r="A7" s="125"/>
      <c r="B7" s="321"/>
      <c r="C7" s="322"/>
      <c r="D7" s="306"/>
      <c r="E7" s="276"/>
      <c r="F7" s="277"/>
      <c r="G7" s="278"/>
      <c r="H7" s="284" t="s">
        <v>28</v>
      </c>
      <c r="I7" s="285"/>
      <c r="J7" s="316" t="s">
        <v>29</v>
      </c>
      <c r="K7" s="317"/>
      <c r="L7" s="317"/>
      <c r="M7" s="318"/>
      <c r="N7" s="289" t="s">
        <v>2028</v>
      </c>
      <c r="O7" s="290"/>
      <c r="P7" s="301"/>
      <c r="Q7" s="302"/>
      <c r="R7" s="301"/>
      <c r="S7" s="302"/>
      <c r="T7" s="311"/>
      <c r="U7" s="262"/>
      <c r="V7" s="313"/>
      <c r="W7" s="315"/>
      <c r="X7" s="125"/>
    </row>
    <row r="8" spans="1:24" ht="21.6" customHeight="1" x14ac:dyDescent="0.4">
      <c r="A8" s="125"/>
      <c r="B8" s="321"/>
      <c r="C8" s="322"/>
      <c r="D8" s="306"/>
      <c r="E8" s="279"/>
      <c r="F8" s="280"/>
      <c r="G8" s="281"/>
      <c r="H8" s="279"/>
      <c r="I8" s="281"/>
      <c r="J8" s="255" t="s">
        <v>35</v>
      </c>
      <c r="K8" s="256"/>
      <c r="L8" s="257" t="s">
        <v>2027</v>
      </c>
      <c r="M8" s="258"/>
      <c r="N8" s="291"/>
      <c r="O8" s="292"/>
      <c r="P8" s="303"/>
      <c r="Q8" s="304"/>
      <c r="R8" s="303"/>
      <c r="S8" s="304"/>
      <c r="T8" s="311"/>
      <c r="U8" s="262"/>
      <c r="V8" s="313"/>
      <c r="W8" s="315"/>
      <c r="X8" s="125"/>
    </row>
    <row r="9" spans="1:24" ht="15" customHeight="1" x14ac:dyDescent="0.4">
      <c r="A9" s="125"/>
      <c r="B9" s="321"/>
      <c r="C9" s="322"/>
      <c r="D9" s="306"/>
      <c r="E9" s="94" t="s">
        <v>36</v>
      </c>
      <c r="F9" s="94" t="s">
        <v>37</v>
      </c>
      <c r="G9" s="94" t="s">
        <v>38</v>
      </c>
      <c r="H9" s="95" t="s">
        <v>37</v>
      </c>
      <c r="I9" s="95" t="s">
        <v>38</v>
      </c>
      <c r="J9" s="95" t="s">
        <v>37</v>
      </c>
      <c r="K9" s="95" t="s">
        <v>38</v>
      </c>
      <c r="L9" s="95" t="s">
        <v>37</v>
      </c>
      <c r="M9" s="95" t="s">
        <v>38</v>
      </c>
      <c r="N9" s="95" t="s">
        <v>37</v>
      </c>
      <c r="O9" s="95" t="s">
        <v>38</v>
      </c>
      <c r="P9" s="95" t="s">
        <v>37</v>
      </c>
      <c r="Q9" s="95" t="s">
        <v>38</v>
      </c>
      <c r="R9" s="95" t="s">
        <v>37</v>
      </c>
      <c r="S9" s="95" t="s">
        <v>38</v>
      </c>
      <c r="T9" s="311"/>
      <c r="U9" s="262"/>
      <c r="V9" s="313"/>
      <c r="W9" s="315"/>
      <c r="X9" s="125"/>
    </row>
    <row r="10" spans="1:24" s="14" customFormat="1" ht="15" customHeight="1" thickBot="1" x14ac:dyDescent="0.45">
      <c r="A10" s="138"/>
      <c r="B10" s="323"/>
      <c r="C10" s="324"/>
      <c r="D10" s="326"/>
      <c r="E10" s="118" t="s">
        <v>39</v>
      </c>
      <c r="F10" s="118" t="s">
        <v>40</v>
      </c>
      <c r="G10" s="118" t="s">
        <v>40</v>
      </c>
      <c r="H10" s="119" t="s">
        <v>39</v>
      </c>
      <c r="I10" s="119" t="s">
        <v>39</v>
      </c>
      <c r="J10" s="119" t="s">
        <v>39</v>
      </c>
      <c r="K10" s="119" t="s">
        <v>39</v>
      </c>
      <c r="L10" s="119" t="s">
        <v>39</v>
      </c>
      <c r="M10" s="119" t="s">
        <v>39</v>
      </c>
      <c r="N10" s="119" t="s">
        <v>39</v>
      </c>
      <c r="O10" s="119" t="s">
        <v>39</v>
      </c>
      <c r="P10" s="119" t="s">
        <v>39</v>
      </c>
      <c r="Q10" s="119" t="s">
        <v>39</v>
      </c>
      <c r="R10" s="119" t="s">
        <v>39</v>
      </c>
      <c r="S10" s="119" t="s">
        <v>39</v>
      </c>
      <c r="T10" s="120" t="s">
        <v>41</v>
      </c>
      <c r="U10" s="121" t="s">
        <v>41</v>
      </c>
      <c r="V10" s="60" t="s">
        <v>41</v>
      </c>
      <c r="W10" s="3" t="s">
        <v>41</v>
      </c>
      <c r="X10" s="138"/>
    </row>
    <row r="11" spans="1:24" s="104" customFormat="1" ht="15" customHeight="1" x14ac:dyDescent="0.4">
      <c r="A11" s="124"/>
      <c r="B11" s="308" t="s">
        <v>2072</v>
      </c>
      <c r="C11" s="309"/>
      <c r="D11" s="49">
        <v>444</v>
      </c>
      <c r="E11" s="50">
        <v>14095</v>
      </c>
      <c r="F11" s="50">
        <v>8663</v>
      </c>
      <c r="G11" s="50">
        <v>5432</v>
      </c>
      <c r="H11" s="50">
        <v>510</v>
      </c>
      <c r="I11" s="50">
        <v>175</v>
      </c>
      <c r="J11" s="50">
        <v>6878</v>
      </c>
      <c r="K11" s="50">
        <v>3560</v>
      </c>
      <c r="L11" s="50">
        <v>1096</v>
      </c>
      <c r="M11" s="50">
        <v>1539</v>
      </c>
      <c r="N11" s="50">
        <v>255</v>
      </c>
      <c r="O11" s="50">
        <v>163</v>
      </c>
      <c r="P11" s="50">
        <v>98</v>
      </c>
      <c r="Q11" s="50">
        <v>48</v>
      </c>
      <c r="R11" s="50">
        <v>76</v>
      </c>
      <c r="S11" s="50">
        <v>5</v>
      </c>
      <c r="T11" s="50">
        <v>4965997</v>
      </c>
      <c r="U11" s="50">
        <v>19807666</v>
      </c>
      <c r="V11" s="50">
        <v>34514497</v>
      </c>
      <c r="W11" s="50">
        <v>12897453</v>
      </c>
      <c r="X11" s="124"/>
    </row>
    <row r="12" spans="1:24" ht="15" customHeight="1" x14ac:dyDescent="0.4">
      <c r="A12" s="125"/>
      <c r="B12" s="4" t="s">
        <v>43</v>
      </c>
      <c r="C12" s="5" t="s">
        <v>44</v>
      </c>
      <c r="D12" s="6">
        <v>92</v>
      </c>
      <c r="E12" s="7">
        <v>4963</v>
      </c>
      <c r="F12" s="7">
        <v>2370</v>
      </c>
      <c r="G12" s="7">
        <v>2593</v>
      </c>
      <c r="H12" s="7">
        <v>106</v>
      </c>
      <c r="I12" s="7">
        <v>30</v>
      </c>
      <c r="J12" s="7">
        <v>1708</v>
      </c>
      <c r="K12" s="7">
        <v>1515</v>
      </c>
      <c r="L12" s="7">
        <v>546</v>
      </c>
      <c r="M12" s="7">
        <v>1012</v>
      </c>
      <c r="N12" s="7">
        <v>44</v>
      </c>
      <c r="O12" s="7">
        <v>38</v>
      </c>
      <c r="P12" s="7">
        <v>1</v>
      </c>
      <c r="Q12" s="7">
        <v>11</v>
      </c>
      <c r="R12" s="7">
        <v>34</v>
      </c>
      <c r="S12" s="7">
        <v>2</v>
      </c>
      <c r="T12" s="7">
        <v>1390505</v>
      </c>
      <c r="U12" s="7">
        <v>8497925</v>
      </c>
      <c r="V12" s="7">
        <v>12796799</v>
      </c>
      <c r="W12" s="7">
        <v>3603266</v>
      </c>
      <c r="X12" s="125"/>
    </row>
    <row r="13" spans="1:24" ht="15" customHeight="1" x14ac:dyDescent="0.4">
      <c r="A13" s="125"/>
      <c r="B13" s="4">
        <v>10</v>
      </c>
      <c r="C13" s="5" t="s">
        <v>45</v>
      </c>
      <c r="D13" s="6">
        <v>21</v>
      </c>
      <c r="E13" s="7">
        <v>306</v>
      </c>
      <c r="F13" s="7">
        <v>192</v>
      </c>
      <c r="G13" s="7">
        <v>114</v>
      </c>
      <c r="H13" s="7">
        <v>29</v>
      </c>
      <c r="I13" s="7">
        <v>11</v>
      </c>
      <c r="J13" s="7">
        <v>141</v>
      </c>
      <c r="K13" s="7">
        <v>62</v>
      </c>
      <c r="L13" s="7">
        <v>16</v>
      </c>
      <c r="M13" s="7">
        <v>36</v>
      </c>
      <c r="N13" s="7">
        <v>6</v>
      </c>
      <c r="O13" s="7">
        <v>5</v>
      </c>
      <c r="P13" s="7">
        <v>3</v>
      </c>
      <c r="Q13" s="7">
        <v>7</v>
      </c>
      <c r="R13" s="7" t="s">
        <v>46</v>
      </c>
      <c r="S13" s="7" t="s">
        <v>46</v>
      </c>
      <c r="T13" s="7">
        <v>83199</v>
      </c>
      <c r="U13" s="7">
        <v>164794</v>
      </c>
      <c r="V13" s="7">
        <v>429267</v>
      </c>
      <c r="W13" s="7">
        <v>198032</v>
      </c>
      <c r="X13" s="125"/>
    </row>
    <row r="14" spans="1:24" ht="15" customHeight="1" x14ac:dyDescent="0.4">
      <c r="A14" s="125"/>
      <c r="B14" s="4">
        <v>11</v>
      </c>
      <c r="C14" s="5" t="s">
        <v>47</v>
      </c>
      <c r="D14" s="6">
        <v>34</v>
      </c>
      <c r="E14" s="7">
        <v>509</v>
      </c>
      <c r="F14" s="7">
        <v>79</v>
      </c>
      <c r="G14" s="7">
        <v>430</v>
      </c>
      <c r="H14" s="7">
        <v>22</v>
      </c>
      <c r="I14" s="7">
        <v>12</v>
      </c>
      <c r="J14" s="7">
        <v>54</v>
      </c>
      <c r="K14" s="7">
        <v>356</v>
      </c>
      <c r="L14" s="7">
        <v>1</v>
      </c>
      <c r="M14" s="7">
        <v>60</v>
      </c>
      <c r="N14" s="7">
        <v>2</v>
      </c>
      <c r="O14" s="7">
        <v>2</v>
      </c>
      <c r="P14" s="7">
        <v>1</v>
      </c>
      <c r="Q14" s="7" t="s">
        <v>46</v>
      </c>
      <c r="R14" s="7" t="s">
        <v>46</v>
      </c>
      <c r="S14" s="7" t="s">
        <v>46</v>
      </c>
      <c r="T14" s="7">
        <v>103150</v>
      </c>
      <c r="U14" s="7">
        <v>65217</v>
      </c>
      <c r="V14" s="7">
        <v>201802</v>
      </c>
      <c r="W14" s="7">
        <v>123724</v>
      </c>
      <c r="X14" s="125"/>
    </row>
    <row r="15" spans="1:24" ht="15" customHeight="1" x14ac:dyDescent="0.4">
      <c r="A15" s="125"/>
      <c r="B15" s="4">
        <v>12</v>
      </c>
      <c r="C15" s="5" t="s">
        <v>48</v>
      </c>
      <c r="D15" s="6">
        <v>23</v>
      </c>
      <c r="E15" s="7">
        <v>305</v>
      </c>
      <c r="F15" s="7">
        <v>249</v>
      </c>
      <c r="G15" s="7">
        <v>56</v>
      </c>
      <c r="H15" s="7">
        <v>25</v>
      </c>
      <c r="I15" s="7">
        <v>8</v>
      </c>
      <c r="J15" s="7">
        <v>193</v>
      </c>
      <c r="K15" s="7">
        <v>38</v>
      </c>
      <c r="L15" s="7">
        <v>25</v>
      </c>
      <c r="M15" s="7">
        <v>8</v>
      </c>
      <c r="N15" s="7">
        <v>6</v>
      </c>
      <c r="O15" s="7">
        <v>2</v>
      </c>
      <c r="P15" s="7">
        <v>1</v>
      </c>
      <c r="Q15" s="7">
        <v>2</v>
      </c>
      <c r="R15" s="7" t="s">
        <v>46</v>
      </c>
      <c r="S15" s="7" t="s">
        <v>46</v>
      </c>
      <c r="T15" s="7">
        <v>104275</v>
      </c>
      <c r="U15" s="7">
        <v>726925</v>
      </c>
      <c r="V15" s="7">
        <v>1010376</v>
      </c>
      <c r="W15" s="7">
        <v>262140</v>
      </c>
      <c r="X15" s="125"/>
    </row>
    <row r="16" spans="1:24" ht="15" customHeight="1" x14ac:dyDescent="0.4">
      <c r="A16" s="125"/>
      <c r="B16" s="144">
        <v>13</v>
      </c>
      <c r="C16" s="8" t="s">
        <v>49</v>
      </c>
      <c r="D16" s="9">
        <v>12</v>
      </c>
      <c r="E16" s="10">
        <v>172</v>
      </c>
      <c r="F16" s="10">
        <v>93</v>
      </c>
      <c r="G16" s="10">
        <v>79</v>
      </c>
      <c r="H16" s="10">
        <v>14</v>
      </c>
      <c r="I16" s="10">
        <v>7</v>
      </c>
      <c r="J16" s="10">
        <v>74</v>
      </c>
      <c r="K16" s="10">
        <v>49</v>
      </c>
      <c r="L16" s="10">
        <v>4</v>
      </c>
      <c r="M16" s="10">
        <v>20</v>
      </c>
      <c r="N16" s="10">
        <v>1</v>
      </c>
      <c r="O16" s="10">
        <v>3</v>
      </c>
      <c r="P16" s="10">
        <v>1</v>
      </c>
      <c r="Q16" s="10">
        <v>1</v>
      </c>
      <c r="R16" s="10" t="s">
        <v>46</v>
      </c>
      <c r="S16" s="10" t="s">
        <v>46</v>
      </c>
      <c r="T16" s="10">
        <v>59537</v>
      </c>
      <c r="U16" s="10">
        <v>110915</v>
      </c>
      <c r="V16" s="10">
        <v>206442</v>
      </c>
      <c r="W16" s="10">
        <v>85081</v>
      </c>
      <c r="X16" s="125"/>
    </row>
    <row r="17" spans="1:24" ht="15" customHeight="1" x14ac:dyDescent="0.4">
      <c r="A17" s="125"/>
      <c r="B17" s="4">
        <v>14</v>
      </c>
      <c r="C17" s="5" t="s">
        <v>50</v>
      </c>
      <c r="D17" s="6">
        <v>5</v>
      </c>
      <c r="E17" s="7">
        <v>176</v>
      </c>
      <c r="F17" s="7">
        <v>119</v>
      </c>
      <c r="G17" s="7">
        <v>57</v>
      </c>
      <c r="H17" s="7">
        <v>3</v>
      </c>
      <c r="I17" s="7">
        <v>3</v>
      </c>
      <c r="J17" s="7">
        <v>98</v>
      </c>
      <c r="K17" s="7">
        <v>36</v>
      </c>
      <c r="L17" s="7">
        <v>14</v>
      </c>
      <c r="M17" s="7">
        <v>16</v>
      </c>
      <c r="N17" s="7">
        <v>4</v>
      </c>
      <c r="O17" s="7">
        <v>2</v>
      </c>
      <c r="P17" s="7" t="s">
        <v>46</v>
      </c>
      <c r="Q17" s="7" t="s">
        <v>46</v>
      </c>
      <c r="R17" s="7" t="s">
        <v>46</v>
      </c>
      <c r="S17" s="7" t="s">
        <v>46</v>
      </c>
      <c r="T17" s="7" t="s">
        <v>2100</v>
      </c>
      <c r="U17" s="7" t="s">
        <v>2100</v>
      </c>
      <c r="V17" s="7" t="s">
        <v>2100</v>
      </c>
      <c r="W17" s="7" t="s">
        <v>2100</v>
      </c>
      <c r="X17" s="125"/>
    </row>
    <row r="18" spans="1:24" ht="15" customHeight="1" x14ac:dyDescent="0.4">
      <c r="A18" s="125"/>
      <c r="B18" s="4">
        <v>15</v>
      </c>
      <c r="C18" s="5" t="s">
        <v>51</v>
      </c>
      <c r="D18" s="6">
        <v>47</v>
      </c>
      <c r="E18" s="7">
        <v>752</v>
      </c>
      <c r="F18" s="7">
        <v>488</v>
      </c>
      <c r="G18" s="7">
        <v>264</v>
      </c>
      <c r="H18" s="7">
        <v>73</v>
      </c>
      <c r="I18" s="7">
        <v>27</v>
      </c>
      <c r="J18" s="7">
        <v>387</v>
      </c>
      <c r="K18" s="7">
        <v>209</v>
      </c>
      <c r="L18" s="7">
        <v>28</v>
      </c>
      <c r="M18" s="7">
        <v>28</v>
      </c>
      <c r="N18" s="7" t="s">
        <v>46</v>
      </c>
      <c r="O18" s="7" t="s">
        <v>46</v>
      </c>
      <c r="P18" s="7" t="s">
        <v>46</v>
      </c>
      <c r="Q18" s="7">
        <v>1</v>
      </c>
      <c r="R18" s="7" t="s">
        <v>46</v>
      </c>
      <c r="S18" s="7" t="s">
        <v>46</v>
      </c>
      <c r="T18" s="7">
        <v>261613</v>
      </c>
      <c r="U18" s="7">
        <v>454642</v>
      </c>
      <c r="V18" s="7">
        <v>1574646</v>
      </c>
      <c r="W18" s="7">
        <v>971350</v>
      </c>
      <c r="X18" s="125"/>
    </row>
    <row r="19" spans="1:24" ht="15" customHeight="1" x14ac:dyDescent="0.4">
      <c r="A19" s="125"/>
      <c r="B19" s="4">
        <v>16</v>
      </c>
      <c r="C19" s="5" t="s">
        <v>52</v>
      </c>
      <c r="D19" s="6">
        <v>3</v>
      </c>
      <c r="E19" s="7">
        <v>392</v>
      </c>
      <c r="F19" s="7">
        <v>263</v>
      </c>
      <c r="G19" s="7">
        <v>129</v>
      </c>
      <c r="H19" s="7">
        <v>2</v>
      </c>
      <c r="I19" s="7" t="s">
        <v>46</v>
      </c>
      <c r="J19" s="7">
        <v>208</v>
      </c>
      <c r="K19" s="7">
        <v>124</v>
      </c>
      <c r="L19" s="7">
        <v>52</v>
      </c>
      <c r="M19" s="7">
        <v>5</v>
      </c>
      <c r="N19" s="7">
        <v>1</v>
      </c>
      <c r="O19" s="7" t="s">
        <v>46</v>
      </c>
      <c r="P19" s="7">
        <v>1</v>
      </c>
      <c r="Q19" s="7" t="s">
        <v>46</v>
      </c>
      <c r="R19" s="7" t="s">
        <v>46</v>
      </c>
      <c r="S19" s="7" t="s">
        <v>46</v>
      </c>
      <c r="T19" s="7" t="s">
        <v>2100</v>
      </c>
      <c r="U19" s="7" t="s">
        <v>2100</v>
      </c>
      <c r="V19" s="7" t="s">
        <v>2100</v>
      </c>
      <c r="W19" s="7" t="s">
        <v>2100</v>
      </c>
      <c r="X19" s="125"/>
    </row>
    <row r="20" spans="1:24" ht="15" customHeight="1" x14ac:dyDescent="0.4">
      <c r="A20" s="125"/>
      <c r="B20" s="4">
        <v>17</v>
      </c>
      <c r="C20" s="5" t="s">
        <v>53</v>
      </c>
      <c r="D20" s="6">
        <v>7</v>
      </c>
      <c r="E20" s="7">
        <v>35</v>
      </c>
      <c r="F20" s="7">
        <v>30</v>
      </c>
      <c r="G20" s="7">
        <v>5</v>
      </c>
      <c r="H20" s="7">
        <v>2</v>
      </c>
      <c r="I20" s="7" t="s">
        <v>46</v>
      </c>
      <c r="J20" s="7">
        <v>27</v>
      </c>
      <c r="K20" s="7">
        <v>4</v>
      </c>
      <c r="L20" s="7" t="s">
        <v>46</v>
      </c>
      <c r="M20" s="7" t="s">
        <v>46</v>
      </c>
      <c r="N20" s="7">
        <v>1</v>
      </c>
      <c r="O20" s="7">
        <v>1</v>
      </c>
      <c r="P20" s="7" t="s">
        <v>46</v>
      </c>
      <c r="Q20" s="7" t="s">
        <v>46</v>
      </c>
      <c r="R20" s="7" t="s">
        <v>46</v>
      </c>
      <c r="S20" s="7" t="s">
        <v>46</v>
      </c>
      <c r="T20" s="7" t="s">
        <v>2100</v>
      </c>
      <c r="U20" s="7" t="s">
        <v>2100</v>
      </c>
      <c r="V20" s="7" t="s">
        <v>2100</v>
      </c>
      <c r="W20" s="7" t="s">
        <v>2100</v>
      </c>
      <c r="X20" s="125"/>
    </row>
    <row r="21" spans="1:24" ht="15" customHeight="1" x14ac:dyDescent="0.4">
      <c r="A21" s="125"/>
      <c r="B21" s="144">
        <v>18</v>
      </c>
      <c r="C21" s="8" t="s">
        <v>54</v>
      </c>
      <c r="D21" s="9">
        <v>19</v>
      </c>
      <c r="E21" s="10">
        <v>444</v>
      </c>
      <c r="F21" s="10">
        <v>280</v>
      </c>
      <c r="G21" s="10">
        <v>164</v>
      </c>
      <c r="H21" s="10">
        <v>18</v>
      </c>
      <c r="I21" s="10">
        <v>10</v>
      </c>
      <c r="J21" s="10">
        <v>224</v>
      </c>
      <c r="K21" s="10">
        <v>118</v>
      </c>
      <c r="L21" s="10">
        <v>22</v>
      </c>
      <c r="M21" s="10">
        <v>34</v>
      </c>
      <c r="N21" s="10">
        <v>16</v>
      </c>
      <c r="O21" s="10">
        <v>2</v>
      </c>
      <c r="P21" s="10" t="s">
        <v>46</v>
      </c>
      <c r="Q21" s="10" t="s">
        <v>46</v>
      </c>
      <c r="R21" s="10" t="s">
        <v>46</v>
      </c>
      <c r="S21" s="10" t="s">
        <v>46</v>
      </c>
      <c r="T21" s="10">
        <v>137892</v>
      </c>
      <c r="U21" s="10">
        <v>463209</v>
      </c>
      <c r="V21" s="10">
        <v>837038</v>
      </c>
      <c r="W21" s="10">
        <v>333740</v>
      </c>
      <c r="X21" s="125"/>
    </row>
    <row r="22" spans="1:24" ht="15" customHeight="1" x14ac:dyDescent="0.4">
      <c r="A22" s="125"/>
      <c r="B22" s="4">
        <v>19</v>
      </c>
      <c r="C22" s="5" t="s">
        <v>55</v>
      </c>
      <c r="D22" s="6">
        <v>1</v>
      </c>
      <c r="E22" s="7">
        <v>17</v>
      </c>
      <c r="F22" s="7">
        <v>11</v>
      </c>
      <c r="G22" s="7">
        <v>6</v>
      </c>
      <c r="H22" s="7" t="s">
        <v>46</v>
      </c>
      <c r="I22" s="7" t="s">
        <v>46</v>
      </c>
      <c r="J22" s="7">
        <v>9</v>
      </c>
      <c r="K22" s="7">
        <v>4</v>
      </c>
      <c r="L22" s="7">
        <v>2</v>
      </c>
      <c r="M22" s="7">
        <v>2</v>
      </c>
      <c r="N22" s="7" t="s">
        <v>46</v>
      </c>
      <c r="O22" s="7" t="s">
        <v>46</v>
      </c>
      <c r="P22" s="7" t="s">
        <v>46</v>
      </c>
      <c r="Q22" s="7" t="s">
        <v>46</v>
      </c>
      <c r="R22" s="7" t="s">
        <v>46</v>
      </c>
      <c r="S22" s="7" t="s">
        <v>46</v>
      </c>
      <c r="T22" s="7" t="s">
        <v>2100</v>
      </c>
      <c r="U22" s="7" t="s">
        <v>2100</v>
      </c>
      <c r="V22" s="7" t="s">
        <v>2100</v>
      </c>
      <c r="W22" s="7" t="s">
        <v>2100</v>
      </c>
      <c r="X22" s="125"/>
    </row>
    <row r="23" spans="1:24" ht="15" customHeight="1" x14ac:dyDescent="0.4">
      <c r="A23" s="125"/>
      <c r="B23" s="4">
        <v>20</v>
      </c>
      <c r="C23" s="5" t="s">
        <v>56</v>
      </c>
      <c r="D23" s="6">
        <v>2</v>
      </c>
      <c r="E23" s="7">
        <v>101</v>
      </c>
      <c r="F23" s="7">
        <v>44</v>
      </c>
      <c r="G23" s="7">
        <v>57</v>
      </c>
      <c r="H23" s="7">
        <v>1</v>
      </c>
      <c r="I23" s="7" t="s">
        <v>46</v>
      </c>
      <c r="J23" s="7">
        <v>40</v>
      </c>
      <c r="K23" s="7">
        <v>40</v>
      </c>
      <c r="L23" s="7" t="s">
        <v>46</v>
      </c>
      <c r="M23" s="7">
        <v>17</v>
      </c>
      <c r="N23" s="7">
        <v>3</v>
      </c>
      <c r="O23" s="7" t="s">
        <v>46</v>
      </c>
      <c r="P23" s="7" t="s">
        <v>46</v>
      </c>
      <c r="Q23" s="7" t="s">
        <v>46</v>
      </c>
      <c r="R23" s="7" t="s">
        <v>46</v>
      </c>
      <c r="S23" s="7" t="s">
        <v>46</v>
      </c>
      <c r="T23" s="7" t="s">
        <v>2100</v>
      </c>
      <c r="U23" s="7" t="s">
        <v>2100</v>
      </c>
      <c r="V23" s="7" t="s">
        <v>2100</v>
      </c>
      <c r="W23" s="7" t="s">
        <v>2100</v>
      </c>
      <c r="X23" s="125"/>
    </row>
    <row r="24" spans="1:24" ht="15" customHeight="1" x14ac:dyDescent="0.4">
      <c r="A24" s="125"/>
      <c r="B24" s="4">
        <v>21</v>
      </c>
      <c r="C24" s="5" t="s">
        <v>57</v>
      </c>
      <c r="D24" s="6">
        <v>31</v>
      </c>
      <c r="E24" s="7">
        <v>394</v>
      </c>
      <c r="F24" s="7">
        <v>329</v>
      </c>
      <c r="G24" s="7">
        <v>65</v>
      </c>
      <c r="H24" s="7">
        <v>31</v>
      </c>
      <c r="I24" s="7">
        <v>7</v>
      </c>
      <c r="J24" s="7">
        <v>272</v>
      </c>
      <c r="K24" s="7">
        <v>56</v>
      </c>
      <c r="L24" s="7">
        <v>23</v>
      </c>
      <c r="M24" s="7">
        <v>2</v>
      </c>
      <c r="N24" s="7">
        <v>6</v>
      </c>
      <c r="O24" s="7" t="s">
        <v>46</v>
      </c>
      <c r="P24" s="7">
        <v>4</v>
      </c>
      <c r="Q24" s="7">
        <v>1</v>
      </c>
      <c r="R24" s="7">
        <v>3</v>
      </c>
      <c r="S24" s="7" t="s">
        <v>46</v>
      </c>
      <c r="T24" s="7">
        <v>143781</v>
      </c>
      <c r="U24" s="7">
        <v>422912</v>
      </c>
      <c r="V24" s="7">
        <v>882345</v>
      </c>
      <c r="W24" s="7">
        <v>417701</v>
      </c>
      <c r="X24" s="125"/>
    </row>
    <row r="25" spans="1:24" ht="15" customHeight="1" x14ac:dyDescent="0.4">
      <c r="A25" s="125"/>
      <c r="B25" s="4">
        <v>22</v>
      </c>
      <c r="C25" s="5" t="s">
        <v>58</v>
      </c>
      <c r="D25" s="6">
        <v>7</v>
      </c>
      <c r="E25" s="7">
        <v>153</v>
      </c>
      <c r="F25" s="7">
        <v>126</v>
      </c>
      <c r="G25" s="7">
        <v>27</v>
      </c>
      <c r="H25" s="7">
        <v>7</v>
      </c>
      <c r="I25" s="7">
        <v>2</v>
      </c>
      <c r="J25" s="7">
        <v>112</v>
      </c>
      <c r="K25" s="7">
        <v>25</v>
      </c>
      <c r="L25" s="7">
        <v>7</v>
      </c>
      <c r="M25" s="7" t="s">
        <v>46</v>
      </c>
      <c r="N25" s="7" t="s">
        <v>46</v>
      </c>
      <c r="O25" s="7" t="s">
        <v>46</v>
      </c>
      <c r="P25" s="7" t="s">
        <v>46</v>
      </c>
      <c r="Q25" s="7" t="s">
        <v>46</v>
      </c>
      <c r="R25" s="7" t="s">
        <v>46</v>
      </c>
      <c r="S25" s="7" t="s">
        <v>46</v>
      </c>
      <c r="T25" s="7" t="s">
        <v>2100</v>
      </c>
      <c r="U25" s="7" t="s">
        <v>2100</v>
      </c>
      <c r="V25" s="7" t="s">
        <v>2100</v>
      </c>
      <c r="W25" s="7" t="s">
        <v>2100</v>
      </c>
      <c r="X25" s="125"/>
    </row>
    <row r="26" spans="1:24" ht="15" customHeight="1" x14ac:dyDescent="0.4">
      <c r="A26" s="125"/>
      <c r="B26" s="144">
        <v>23</v>
      </c>
      <c r="C26" s="8" t="s">
        <v>59</v>
      </c>
      <c r="D26" s="9">
        <v>2</v>
      </c>
      <c r="E26" s="10">
        <v>29</v>
      </c>
      <c r="F26" s="10">
        <v>21</v>
      </c>
      <c r="G26" s="10">
        <v>8</v>
      </c>
      <c r="H26" s="10">
        <v>1</v>
      </c>
      <c r="I26" s="10" t="s">
        <v>46</v>
      </c>
      <c r="J26" s="10">
        <v>11</v>
      </c>
      <c r="K26" s="10">
        <v>4</v>
      </c>
      <c r="L26" s="10">
        <v>9</v>
      </c>
      <c r="M26" s="10">
        <v>4</v>
      </c>
      <c r="N26" s="10" t="s">
        <v>46</v>
      </c>
      <c r="O26" s="10" t="s">
        <v>46</v>
      </c>
      <c r="P26" s="10" t="s">
        <v>46</v>
      </c>
      <c r="Q26" s="10" t="s">
        <v>46</v>
      </c>
      <c r="R26" s="10" t="s">
        <v>46</v>
      </c>
      <c r="S26" s="10" t="s">
        <v>46</v>
      </c>
      <c r="T26" s="10" t="s">
        <v>2100</v>
      </c>
      <c r="U26" s="10" t="s">
        <v>2100</v>
      </c>
      <c r="V26" s="10" t="s">
        <v>2100</v>
      </c>
      <c r="W26" s="10" t="s">
        <v>2100</v>
      </c>
      <c r="X26" s="125"/>
    </row>
    <row r="27" spans="1:24" ht="15" customHeight="1" x14ac:dyDescent="0.4">
      <c r="A27" s="125"/>
      <c r="B27" s="4">
        <v>24</v>
      </c>
      <c r="C27" s="5" t="s">
        <v>60</v>
      </c>
      <c r="D27" s="6">
        <v>40</v>
      </c>
      <c r="E27" s="7">
        <v>1308</v>
      </c>
      <c r="F27" s="7">
        <v>1058</v>
      </c>
      <c r="G27" s="7">
        <v>250</v>
      </c>
      <c r="H27" s="7">
        <v>64</v>
      </c>
      <c r="I27" s="7">
        <v>17</v>
      </c>
      <c r="J27" s="7">
        <v>864</v>
      </c>
      <c r="K27" s="7">
        <v>149</v>
      </c>
      <c r="L27" s="7">
        <v>125</v>
      </c>
      <c r="M27" s="7">
        <v>72</v>
      </c>
      <c r="N27" s="7">
        <v>9</v>
      </c>
      <c r="O27" s="7">
        <v>12</v>
      </c>
      <c r="P27" s="7" t="s">
        <v>46</v>
      </c>
      <c r="Q27" s="7">
        <v>1</v>
      </c>
      <c r="R27" s="7">
        <v>4</v>
      </c>
      <c r="S27" s="7" t="s">
        <v>46</v>
      </c>
      <c r="T27" s="7">
        <v>588925</v>
      </c>
      <c r="U27" s="7">
        <v>2190015</v>
      </c>
      <c r="V27" s="7">
        <v>4129359</v>
      </c>
      <c r="W27" s="7">
        <v>1617072</v>
      </c>
      <c r="X27" s="125"/>
    </row>
    <row r="28" spans="1:24" ht="15" customHeight="1" x14ac:dyDescent="0.4">
      <c r="A28" s="125"/>
      <c r="B28" s="4">
        <v>25</v>
      </c>
      <c r="C28" s="5" t="s">
        <v>61</v>
      </c>
      <c r="D28" s="6">
        <v>7</v>
      </c>
      <c r="E28" s="7">
        <v>138</v>
      </c>
      <c r="F28" s="7">
        <v>92</v>
      </c>
      <c r="G28" s="7">
        <v>46</v>
      </c>
      <c r="H28" s="7">
        <v>5</v>
      </c>
      <c r="I28" s="7">
        <v>3</v>
      </c>
      <c r="J28" s="7">
        <v>85</v>
      </c>
      <c r="K28" s="7">
        <v>33</v>
      </c>
      <c r="L28" s="7">
        <v>2</v>
      </c>
      <c r="M28" s="7">
        <v>10</v>
      </c>
      <c r="N28" s="7" t="s">
        <v>46</v>
      </c>
      <c r="O28" s="7" t="s">
        <v>46</v>
      </c>
      <c r="P28" s="7" t="s">
        <v>46</v>
      </c>
      <c r="Q28" s="7" t="s">
        <v>46</v>
      </c>
      <c r="R28" s="7" t="s">
        <v>46</v>
      </c>
      <c r="S28" s="7" t="s">
        <v>46</v>
      </c>
      <c r="T28" s="7">
        <v>66912</v>
      </c>
      <c r="U28" s="7">
        <v>209011</v>
      </c>
      <c r="V28" s="7">
        <v>334136</v>
      </c>
      <c r="W28" s="7">
        <v>84871</v>
      </c>
      <c r="X28" s="125"/>
    </row>
    <row r="29" spans="1:24" ht="15" customHeight="1" x14ac:dyDescent="0.4">
      <c r="A29" s="125"/>
      <c r="B29" s="4">
        <v>26</v>
      </c>
      <c r="C29" s="5" t="s">
        <v>62</v>
      </c>
      <c r="D29" s="6">
        <v>27</v>
      </c>
      <c r="E29" s="7">
        <v>1174</v>
      </c>
      <c r="F29" s="7">
        <v>819</v>
      </c>
      <c r="G29" s="7">
        <v>355</v>
      </c>
      <c r="H29" s="7">
        <v>33</v>
      </c>
      <c r="I29" s="7">
        <v>14</v>
      </c>
      <c r="J29" s="7">
        <v>665</v>
      </c>
      <c r="K29" s="7">
        <v>159</v>
      </c>
      <c r="L29" s="7">
        <v>76</v>
      </c>
      <c r="M29" s="7">
        <v>128</v>
      </c>
      <c r="N29" s="7">
        <v>49</v>
      </c>
      <c r="O29" s="7">
        <v>54</v>
      </c>
      <c r="P29" s="7">
        <v>4</v>
      </c>
      <c r="Q29" s="7">
        <v>3</v>
      </c>
      <c r="R29" s="7">
        <v>4</v>
      </c>
      <c r="S29" s="7" t="s">
        <v>46</v>
      </c>
      <c r="T29" s="7">
        <v>474911</v>
      </c>
      <c r="U29" s="7">
        <v>904021</v>
      </c>
      <c r="V29" s="7">
        <v>2977005</v>
      </c>
      <c r="W29" s="7">
        <v>1993769</v>
      </c>
      <c r="X29" s="125"/>
    </row>
    <row r="30" spans="1:24" ht="15" customHeight="1" x14ac:dyDescent="0.4">
      <c r="A30" s="125"/>
      <c r="B30" s="4">
        <v>27</v>
      </c>
      <c r="C30" s="5" t="s">
        <v>63</v>
      </c>
      <c r="D30" s="6">
        <v>4</v>
      </c>
      <c r="E30" s="7">
        <v>244</v>
      </c>
      <c r="F30" s="7">
        <v>195</v>
      </c>
      <c r="G30" s="7">
        <v>49</v>
      </c>
      <c r="H30" s="7">
        <v>10</v>
      </c>
      <c r="I30" s="7" t="s">
        <v>46</v>
      </c>
      <c r="J30" s="7">
        <v>156</v>
      </c>
      <c r="K30" s="7">
        <v>39</v>
      </c>
      <c r="L30" s="7">
        <v>30</v>
      </c>
      <c r="M30" s="7">
        <v>10</v>
      </c>
      <c r="N30" s="7" t="s">
        <v>46</v>
      </c>
      <c r="O30" s="7" t="s">
        <v>46</v>
      </c>
      <c r="P30" s="7">
        <v>2</v>
      </c>
      <c r="Q30" s="7" t="s">
        <v>46</v>
      </c>
      <c r="R30" s="7">
        <v>1</v>
      </c>
      <c r="S30" s="7" t="s">
        <v>46</v>
      </c>
      <c r="T30" s="7" t="s">
        <v>2100</v>
      </c>
      <c r="U30" s="7" t="s">
        <v>2100</v>
      </c>
      <c r="V30" s="7" t="s">
        <v>2100</v>
      </c>
      <c r="W30" s="7" t="s">
        <v>2100</v>
      </c>
      <c r="X30" s="125"/>
    </row>
    <row r="31" spans="1:24" ht="15" customHeight="1" x14ac:dyDescent="0.4">
      <c r="A31" s="125"/>
      <c r="B31" s="144">
        <v>28</v>
      </c>
      <c r="C31" s="8" t="s">
        <v>64</v>
      </c>
      <c r="D31" s="9">
        <v>6</v>
      </c>
      <c r="E31" s="10">
        <v>586</v>
      </c>
      <c r="F31" s="10">
        <v>432</v>
      </c>
      <c r="G31" s="10">
        <v>154</v>
      </c>
      <c r="H31" s="10">
        <v>6</v>
      </c>
      <c r="I31" s="10" t="s">
        <v>46</v>
      </c>
      <c r="J31" s="10">
        <v>357</v>
      </c>
      <c r="K31" s="10">
        <v>111</v>
      </c>
      <c r="L31" s="10">
        <v>41</v>
      </c>
      <c r="M31" s="10">
        <v>20</v>
      </c>
      <c r="N31" s="10">
        <v>43</v>
      </c>
      <c r="O31" s="10">
        <v>25</v>
      </c>
      <c r="P31" s="10" t="s">
        <v>46</v>
      </c>
      <c r="Q31" s="10" t="s">
        <v>46</v>
      </c>
      <c r="R31" s="10">
        <v>15</v>
      </c>
      <c r="S31" s="10">
        <v>2</v>
      </c>
      <c r="T31" s="10" t="s">
        <v>2100</v>
      </c>
      <c r="U31" s="10" t="s">
        <v>2100</v>
      </c>
      <c r="V31" s="10" t="s">
        <v>2100</v>
      </c>
      <c r="W31" s="10" t="s">
        <v>2100</v>
      </c>
      <c r="X31" s="125"/>
    </row>
    <row r="32" spans="1:24" ht="15" customHeight="1" x14ac:dyDescent="0.4">
      <c r="A32" s="125"/>
      <c r="B32" s="4">
        <v>29</v>
      </c>
      <c r="C32" s="5" t="s">
        <v>65</v>
      </c>
      <c r="D32" s="6">
        <v>14</v>
      </c>
      <c r="E32" s="7">
        <v>360</v>
      </c>
      <c r="F32" s="7">
        <v>231</v>
      </c>
      <c r="G32" s="7">
        <v>129</v>
      </c>
      <c r="H32" s="7">
        <v>14</v>
      </c>
      <c r="I32" s="7">
        <v>2</v>
      </c>
      <c r="J32" s="7">
        <v>191</v>
      </c>
      <c r="K32" s="7">
        <v>109</v>
      </c>
      <c r="L32" s="7">
        <v>23</v>
      </c>
      <c r="M32" s="7">
        <v>17</v>
      </c>
      <c r="N32" s="7">
        <v>4</v>
      </c>
      <c r="O32" s="7">
        <v>2</v>
      </c>
      <c r="P32" s="7" t="s">
        <v>46</v>
      </c>
      <c r="Q32" s="7" t="s">
        <v>46</v>
      </c>
      <c r="R32" s="7">
        <v>1</v>
      </c>
      <c r="S32" s="7">
        <v>1</v>
      </c>
      <c r="T32" s="7">
        <v>138592</v>
      </c>
      <c r="U32" s="7">
        <v>288025</v>
      </c>
      <c r="V32" s="7">
        <v>515812</v>
      </c>
      <c r="W32" s="7">
        <v>197643</v>
      </c>
      <c r="X32" s="125"/>
    </row>
    <row r="33" spans="1:24" ht="15" customHeight="1" x14ac:dyDescent="0.4">
      <c r="A33" s="125"/>
      <c r="B33" s="4">
        <v>30</v>
      </c>
      <c r="C33" s="5" t="s">
        <v>66</v>
      </c>
      <c r="D33" s="6">
        <v>1</v>
      </c>
      <c r="E33" s="7">
        <v>7</v>
      </c>
      <c r="F33" s="7">
        <v>3</v>
      </c>
      <c r="G33" s="7">
        <v>4</v>
      </c>
      <c r="H33" s="7">
        <v>1</v>
      </c>
      <c r="I33" s="7" t="s">
        <v>46</v>
      </c>
      <c r="J33" s="7">
        <v>2</v>
      </c>
      <c r="K33" s="7">
        <v>4</v>
      </c>
      <c r="L33" s="7" t="s">
        <v>46</v>
      </c>
      <c r="M33" s="7" t="s">
        <v>46</v>
      </c>
      <c r="N33" s="7" t="s">
        <v>46</v>
      </c>
      <c r="O33" s="7" t="s">
        <v>46</v>
      </c>
      <c r="P33" s="7" t="s">
        <v>46</v>
      </c>
      <c r="Q33" s="7" t="s">
        <v>46</v>
      </c>
      <c r="R33" s="7" t="s">
        <v>46</v>
      </c>
      <c r="S33" s="7" t="s">
        <v>46</v>
      </c>
      <c r="T33" s="7" t="s">
        <v>2100</v>
      </c>
      <c r="U33" s="7" t="s">
        <v>2100</v>
      </c>
      <c r="V33" s="7" t="s">
        <v>2100</v>
      </c>
      <c r="W33" s="7" t="s">
        <v>2100</v>
      </c>
      <c r="X33" s="125"/>
    </row>
    <row r="34" spans="1:24" ht="15" customHeight="1" x14ac:dyDescent="0.4">
      <c r="A34" s="125"/>
      <c r="B34" s="4">
        <v>31</v>
      </c>
      <c r="C34" s="5" t="s">
        <v>67</v>
      </c>
      <c r="D34" s="6">
        <v>4</v>
      </c>
      <c r="E34" s="7">
        <v>617</v>
      </c>
      <c r="F34" s="7">
        <v>481</v>
      </c>
      <c r="G34" s="7">
        <v>136</v>
      </c>
      <c r="H34" s="7">
        <v>3</v>
      </c>
      <c r="I34" s="7">
        <v>1</v>
      </c>
      <c r="J34" s="7">
        <v>430</v>
      </c>
      <c r="K34" s="7">
        <v>123</v>
      </c>
      <c r="L34" s="7" t="s">
        <v>46</v>
      </c>
      <c r="M34" s="7" t="s">
        <v>46</v>
      </c>
      <c r="N34" s="7">
        <v>48</v>
      </c>
      <c r="O34" s="7">
        <v>12</v>
      </c>
      <c r="P34" s="7">
        <v>80</v>
      </c>
      <c r="Q34" s="7">
        <v>20</v>
      </c>
      <c r="R34" s="7" t="s">
        <v>46</v>
      </c>
      <c r="S34" s="7" t="s">
        <v>46</v>
      </c>
      <c r="T34" s="7">
        <v>252207</v>
      </c>
      <c r="U34" s="7">
        <v>1037676</v>
      </c>
      <c r="V34" s="7">
        <v>1261236</v>
      </c>
      <c r="W34" s="7">
        <v>239476</v>
      </c>
      <c r="X34" s="125"/>
    </row>
    <row r="35" spans="1:24" ht="15" customHeight="1" thickBot="1" x14ac:dyDescent="0.45">
      <c r="A35" s="125"/>
      <c r="B35" s="145">
        <v>32</v>
      </c>
      <c r="C35" s="11" t="s">
        <v>68</v>
      </c>
      <c r="D35" s="12">
        <v>35</v>
      </c>
      <c r="E35" s="13">
        <v>913</v>
      </c>
      <c r="F35" s="13">
        <v>658</v>
      </c>
      <c r="G35" s="13">
        <v>255</v>
      </c>
      <c r="H35" s="13">
        <v>40</v>
      </c>
      <c r="I35" s="13">
        <v>21</v>
      </c>
      <c r="J35" s="13">
        <v>570</v>
      </c>
      <c r="K35" s="13">
        <v>193</v>
      </c>
      <c r="L35" s="13">
        <v>50</v>
      </c>
      <c r="M35" s="13">
        <v>38</v>
      </c>
      <c r="N35" s="13">
        <v>12</v>
      </c>
      <c r="O35" s="13">
        <v>3</v>
      </c>
      <c r="P35" s="13" t="s">
        <v>46</v>
      </c>
      <c r="Q35" s="13">
        <v>1</v>
      </c>
      <c r="R35" s="13">
        <v>14</v>
      </c>
      <c r="S35" s="13" t="s">
        <v>46</v>
      </c>
      <c r="T35" s="13">
        <v>393441</v>
      </c>
      <c r="U35" s="13">
        <v>1794385</v>
      </c>
      <c r="V35" s="13">
        <v>2639649</v>
      </c>
      <c r="W35" s="13">
        <v>807120</v>
      </c>
      <c r="X35" s="125"/>
    </row>
    <row r="36" spans="1:24" ht="15" customHeight="1" x14ac:dyDescent="0.4">
      <c r="A36" s="125"/>
      <c r="X36" s="125"/>
    </row>
    <row r="37" spans="1:24" ht="15" customHeight="1" x14ac:dyDescent="0.4">
      <c r="A37" s="125"/>
      <c r="X37" s="125"/>
    </row>
    <row r="38" spans="1:24" ht="15" customHeight="1" x14ac:dyDescent="0.4">
      <c r="X38" s="125"/>
    </row>
    <row r="39" spans="1:24" ht="15" customHeight="1" x14ac:dyDescent="0.4">
      <c r="X39" s="125"/>
    </row>
    <row r="40" spans="1:24" ht="15" customHeight="1" x14ac:dyDescent="0.4">
      <c r="X40" s="125"/>
    </row>
    <row r="41" spans="1:24" ht="15" customHeight="1" x14ac:dyDescent="0.4">
      <c r="X41" s="125"/>
    </row>
    <row r="42" spans="1:24" ht="15" customHeight="1" x14ac:dyDescent="0.4">
      <c r="X42" s="125"/>
    </row>
  </sheetData>
  <mergeCells count="16">
    <mergeCell ref="B11:C11"/>
    <mergeCell ref="T6:T9"/>
    <mergeCell ref="U6:U9"/>
    <mergeCell ref="V6:V9"/>
    <mergeCell ref="W6:W9"/>
    <mergeCell ref="H7:I8"/>
    <mergeCell ref="J7:M7"/>
    <mergeCell ref="N7:O8"/>
    <mergeCell ref="J8:K8"/>
    <mergeCell ref="L8:M8"/>
    <mergeCell ref="B6:C10"/>
    <mergeCell ref="D6:D10"/>
    <mergeCell ref="E6:G8"/>
    <mergeCell ref="H6:O6"/>
    <mergeCell ref="P6:Q8"/>
    <mergeCell ref="R6:S8"/>
  </mergeCells>
  <phoneticPr fontId="2"/>
  <pageMargins left="0.78740157480314965" right="0.78740157480314965" top="0.78740157480314965" bottom="0.78740157480314965" header="0.39370078740157483" footer="0.59055118110236227"/>
  <pageSetup paperSize="9" scale="69" firstPageNumber="5"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L59"/>
  <sheetViews>
    <sheetView showGridLines="0" zoomScaleNormal="100" workbookViewId="0"/>
  </sheetViews>
  <sheetFormatPr defaultColWidth="8.125" defaultRowHeight="15" customHeight="1" x14ac:dyDescent="0.4"/>
  <cols>
    <col min="1" max="1" width="2.625" style="16" customWidth="1"/>
    <col min="2" max="2" width="2.5" style="16" customWidth="1"/>
    <col min="3" max="5" width="6" style="16" customWidth="1"/>
    <col min="6" max="6" width="6.875" style="16" customWidth="1"/>
    <col min="7" max="11" width="11.375" style="16" customWidth="1"/>
    <col min="12" max="12" width="8.75" style="16" bestFit="1" customWidth="1"/>
    <col min="13" max="16384" width="8.125" style="16"/>
  </cols>
  <sheetData>
    <row r="1" spans="1:12" s="126" customFormat="1" ht="15" customHeight="1" x14ac:dyDescent="0.4">
      <c r="B1" s="126" t="s">
        <v>2256</v>
      </c>
    </row>
    <row r="2" spans="1:12" s="126" customFormat="1" ht="4.5" customHeight="1" x14ac:dyDescent="0.4"/>
    <row r="3" spans="1:12" s="126" customFormat="1" ht="4.5" customHeight="1" x14ac:dyDescent="0.4"/>
    <row r="4" spans="1:12" s="126" customFormat="1" ht="4.5" customHeight="1" x14ac:dyDescent="0.4"/>
    <row r="5" spans="1:12" ht="4.5" customHeight="1" x14ac:dyDescent="0.4"/>
    <row r="6" spans="1:12" s="59" customFormat="1" ht="15" customHeight="1" x14ac:dyDescent="0.4">
      <c r="B6" s="59" t="s">
        <v>643</v>
      </c>
    </row>
    <row r="7" spans="1:12" s="52" customFormat="1" ht="15" customHeight="1" x14ac:dyDescent="0.4">
      <c r="B7" s="52" t="s">
        <v>2070</v>
      </c>
    </row>
    <row r="8" spans="1:12" s="20" customFormat="1" ht="15" customHeight="1" thickBot="1" x14ac:dyDescent="0.45">
      <c r="C8" s="21">
        <v>301</v>
      </c>
      <c r="D8" s="20" t="s">
        <v>667</v>
      </c>
      <c r="L8" s="22"/>
    </row>
    <row r="9" spans="1:12" ht="52.5" x14ac:dyDescent="0.4">
      <c r="A9" s="18"/>
      <c r="B9" s="429" t="s">
        <v>18</v>
      </c>
      <c r="C9" s="429"/>
      <c r="D9" s="430"/>
      <c r="E9" s="440" t="s">
        <v>20</v>
      </c>
      <c r="F9" s="140" t="s">
        <v>639</v>
      </c>
      <c r="G9" s="154" t="s">
        <v>71</v>
      </c>
      <c r="H9" s="140" t="s">
        <v>2091</v>
      </c>
      <c r="I9" s="140" t="s">
        <v>640</v>
      </c>
      <c r="J9" s="141" t="s">
        <v>641</v>
      </c>
      <c r="K9" s="141" t="s">
        <v>2035</v>
      </c>
      <c r="L9" s="18"/>
    </row>
    <row r="10" spans="1:12" s="142" customFormat="1" ht="15" customHeight="1" thickBot="1" x14ac:dyDescent="0.45">
      <c r="A10" s="93"/>
      <c r="B10" s="431"/>
      <c r="C10" s="431"/>
      <c r="D10" s="432"/>
      <c r="E10" s="441"/>
      <c r="F10" s="23" t="s">
        <v>642</v>
      </c>
      <c r="G10" s="23" t="s">
        <v>80</v>
      </c>
      <c r="H10" s="23" t="s">
        <v>80</v>
      </c>
      <c r="I10" s="23" t="s">
        <v>80</v>
      </c>
      <c r="J10" s="24" t="s">
        <v>80</v>
      </c>
      <c r="K10" s="24" t="s">
        <v>80</v>
      </c>
      <c r="L10" s="93"/>
    </row>
    <row r="11" spans="1:12" s="52" customFormat="1" ht="15" customHeight="1" x14ac:dyDescent="0.4">
      <c r="A11" s="51"/>
      <c r="B11" s="449" t="s">
        <v>666</v>
      </c>
      <c r="C11" s="449"/>
      <c r="D11" s="450"/>
      <c r="E11" s="50">
        <v>23</v>
      </c>
      <c r="F11" s="50">
        <v>1155</v>
      </c>
      <c r="G11" s="50">
        <v>495867</v>
      </c>
      <c r="H11" s="50">
        <v>3002140</v>
      </c>
      <c r="I11" s="50">
        <v>4537310</v>
      </c>
      <c r="J11" s="50">
        <v>1398882</v>
      </c>
      <c r="K11" s="50">
        <v>1502161</v>
      </c>
      <c r="L11" s="51"/>
    </row>
    <row r="12" spans="1:12" s="20" customFormat="1" ht="15" customHeight="1" x14ac:dyDescent="0.4">
      <c r="A12" s="22"/>
      <c r="B12" s="45" t="s">
        <v>43</v>
      </c>
      <c r="C12" s="451" t="s">
        <v>44</v>
      </c>
      <c r="D12" s="451"/>
      <c r="E12" s="7">
        <v>5</v>
      </c>
      <c r="F12" s="7">
        <v>212</v>
      </c>
      <c r="G12" s="7">
        <v>82597</v>
      </c>
      <c r="H12" s="7">
        <v>638708</v>
      </c>
      <c r="I12" s="7">
        <v>1172418</v>
      </c>
      <c r="J12" s="7">
        <v>466147</v>
      </c>
      <c r="K12" s="7">
        <v>495011</v>
      </c>
      <c r="L12" s="22"/>
    </row>
    <row r="13" spans="1:12" s="20" customFormat="1" ht="15" customHeight="1" x14ac:dyDescent="0.4">
      <c r="A13" s="22"/>
      <c r="B13" s="45">
        <v>10</v>
      </c>
      <c r="C13" s="451" t="s">
        <v>45</v>
      </c>
      <c r="D13" s="451"/>
      <c r="E13" s="7">
        <v>1</v>
      </c>
      <c r="F13" s="7">
        <v>6</v>
      </c>
      <c r="G13" s="7" t="s">
        <v>2100</v>
      </c>
      <c r="H13" s="7" t="s">
        <v>2100</v>
      </c>
      <c r="I13" s="7" t="s">
        <v>2100</v>
      </c>
      <c r="J13" s="7" t="s">
        <v>2100</v>
      </c>
      <c r="K13" s="7" t="s">
        <v>2100</v>
      </c>
      <c r="L13" s="22"/>
    </row>
    <row r="14" spans="1:12" s="20" customFormat="1" ht="15" customHeight="1" x14ac:dyDescent="0.4">
      <c r="A14" s="22"/>
      <c r="B14" s="45">
        <v>11</v>
      </c>
      <c r="C14" s="451" t="s">
        <v>47</v>
      </c>
      <c r="D14" s="451"/>
      <c r="E14" s="7" t="s">
        <v>46</v>
      </c>
      <c r="F14" s="7" t="s">
        <v>46</v>
      </c>
      <c r="G14" s="7" t="s">
        <v>46</v>
      </c>
      <c r="H14" s="7" t="s">
        <v>46</v>
      </c>
      <c r="I14" s="7" t="s">
        <v>46</v>
      </c>
      <c r="J14" s="7" t="s">
        <v>46</v>
      </c>
      <c r="K14" s="7" t="s">
        <v>46</v>
      </c>
      <c r="L14" s="22"/>
    </row>
    <row r="15" spans="1:12" s="20" customFormat="1" ht="15" customHeight="1" x14ac:dyDescent="0.4">
      <c r="A15" s="22"/>
      <c r="B15" s="45">
        <v>12</v>
      </c>
      <c r="C15" s="451" t="s">
        <v>48</v>
      </c>
      <c r="D15" s="451"/>
      <c r="E15" s="7">
        <v>1</v>
      </c>
      <c r="F15" s="7">
        <v>32</v>
      </c>
      <c r="G15" s="7" t="s">
        <v>2100</v>
      </c>
      <c r="H15" s="7" t="s">
        <v>2100</v>
      </c>
      <c r="I15" s="7" t="s">
        <v>2100</v>
      </c>
      <c r="J15" s="7" t="s">
        <v>2100</v>
      </c>
      <c r="K15" s="7" t="s">
        <v>2100</v>
      </c>
      <c r="L15" s="22"/>
    </row>
    <row r="16" spans="1:12" s="20" customFormat="1" ht="15" customHeight="1" x14ac:dyDescent="0.4">
      <c r="A16" s="22"/>
      <c r="B16" s="46">
        <v>13</v>
      </c>
      <c r="C16" s="448" t="s">
        <v>49</v>
      </c>
      <c r="D16" s="448"/>
      <c r="E16" s="10">
        <v>1</v>
      </c>
      <c r="F16" s="10">
        <v>13</v>
      </c>
      <c r="G16" s="10" t="s">
        <v>2100</v>
      </c>
      <c r="H16" s="10" t="s">
        <v>2100</v>
      </c>
      <c r="I16" s="10" t="s">
        <v>2100</v>
      </c>
      <c r="J16" s="10" t="s">
        <v>2100</v>
      </c>
      <c r="K16" s="10" t="s">
        <v>2100</v>
      </c>
      <c r="L16" s="22"/>
    </row>
    <row r="17" spans="1:12" s="20" customFormat="1" ht="15" customHeight="1" x14ac:dyDescent="0.4">
      <c r="A17" s="22"/>
      <c r="B17" s="45">
        <v>14</v>
      </c>
      <c r="C17" s="451" t="s">
        <v>50</v>
      </c>
      <c r="D17" s="451"/>
      <c r="E17" s="7">
        <v>1</v>
      </c>
      <c r="F17" s="7">
        <v>78</v>
      </c>
      <c r="G17" s="7" t="s">
        <v>2100</v>
      </c>
      <c r="H17" s="7" t="s">
        <v>2100</v>
      </c>
      <c r="I17" s="7" t="s">
        <v>2100</v>
      </c>
      <c r="J17" s="7" t="s">
        <v>2100</v>
      </c>
      <c r="K17" s="7" t="s">
        <v>2100</v>
      </c>
      <c r="L17" s="22"/>
    </row>
    <row r="18" spans="1:12" s="20" customFormat="1" ht="15" customHeight="1" x14ac:dyDescent="0.4">
      <c r="A18" s="22"/>
      <c r="B18" s="45">
        <v>15</v>
      </c>
      <c r="C18" s="451" t="s">
        <v>51</v>
      </c>
      <c r="D18" s="451"/>
      <c r="E18" s="7" t="s">
        <v>46</v>
      </c>
      <c r="F18" s="7" t="s">
        <v>46</v>
      </c>
      <c r="G18" s="7" t="s">
        <v>46</v>
      </c>
      <c r="H18" s="7" t="s">
        <v>46</v>
      </c>
      <c r="I18" s="7" t="s">
        <v>46</v>
      </c>
      <c r="J18" s="7" t="s">
        <v>46</v>
      </c>
      <c r="K18" s="7" t="s">
        <v>46</v>
      </c>
      <c r="L18" s="22"/>
    </row>
    <row r="19" spans="1:12" s="20" customFormat="1" ht="15" customHeight="1" x14ac:dyDescent="0.4">
      <c r="A19" s="22"/>
      <c r="B19" s="45">
        <v>16</v>
      </c>
      <c r="C19" s="451" t="s">
        <v>52</v>
      </c>
      <c r="D19" s="451"/>
      <c r="E19" s="7" t="s">
        <v>46</v>
      </c>
      <c r="F19" s="7" t="s">
        <v>46</v>
      </c>
      <c r="G19" s="7" t="s">
        <v>46</v>
      </c>
      <c r="H19" s="7" t="s">
        <v>46</v>
      </c>
      <c r="I19" s="7" t="s">
        <v>46</v>
      </c>
      <c r="J19" s="7" t="s">
        <v>46</v>
      </c>
      <c r="K19" s="7" t="s">
        <v>46</v>
      </c>
      <c r="L19" s="22"/>
    </row>
    <row r="20" spans="1:12" s="20" customFormat="1" ht="15" customHeight="1" x14ac:dyDescent="0.4">
      <c r="A20" s="22"/>
      <c r="B20" s="45">
        <v>17</v>
      </c>
      <c r="C20" s="451" t="s">
        <v>53</v>
      </c>
      <c r="D20" s="451"/>
      <c r="E20" s="7">
        <v>1</v>
      </c>
      <c r="F20" s="7">
        <v>4</v>
      </c>
      <c r="G20" s="7" t="s">
        <v>2100</v>
      </c>
      <c r="H20" s="7" t="s">
        <v>2100</v>
      </c>
      <c r="I20" s="7" t="s">
        <v>2100</v>
      </c>
      <c r="J20" s="7" t="s">
        <v>2100</v>
      </c>
      <c r="K20" s="7" t="s">
        <v>2100</v>
      </c>
      <c r="L20" s="22"/>
    </row>
    <row r="21" spans="1:12" s="20" customFormat="1" ht="15" customHeight="1" x14ac:dyDescent="0.4">
      <c r="A21" s="22"/>
      <c r="B21" s="46">
        <v>18</v>
      </c>
      <c r="C21" s="447" t="s">
        <v>54</v>
      </c>
      <c r="D21" s="448"/>
      <c r="E21" s="10" t="s">
        <v>46</v>
      </c>
      <c r="F21" s="10" t="s">
        <v>46</v>
      </c>
      <c r="G21" s="10" t="s">
        <v>46</v>
      </c>
      <c r="H21" s="10" t="s">
        <v>46</v>
      </c>
      <c r="I21" s="10" t="s">
        <v>46</v>
      </c>
      <c r="J21" s="10" t="s">
        <v>46</v>
      </c>
      <c r="K21" s="10" t="s">
        <v>46</v>
      </c>
      <c r="L21" s="22"/>
    </row>
    <row r="22" spans="1:12" s="20" customFormat="1" ht="15" customHeight="1" x14ac:dyDescent="0.4">
      <c r="A22" s="22"/>
      <c r="B22" s="45">
        <v>19</v>
      </c>
      <c r="C22" s="451" t="s">
        <v>55</v>
      </c>
      <c r="D22" s="451"/>
      <c r="E22" s="7" t="s">
        <v>46</v>
      </c>
      <c r="F22" s="7" t="s">
        <v>46</v>
      </c>
      <c r="G22" s="7" t="s">
        <v>46</v>
      </c>
      <c r="H22" s="7" t="s">
        <v>46</v>
      </c>
      <c r="I22" s="7" t="s">
        <v>46</v>
      </c>
      <c r="J22" s="7" t="s">
        <v>46</v>
      </c>
      <c r="K22" s="7" t="s">
        <v>46</v>
      </c>
      <c r="L22" s="22"/>
    </row>
    <row r="23" spans="1:12" s="20" customFormat="1" ht="15" customHeight="1" x14ac:dyDescent="0.4">
      <c r="A23" s="22"/>
      <c r="B23" s="45">
        <v>20</v>
      </c>
      <c r="C23" s="451" t="s">
        <v>56</v>
      </c>
      <c r="D23" s="451"/>
      <c r="E23" s="7" t="s">
        <v>46</v>
      </c>
      <c r="F23" s="7" t="s">
        <v>46</v>
      </c>
      <c r="G23" s="7" t="s">
        <v>46</v>
      </c>
      <c r="H23" s="7" t="s">
        <v>46</v>
      </c>
      <c r="I23" s="7" t="s">
        <v>46</v>
      </c>
      <c r="J23" s="7" t="s">
        <v>46</v>
      </c>
      <c r="K23" s="7" t="s">
        <v>46</v>
      </c>
      <c r="L23" s="22"/>
    </row>
    <row r="24" spans="1:12" s="20" customFormat="1" ht="15" customHeight="1" x14ac:dyDescent="0.4">
      <c r="A24" s="22"/>
      <c r="B24" s="45">
        <v>21</v>
      </c>
      <c r="C24" s="451" t="s">
        <v>57</v>
      </c>
      <c r="D24" s="451"/>
      <c r="E24" s="7">
        <v>5</v>
      </c>
      <c r="F24" s="7">
        <v>35</v>
      </c>
      <c r="G24" s="7">
        <v>12201</v>
      </c>
      <c r="H24" s="7">
        <v>39689</v>
      </c>
      <c r="I24" s="7">
        <v>75786</v>
      </c>
      <c r="J24" s="7">
        <v>32815</v>
      </c>
      <c r="K24" s="7">
        <v>32815</v>
      </c>
      <c r="L24" s="22"/>
    </row>
    <row r="25" spans="1:12" s="20" customFormat="1" ht="15" customHeight="1" x14ac:dyDescent="0.4">
      <c r="A25" s="22"/>
      <c r="B25" s="45">
        <v>22</v>
      </c>
      <c r="C25" s="451" t="s">
        <v>58</v>
      </c>
      <c r="D25" s="451"/>
      <c r="E25" s="7" t="s">
        <v>46</v>
      </c>
      <c r="F25" s="7" t="s">
        <v>46</v>
      </c>
      <c r="G25" s="7" t="s">
        <v>46</v>
      </c>
      <c r="H25" s="7" t="s">
        <v>46</v>
      </c>
      <c r="I25" s="7" t="s">
        <v>46</v>
      </c>
      <c r="J25" s="7" t="s">
        <v>46</v>
      </c>
      <c r="K25" s="7" t="s">
        <v>46</v>
      </c>
      <c r="L25" s="22"/>
    </row>
    <row r="26" spans="1:12" s="20" customFormat="1" ht="15" customHeight="1" x14ac:dyDescent="0.4">
      <c r="A26" s="22"/>
      <c r="B26" s="46">
        <v>23</v>
      </c>
      <c r="C26" s="448" t="s">
        <v>59</v>
      </c>
      <c r="D26" s="448"/>
      <c r="E26" s="10" t="s">
        <v>46</v>
      </c>
      <c r="F26" s="10" t="s">
        <v>46</v>
      </c>
      <c r="G26" s="10" t="s">
        <v>46</v>
      </c>
      <c r="H26" s="10" t="s">
        <v>46</v>
      </c>
      <c r="I26" s="10" t="s">
        <v>46</v>
      </c>
      <c r="J26" s="10" t="s">
        <v>46</v>
      </c>
      <c r="K26" s="10" t="s">
        <v>46</v>
      </c>
      <c r="L26" s="22"/>
    </row>
    <row r="27" spans="1:12" s="20" customFormat="1" ht="15" customHeight="1" x14ac:dyDescent="0.4">
      <c r="A27" s="22"/>
      <c r="B27" s="45">
        <v>24</v>
      </c>
      <c r="C27" s="451" t="s">
        <v>60</v>
      </c>
      <c r="D27" s="451"/>
      <c r="E27" s="7">
        <v>2</v>
      </c>
      <c r="F27" s="7">
        <v>11</v>
      </c>
      <c r="G27" s="7" t="s">
        <v>2100</v>
      </c>
      <c r="H27" s="7" t="s">
        <v>2100</v>
      </c>
      <c r="I27" s="7" t="s">
        <v>2100</v>
      </c>
      <c r="J27" s="7" t="s">
        <v>2100</v>
      </c>
      <c r="K27" s="7" t="s">
        <v>2100</v>
      </c>
      <c r="L27" s="22"/>
    </row>
    <row r="28" spans="1:12" s="20" customFormat="1" ht="15" customHeight="1" x14ac:dyDescent="0.4">
      <c r="A28" s="22"/>
      <c r="B28" s="45">
        <v>25</v>
      </c>
      <c r="C28" s="451" t="s">
        <v>61</v>
      </c>
      <c r="D28" s="451"/>
      <c r="E28" s="7">
        <v>2</v>
      </c>
      <c r="F28" s="7">
        <v>19</v>
      </c>
      <c r="G28" s="7" t="s">
        <v>2100</v>
      </c>
      <c r="H28" s="7" t="s">
        <v>2100</v>
      </c>
      <c r="I28" s="7" t="s">
        <v>2100</v>
      </c>
      <c r="J28" s="7" t="s">
        <v>2100</v>
      </c>
      <c r="K28" s="7" t="s">
        <v>2100</v>
      </c>
      <c r="L28" s="22"/>
    </row>
    <row r="29" spans="1:12" s="20" customFormat="1" ht="15" customHeight="1" x14ac:dyDescent="0.4">
      <c r="A29" s="22"/>
      <c r="B29" s="45">
        <v>26</v>
      </c>
      <c r="C29" s="451" t="s">
        <v>62</v>
      </c>
      <c r="D29" s="451"/>
      <c r="E29" s="7" t="s">
        <v>46</v>
      </c>
      <c r="F29" s="7" t="s">
        <v>46</v>
      </c>
      <c r="G29" s="7" t="s">
        <v>46</v>
      </c>
      <c r="H29" s="7" t="s">
        <v>46</v>
      </c>
      <c r="I29" s="7" t="s">
        <v>46</v>
      </c>
      <c r="J29" s="7" t="s">
        <v>46</v>
      </c>
      <c r="K29" s="7" t="s">
        <v>46</v>
      </c>
      <c r="L29" s="22"/>
    </row>
    <row r="30" spans="1:12" s="20" customFormat="1" ht="15" customHeight="1" x14ac:dyDescent="0.4">
      <c r="A30" s="22"/>
      <c r="B30" s="45">
        <v>27</v>
      </c>
      <c r="C30" s="451" t="s">
        <v>63</v>
      </c>
      <c r="D30" s="451"/>
      <c r="E30" s="7" t="s">
        <v>46</v>
      </c>
      <c r="F30" s="7" t="s">
        <v>46</v>
      </c>
      <c r="G30" s="7" t="s">
        <v>46</v>
      </c>
      <c r="H30" s="7" t="s">
        <v>46</v>
      </c>
      <c r="I30" s="7" t="s">
        <v>46</v>
      </c>
      <c r="J30" s="7" t="s">
        <v>46</v>
      </c>
      <c r="K30" s="7" t="s">
        <v>46</v>
      </c>
      <c r="L30" s="22"/>
    </row>
    <row r="31" spans="1:12" s="20" customFormat="1" ht="15" customHeight="1" x14ac:dyDescent="0.4">
      <c r="A31" s="22"/>
      <c r="B31" s="46">
        <v>28</v>
      </c>
      <c r="C31" s="448" t="s">
        <v>64</v>
      </c>
      <c r="D31" s="448"/>
      <c r="E31" s="10" t="s">
        <v>46</v>
      </c>
      <c r="F31" s="10" t="s">
        <v>46</v>
      </c>
      <c r="G31" s="10" t="s">
        <v>46</v>
      </c>
      <c r="H31" s="10" t="s">
        <v>46</v>
      </c>
      <c r="I31" s="10" t="s">
        <v>46</v>
      </c>
      <c r="J31" s="10" t="s">
        <v>46</v>
      </c>
      <c r="K31" s="10" t="s">
        <v>46</v>
      </c>
      <c r="L31" s="22"/>
    </row>
    <row r="32" spans="1:12" s="20" customFormat="1" ht="15" customHeight="1" x14ac:dyDescent="0.4">
      <c r="A32" s="22"/>
      <c r="B32" s="45">
        <v>29</v>
      </c>
      <c r="C32" s="451" t="s">
        <v>65</v>
      </c>
      <c r="D32" s="451"/>
      <c r="E32" s="7">
        <v>1</v>
      </c>
      <c r="F32" s="7">
        <v>64</v>
      </c>
      <c r="G32" s="7" t="s">
        <v>2100</v>
      </c>
      <c r="H32" s="7" t="s">
        <v>2100</v>
      </c>
      <c r="I32" s="7" t="s">
        <v>2100</v>
      </c>
      <c r="J32" s="7" t="s">
        <v>2100</v>
      </c>
      <c r="K32" s="7" t="s">
        <v>2100</v>
      </c>
      <c r="L32" s="22"/>
    </row>
    <row r="33" spans="1:12" s="20" customFormat="1" ht="15" customHeight="1" x14ac:dyDescent="0.4">
      <c r="A33" s="22"/>
      <c r="B33" s="45">
        <v>30</v>
      </c>
      <c r="C33" s="451" t="s">
        <v>66</v>
      </c>
      <c r="D33" s="451"/>
      <c r="E33" s="7">
        <v>1</v>
      </c>
      <c r="F33" s="7">
        <v>7</v>
      </c>
      <c r="G33" s="7" t="s">
        <v>2100</v>
      </c>
      <c r="H33" s="7" t="s">
        <v>2100</v>
      </c>
      <c r="I33" s="7" t="s">
        <v>2100</v>
      </c>
      <c r="J33" s="7" t="s">
        <v>2100</v>
      </c>
      <c r="K33" s="7" t="s">
        <v>2100</v>
      </c>
      <c r="L33" s="22"/>
    </row>
    <row r="34" spans="1:12" s="20" customFormat="1" ht="15" customHeight="1" x14ac:dyDescent="0.4">
      <c r="A34" s="22"/>
      <c r="B34" s="45">
        <v>31</v>
      </c>
      <c r="C34" s="451" t="s">
        <v>67</v>
      </c>
      <c r="D34" s="451"/>
      <c r="E34" s="7" t="s">
        <v>46</v>
      </c>
      <c r="F34" s="7" t="s">
        <v>46</v>
      </c>
      <c r="G34" s="7" t="s">
        <v>46</v>
      </c>
      <c r="H34" s="7" t="s">
        <v>46</v>
      </c>
      <c r="I34" s="7" t="s">
        <v>46</v>
      </c>
      <c r="J34" s="7" t="s">
        <v>46</v>
      </c>
      <c r="K34" s="7" t="s">
        <v>46</v>
      </c>
      <c r="L34" s="22"/>
    </row>
    <row r="35" spans="1:12" s="20" customFormat="1" ht="15" customHeight="1" x14ac:dyDescent="0.4">
      <c r="A35" s="22"/>
      <c r="B35" s="146">
        <v>32</v>
      </c>
      <c r="C35" s="458" t="s">
        <v>68</v>
      </c>
      <c r="D35" s="458"/>
      <c r="E35" s="109">
        <v>2</v>
      </c>
      <c r="F35" s="109">
        <v>674</v>
      </c>
      <c r="G35" s="109" t="s">
        <v>2100</v>
      </c>
      <c r="H35" s="109" t="s">
        <v>2100</v>
      </c>
      <c r="I35" s="109" t="s">
        <v>2100</v>
      </c>
      <c r="J35" s="109" t="s">
        <v>2100</v>
      </c>
      <c r="K35" s="109" t="s">
        <v>2100</v>
      </c>
      <c r="L35" s="22"/>
    </row>
    <row r="36" spans="1:12" s="20" customFormat="1" ht="15" customHeight="1" x14ac:dyDescent="0.4">
      <c r="A36" s="22"/>
      <c r="B36" s="454" t="s">
        <v>2259</v>
      </c>
      <c r="C36" s="454"/>
      <c r="D36" s="455"/>
      <c r="E36" s="7">
        <v>11</v>
      </c>
      <c r="F36" s="7">
        <v>47</v>
      </c>
      <c r="G36" s="7">
        <v>10660</v>
      </c>
      <c r="H36" s="7">
        <v>64428</v>
      </c>
      <c r="I36" s="7">
        <v>133002</v>
      </c>
      <c r="J36" s="7">
        <v>55780</v>
      </c>
      <c r="K36" s="7">
        <v>55780</v>
      </c>
      <c r="L36" s="22"/>
    </row>
    <row r="37" spans="1:12" s="20" customFormat="1" ht="15" customHeight="1" x14ac:dyDescent="0.4">
      <c r="A37" s="22"/>
      <c r="B37" s="454" t="s">
        <v>540</v>
      </c>
      <c r="C37" s="454"/>
      <c r="D37" s="455"/>
      <c r="E37" s="7">
        <v>4</v>
      </c>
      <c r="F37" s="7">
        <v>51</v>
      </c>
      <c r="G37" s="7" t="s">
        <v>2100</v>
      </c>
      <c r="H37" s="7" t="s">
        <v>2100</v>
      </c>
      <c r="I37" s="7" t="s">
        <v>2100</v>
      </c>
      <c r="J37" s="7" t="s">
        <v>2100</v>
      </c>
      <c r="K37" s="7" t="s">
        <v>2100</v>
      </c>
      <c r="L37" s="22"/>
    </row>
    <row r="38" spans="1:12" s="20" customFormat="1" ht="15" customHeight="1" x14ac:dyDescent="0.4">
      <c r="A38" s="22"/>
      <c r="B38" s="454" t="s">
        <v>541</v>
      </c>
      <c r="C38" s="454"/>
      <c r="D38" s="455"/>
      <c r="E38" s="7">
        <v>1</v>
      </c>
      <c r="F38" s="7">
        <v>24</v>
      </c>
      <c r="G38" s="7" t="s">
        <v>2100</v>
      </c>
      <c r="H38" s="7" t="s">
        <v>2100</v>
      </c>
      <c r="I38" s="7" t="s">
        <v>2100</v>
      </c>
      <c r="J38" s="7" t="s">
        <v>2100</v>
      </c>
      <c r="K38" s="7" t="s">
        <v>2100</v>
      </c>
      <c r="L38" s="22"/>
    </row>
    <row r="39" spans="1:12" s="20" customFormat="1" ht="15" customHeight="1" x14ac:dyDescent="0.4">
      <c r="A39" s="22"/>
      <c r="B39" s="454" t="s">
        <v>542</v>
      </c>
      <c r="C39" s="454"/>
      <c r="D39" s="455"/>
      <c r="E39" s="7">
        <v>2</v>
      </c>
      <c r="F39" s="7">
        <v>77</v>
      </c>
      <c r="G39" s="7" t="s">
        <v>2100</v>
      </c>
      <c r="H39" s="7" t="s">
        <v>2100</v>
      </c>
      <c r="I39" s="7" t="s">
        <v>2100</v>
      </c>
      <c r="J39" s="7" t="s">
        <v>2100</v>
      </c>
      <c r="K39" s="7" t="s">
        <v>2100</v>
      </c>
      <c r="L39" s="22"/>
    </row>
    <row r="40" spans="1:12" s="20" customFormat="1" ht="15" customHeight="1" x14ac:dyDescent="0.4">
      <c r="A40" s="22"/>
      <c r="B40" s="456" t="s">
        <v>543</v>
      </c>
      <c r="C40" s="456"/>
      <c r="D40" s="457"/>
      <c r="E40" s="10">
        <v>4</v>
      </c>
      <c r="F40" s="10">
        <v>291</v>
      </c>
      <c r="G40" s="10">
        <v>110560</v>
      </c>
      <c r="H40" s="10">
        <v>873906</v>
      </c>
      <c r="I40" s="10">
        <v>1488869</v>
      </c>
      <c r="J40" s="10">
        <v>523459</v>
      </c>
      <c r="K40" s="10">
        <v>570443</v>
      </c>
      <c r="L40" s="22"/>
    </row>
    <row r="41" spans="1:12" s="20" customFormat="1" ht="15" customHeight="1" x14ac:dyDescent="0.4">
      <c r="A41" s="22"/>
      <c r="B41" s="454" t="s">
        <v>544</v>
      </c>
      <c r="C41" s="454"/>
      <c r="D41" s="455"/>
      <c r="E41" s="7" t="s">
        <v>46</v>
      </c>
      <c r="F41" s="7" t="s">
        <v>46</v>
      </c>
      <c r="G41" s="7" t="s">
        <v>46</v>
      </c>
      <c r="H41" s="7" t="s">
        <v>46</v>
      </c>
      <c r="I41" s="7" t="s">
        <v>46</v>
      </c>
      <c r="J41" s="7" t="s">
        <v>46</v>
      </c>
      <c r="K41" s="7" t="s">
        <v>46</v>
      </c>
      <c r="L41" s="22"/>
    </row>
    <row r="42" spans="1:12" s="20" customFormat="1" ht="15" customHeight="1" x14ac:dyDescent="0.4">
      <c r="A42" s="22"/>
      <c r="B42" s="454" t="s">
        <v>545</v>
      </c>
      <c r="C42" s="454"/>
      <c r="D42" s="455"/>
      <c r="E42" s="7" t="s">
        <v>46</v>
      </c>
      <c r="F42" s="7" t="s">
        <v>46</v>
      </c>
      <c r="G42" s="7" t="s">
        <v>46</v>
      </c>
      <c r="H42" s="7" t="s">
        <v>46</v>
      </c>
      <c r="I42" s="7" t="s">
        <v>46</v>
      </c>
      <c r="J42" s="7" t="s">
        <v>46</v>
      </c>
      <c r="K42" s="7" t="s">
        <v>46</v>
      </c>
      <c r="L42" s="22"/>
    </row>
    <row r="43" spans="1:12" s="20" customFormat="1" ht="15" customHeight="1" x14ac:dyDescent="0.4">
      <c r="A43" s="22"/>
      <c r="B43" s="454" t="s">
        <v>546</v>
      </c>
      <c r="C43" s="454"/>
      <c r="D43" s="455"/>
      <c r="E43" s="7" t="s">
        <v>46</v>
      </c>
      <c r="F43" s="7" t="s">
        <v>46</v>
      </c>
      <c r="G43" s="7" t="s">
        <v>46</v>
      </c>
      <c r="H43" s="7" t="s">
        <v>46</v>
      </c>
      <c r="I43" s="7" t="s">
        <v>46</v>
      </c>
      <c r="J43" s="7" t="s">
        <v>46</v>
      </c>
      <c r="K43" s="7" t="s">
        <v>46</v>
      </c>
      <c r="L43" s="22"/>
    </row>
    <row r="44" spans="1:12" s="20" customFormat="1" ht="15" customHeight="1" x14ac:dyDescent="0.4">
      <c r="A44" s="22"/>
      <c r="B44" s="454" t="s">
        <v>547</v>
      </c>
      <c r="C44" s="454"/>
      <c r="D44" s="455"/>
      <c r="E44" s="7">
        <v>1</v>
      </c>
      <c r="F44" s="7">
        <v>665</v>
      </c>
      <c r="G44" s="7" t="s">
        <v>2100</v>
      </c>
      <c r="H44" s="7" t="s">
        <v>2100</v>
      </c>
      <c r="I44" s="7" t="s">
        <v>2100</v>
      </c>
      <c r="J44" s="7" t="s">
        <v>2100</v>
      </c>
      <c r="K44" s="7" t="s">
        <v>2100</v>
      </c>
      <c r="L44" s="22"/>
    </row>
    <row r="45" spans="1:12" s="20" customFormat="1" ht="15" customHeight="1" thickBot="1" x14ac:dyDescent="0.45">
      <c r="A45" s="22"/>
      <c r="B45" s="452" t="s">
        <v>548</v>
      </c>
      <c r="C45" s="452"/>
      <c r="D45" s="453"/>
      <c r="E45" s="13" t="s">
        <v>46</v>
      </c>
      <c r="F45" s="13" t="s">
        <v>46</v>
      </c>
      <c r="G45" s="13" t="s">
        <v>46</v>
      </c>
      <c r="H45" s="13" t="s">
        <v>46</v>
      </c>
      <c r="I45" s="13" t="s">
        <v>46</v>
      </c>
      <c r="J45" s="13" t="s">
        <v>46</v>
      </c>
      <c r="K45" s="13" t="s">
        <v>46</v>
      </c>
      <c r="L45" s="22"/>
    </row>
    <row r="46" spans="1:12" s="20" customFormat="1" ht="15" customHeight="1" x14ac:dyDescent="0.4">
      <c r="A46" s="22"/>
      <c r="L46" s="22"/>
    </row>
    <row r="47" spans="1:12" ht="15" customHeight="1" x14ac:dyDescent="0.4">
      <c r="A47" s="18"/>
      <c r="L47" s="18"/>
    </row>
    <row r="48" spans="1:12" ht="15" customHeight="1" x14ac:dyDescent="0.4">
      <c r="A48" s="18"/>
      <c r="L48" s="18"/>
    </row>
    <row r="49" spans="1:12" ht="15" customHeight="1" x14ac:dyDescent="0.4">
      <c r="A49" s="18"/>
      <c r="L49" s="18"/>
    </row>
    <row r="50" spans="1:12" ht="15" customHeight="1" x14ac:dyDescent="0.4">
      <c r="A50" s="18"/>
      <c r="L50" s="18"/>
    </row>
    <row r="51" spans="1:12" ht="15" customHeight="1" x14ac:dyDescent="0.4">
      <c r="A51" s="18"/>
      <c r="L51" s="18"/>
    </row>
    <row r="52" spans="1:12" ht="15" customHeight="1" x14ac:dyDescent="0.4">
      <c r="A52" s="18"/>
      <c r="L52" s="18"/>
    </row>
    <row r="53" spans="1:12" ht="15" customHeight="1" x14ac:dyDescent="0.4">
      <c r="A53" s="18"/>
      <c r="L53" s="18"/>
    </row>
    <row r="54" spans="1:12" ht="15" customHeight="1" x14ac:dyDescent="0.4">
      <c r="A54" s="18"/>
      <c r="L54" s="18"/>
    </row>
    <row r="55" spans="1:12" ht="15" customHeight="1" x14ac:dyDescent="0.4">
      <c r="A55" s="18"/>
      <c r="L55" s="18"/>
    </row>
    <row r="56" spans="1:12" ht="15" customHeight="1" x14ac:dyDescent="0.4">
      <c r="A56" s="18"/>
      <c r="L56" s="18"/>
    </row>
    <row r="57" spans="1:12" ht="15" customHeight="1" x14ac:dyDescent="0.4">
      <c r="A57" s="18"/>
      <c r="L57" s="18"/>
    </row>
    <row r="58" spans="1:12" ht="15" customHeight="1" x14ac:dyDescent="0.4">
      <c r="A58" s="18"/>
      <c r="L58" s="18"/>
    </row>
    <row r="59" spans="1:12" ht="15" customHeight="1" x14ac:dyDescent="0.4">
      <c r="A59" s="18"/>
      <c r="L59" s="18"/>
    </row>
  </sheetData>
  <mergeCells count="37">
    <mergeCell ref="B45:D45"/>
    <mergeCell ref="E9:E10"/>
    <mergeCell ref="B39:D39"/>
    <mergeCell ref="B40:D40"/>
    <mergeCell ref="B41:D41"/>
    <mergeCell ref="B42:D42"/>
    <mergeCell ref="B43:D43"/>
    <mergeCell ref="B44:D44"/>
    <mergeCell ref="C34:D34"/>
    <mergeCell ref="C35:D35"/>
    <mergeCell ref="B36:D36"/>
    <mergeCell ref="B37:D37"/>
    <mergeCell ref="B38:D38"/>
    <mergeCell ref="C28:D28"/>
    <mergeCell ref="C29:D29"/>
    <mergeCell ref="C30:D30"/>
    <mergeCell ref="C31:D31"/>
    <mergeCell ref="C32:D32"/>
    <mergeCell ref="C33:D33"/>
    <mergeCell ref="C22:D22"/>
    <mergeCell ref="C23:D23"/>
    <mergeCell ref="C24:D24"/>
    <mergeCell ref="C25:D25"/>
    <mergeCell ref="C26:D26"/>
    <mergeCell ref="C27:D27"/>
    <mergeCell ref="B9:D10"/>
    <mergeCell ref="C21:D21"/>
    <mergeCell ref="B11:D11"/>
    <mergeCell ref="C12:D12"/>
    <mergeCell ref="C13:D13"/>
    <mergeCell ref="C14:D14"/>
    <mergeCell ref="C15:D15"/>
    <mergeCell ref="C16:D16"/>
    <mergeCell ref="C17:D17"/>
    <mergeCell ref="C18:D18"/>
    <mergeCell ref="C19:D19"/>
    <mergeCell ref="C20:D20"/>
  </mergeCells>
  <phoneticPr fontId="2"/>
  <pageMargins left="0.78740157480314965" right="0.78740157480314965" top="0.78740157480314965" bottom="0.78740157480314965" header="0.39370078740157483" footer="0.59055118110236227"/>
  <pageSetup paperSize="9" scale="93" firstPageNumber="5"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pageSetUpPr fitToPage="1"/>
  </sheetPr>
  <dimension ref="A1:L59"/>
  <sheetViews>
    <sheetView showGridLines="0" zoomScaleNormal="100" workbookViewId="0"/>
  </sheetViews>
  <sheetFormatPr defaultColWidth="8.125" defaultRowHeight="15" customHeight="1" x14ac:dyDescent="0.4"/>
  <cols>
    <col min="1" max="1" width="2.625" style="16" customWidth="1"/>
    <col min="2" max="2" width="2.5" style="16" customWidth="1"/>
    <col min="3" max="5" width="6" style="16" customWidth="1"/>
    <col min="6" max="6" width="6.875" style="16" customWidth="1"/>
    <col min="7" max="11" width="11.375" style="16" customWidth="1"/>
    <col min="12" max="12" width="8.75" style="16" bestFit="1" customWidth="1"/>
    <col min="13" max="16384" width="8.125" style="16"/>
  </cols>
  <sheetData>
    <row r="1" spans="1:12" s="126" customFormat="1" ht="15" customHeight="1" x14ac:dyDescent="0.4">
      <c r="B1" s="126" t="s">
        <v>2256</v>
      </c>
    </row>
    <row r="2" spans="1:12" s="126" customFormat="1" ht="4.5" customHeight="1" x14ac:dyDescent="0.4"/>
    <row r="3" spans="1:12" s="126" customFormat="1" ht="4.5" customHeight="1" x14ac:dyDescent="0.4"/>
    <row r="4" spans="1:12" s="126" customFormat="1" ht="4.5" customHeight="1" x14ac:dyDescent="0.4"/>
    <row r="5" spans="1:12" ht="4.5" customHeight="1" x14ac:dyDescent="0.4"/>
    <row r="6" spans="1:12" s="59" customFormat="1" ht="15" customHeight="1" x14ac:dyDescent="0.4">
      <c r="B6" s="59" t="s">
        <v>643</v>
      </c>
    </row>
    <row r="7" spans="1:12" s="52" customFormat="1" ht="15" customHeight="1" x14ac:dyDescent="0.4">
      <c r="B7" s="52" t="s">
        <v>2070</v>
      </c>
    </row>
    <row r="8" spans="1:12" s="20" customFormat="1" ht="15" customHeight="1" thickBot="1" x14ac:dyDescent="0.45">
      <c r="C8" s="21">
        <v>302</v>
      </c>
      <c r="D8" s="20" t="s">
        <v>669</v>
      </c>
      <c r="L8" s="22"/>
    </row>
    <row r="9" spans="1:12" ht="52.5" x14ac:dyDescent="0.4">
      <c r="A9" s="18"/>
      <c r="B9" s="429" t="s">
        <v>18</v>
      </c>
      <c r="C9" s="429"/>
      <c r="D9" s="430"/>
      <c r="E9" s="440" t="s">
        <v>20</v>
      </c>
      <c r="F9" s="140" t="s">
        <v>639</v>
      </c>
      <c r="G9" s="154" t="s">
        <v>71</v>
      </c>
      <c r="H9" s="140" t="s">
        <v>2091</v>
      </c>
      <c r="I9" s="140" t="s">
        <v>640</v>
      </c>
      <c r="J9" s="141" t="s">
        <v>641</v>
      </c>
      <c r="K9" s="141" t="s">
        <v>2035</v>
      </c>
      <c r="L9" s="18"/>
    </row>
    <row r="10" spans="1:12" s="142" customFormat="1" ht="15" customHeight="1" thickBot="1" x14ac:dyDescent="0.45">
      <c r="A10" s="93"/>
      <c r="B10" s="431"/>
      <c r="C10" s="431"/>
      <c r="D10" s="432"/>
      <c r="E10" s="441"/>
      <c r="F10" s="23" t="s">
        <v>642</v>
      </c>
      <c r="G10" s="23" t="s">
        <v>80</v>
      </c>
      <c r="H10" s="23" t="s">
        <v>80</v>
      </c>
      <c r="I10" s="23" t="s">
        <v>80</v>
      </c>
      <c r="J10" s="24" t="s">
        <v>80</v>
      </c>
      <c r="K10" s="24" t="s">
        <v>80</v>
      </c>
      <c r="L10" s="93"/>
    </row>
    <row r="11" spans="1:12" s="52" customFormat="1" ht="15" customHeight="1" x14ac:dyDescent="0.4">
      <c r="A11" s="51"/>
      <c r="B11" s="449" t="s">
        <v>668</v>
      </c>
      <c r="C11" s="449"/>
      <c r="D11" s="450"/>
      <c r="E11" s="50">
        <v>14</v>
      </c>
      <c r="F11" s="50">
        <v>229</v>
      </c>
      <c r="G11" s="50">
        <v>67064</v>
      </c>
      <c r="H11" s="50">
        <v>478210</v>
      </c>
      <c r="I11" s="50">
        <v>807148</v>
      </c>
      <c r="J11" s="50">
        <v>262393</v>
      </c>
      <c r="K11" s="50">
        <v>303705</v>
      </c>
      <c r="L11" s="51"/>
    </row>
    <row r="12" spans="1:12" s="20" customFormat="1" ht="15" customHeight="1" x14ac:dyDescent="0.4">
      <c r="A12" s="22"/>
      <c r="B12" s="45" t="s">
        <v>43</v>
      </c>
      <c r="C12" s="451" t="s">
        <v>44</v>
      </c>
      <c r="D12" s="451"/>
      <c r="E12" s="7">
        <v>6</v>
      </c>
      <c r="F12" s="7">
        <v>111</v>
      </c>
      <c r="G12" s="7">
        <v>38257</v>
      </c>
      <c r="H12" s="7">
        <v>439777</v>
      </c>
      <c r="I12" s="7">
        <v>690520</v>
      </c>
      <c r="J12" s="7">
        <v>193473</v>
      </c>
      <c r="K12" s="7">
        <v>233945</v>
      </c>
      <c r="L12" s="22"/>
    </row>
    <row r="13" spans="1:12" s="20" customFormat="1" ht="15" customHeight="1" x14ac:dyDescent="0.4">
      <c r="A13" s="22"/>
      <c r="B13" s="45">
        <v>10</v>
      </c>
      <c r="C13" s="451" t="s">
        <v>45</v>
      </c>
      <c r="D13" s="451"/>
      <c r="E13" s="7">
        <v>1</v>
      </c>
      <c r="F13" s="7">
        <v>36</v>
      </c>
      <c r="G13" s="7" t="s">
        <v>2100</v>
      </c>
      <c r="H13" s="7" t="s">
        <v>2100</v>
      </c>
      <c r="I13" s="7" t="s">
        <v>2100</v>
      </c>
      <c r="J13" s="7" t="s">
        <v>2100</v>
      </c>
      <c r="K13" s="7" t="s">
        <v>2100</v>
      </c>
      <c r="L13" s="22"/>
    </row>
    <row r="14" spans="1:12" s="20" customFormat="1" ht="15" customHeight="1" x14ac:dyDescent="0.4">
      <c r="A14" s="22"/>
      <c r="B14" s="45">
        <v>11</v>
      </c>
      <c r="C14" s="451" t="s">
        <v>47</v>
      </c>
      <c r="D14" s="451"/>
      <c r="E14" s="7">
        <v>3</v>
      </c>
      <c r="F14" s="7">
        <v>46</v>
      </c>
      <c r="G14" s="7">
        <v>8914</v>
      </c>
      <c r="H14" s="7">
        <v>750</v>
      </c>
      <c r="I14" s="7">
        <v>13989</v>
      </c>
      <c r="J14" s="7">
        <v>11920</v>
      </c>
      <c r="K14" s="7">
        <v>12090</v>
      </c>
      <c r="L14" s="22"/>
    </row>
    <row r="15" spans="1:12" s="20" customFormat="1" ht="15" customHeight="1" x14ac:dyDescent="0.4">
      <c r="A15" s="22"/>
      <c r="B15" s="45">
        <v>12</v>
      </c>
      <c r="C15" s="451" t="s">
        <v>48</v>
      </c>
      <c r="D15" s="451"/>
      <c r="E15" s="7">
        <v>2</v>
      </c>
      <c r="F15" s="7">
        <v>21</v>
      </c>
      <c r="G15" s="7" t="s">
        <v>2100</v>
      </c>
      <c r="H15" s="7" t="s">
        <v>2100</v>
      </c>
      <c r="I15" s="7" t="s">
        <v>2100</v>
      </c>
      <c r="J15" s="7" t="s">
        <v>2100</v>
      </c>
      <c r="K15" s="7" t="s">
        <v>2100</v>
      </c>
      <c r="L15" s="22"/>
    </row>
    <row r="16" spans="1:12" s="20" customFormat="1" ht="15" customHeight="1" x14ac:dyDescent="0.4">
      <c r="A16" s="22"/>
      <c r="B16" s="46">
        <v>13</v>
      </c>
      <c r="C16" s="448" t="s">
        <v>49</v>
      </c>
      <c r="D16" s="448"/>
      <c r="E16" s="10">
        <v>1</v>
      </c>
      <c r="F16" s="10">
        <v>7</v>
      </c>
      <c r="G16" s="10" t="s">
        <v>2100</v>
      </c>
      <c r="H16" s="10" t="s">
        <v>2100</v>
      </c>
      <c r="I16" s="10" t="s">
        <v>2100</v>
      </c>
      <c r="J16" s="10" t="s">
        <v>2100</v>
      </c>
      <c r="K16" s="10" t="s">
        <v>2100</v>
      </c>
      <c r="L16" s="22"/>
    </row>
    <row r="17" spans="1:12" s="20" customFormat="1" ht="15" customHeight="1" x14ac:dyDescent="0.4">
      <c r="A17" s="22"/>
      <c r="B17" s="45">
        <v>14</v>
      </c>
      <c r="C17" s="451" t="s">
        <v>50</v>
      </c>
      <c r="D17" s="451"/>
      <c r="E17" s="7" t="s">
        <v>46</v>
      </c>
      <c r="F17" s="7" t="s">
        <v>46</v>
      </c>
      <c r="G17" s="7" t="s">
        <v>46</v>
      </c>
      <c r="H17" s="7" t="s">
        <v>46</v>
      </c>
      <c r="I17" s="7" t="s">
        <v>46</v>
      </c>
      <c r="J17" s="7" t="s">
        <v>46</v>
      </c>
      <c r="K17" s="7" t="s">
        <v>46</v>
      </c>
      <c r="L17" s="22"/>
    </row>
    <row r="18" spans="1:12" s="20" customFormat="1" ht="15" customHeight="1" x14ac:dyDescent="0.4">
      <c r="A18" s="22"/>
      <c r="B18" s="45">
        <v>15</v>
      </c>
      <c r="C18" s="451" t="s">
        <v>51</v>
      </c>
      <c r="D18" s="451"/>
      <c r="E18" s="7" t="s">
        <v>46</v>
      </c>
      <c r="F18" s="7" t="s">
        <v>46</v>
      </c>
      <c r="G18" s="7" t="s">
        <v>46</v>
      </c>
      <c r="H18" s="7" t="s">
        <v>46</v>
      </c>
      <c r="I18" s="7" t="s">
        <v>46</v>
      </c>
      <c r="J18" s="7" t="s">
        <v>46</v>
      </c>
      <c r="K18" s="7" t="s">
        <v>46</v>
      </c>
      <c r="L18" s="22"/>
    </row>
    <row r="19" spans="1:12" s="20" customFormat="1" ht="15" customHeight="1" x14ac:dyDescent="0.4">
      <c r="A19" s="22"/>
      <c r="B19" s="45">
        <v>16</v>
      </c>
      <c r="C19" s="451" t="s">
        <v>52</v>
      </c>
      <c r="D19" s="451"/>
      <c r="E19" s="7" t="s">
        <v>46</v>
      </c>
      <c r="F19" s="7" t="s">
        <v>46</v>
      </c>
      <c r="G19" s="7" t="s">
        <v>46</v>
      </c>
      <c r="H19" s="7" t="s">
        <v>46</v>
      </c>
      <c r="I19" s="7" t="s">
        <v>46</v>
      </c>
      <c r="J19" s="7" t="s">
        <v>46</v>
      </c>
      <c r="K19" s="7" t="s">
        <v>46</v>
      </c>
      <c r="L19" s="22"/>
    </row>
    <row r="20" spans="1:12" s="20" customFormat="1" ht="15" customHeight="1" x14ac:dyDescent="0.4">
      <c r="A20" s="22"/>
      <c r="B20" s="45">
        <v>17</v>
      </c>
      <c r="C20" s="451" t="s">
        <v>53</v>
      </c>
      <c r="D20" s="451"/>
      <c r="E20" s="7" t="s">
        <v>46</v>
      </c>
      <c r="F20" s="7" t="s">
        <v>46</v>
      </c>
      <c r="G20" s="7" t="s">
        <v>46</v>
      </c>
      <c r="H20" s="7" t="s">
        <v>46</v>
      </c>
      <c r="I20" s="7" t="s">
        <v>46</v>
      </c>
      <c r="J20" s="7" t="s">
        <v>46</v>
      </c>
      <c r="K20" s="7" t="s">
        <v>46</v>
      </c>
      <c r="L20" s="22"/>
    </row>
    <row r="21" spans="1:12" s="20" customFormat="1" ht="15" customHeight="1" x14ac:dyDescent="0.4">
      <c r="A21" s="22"/>
      <c r="B21" s="46">
        <v>18</v>
      </c>
      <c r="C21" s="447" t="s">
        <v>54</v>
      </c>
      <c r="D21" s="448"/>
      <c r="E21" s="10" t="s">
        <v>46</v>
      </c>
      <c r="F21" s="10" t="s">
        <v>46</v>
      </c>
      <c r="G21" s="10" t="s">
        <v>46</v>
      </c>
      <c r="H21" s="10" t="s">
        <v>46</v>
      </c>
      <c r="I21" s="10" t="s">
        <v>46</v>
      </c>
      <c r="J21" s="10" t="s">
        <v>46</v>
      </c>
      <c r="K21" s="10" t="s">
        <v>46</v>
      </c>
      <c r="L21" s="22"/>
    </row>
    <row r="22" spans="1:12" s="20" customFormat="1" ht="15" customHeight="1" x14ac:dyDescent="0.4">
      <c r="A22" s="22"/>
      <c r="B22" s="45">
        <v>19</v>
      </c>
      <c r="C22" s="451" t="s">
        <v>55</v>
      </c>
      <c r="D22" s="451"/>
      <c r="E22" s="7" t="s">
        <v>46</v>
      </c>
      <c r="F22" s="7" t="s">
        <v>46</v>
      </c>
      <c r="G22" s="7" t="s">
        <v>46</v>
      </c>
      <c r="H22" s="7" t="s">
        <v>46</v>
      </c>
      <c r="I22" s="7" t="s">
        <v>46</v>
      </c>
      <c r="J22" s="7" t="s">
        <v>46</v>
      </c>
      <c r="K22" s="7" t="s">
        <v>46</v>
      </c>
      <c r="L22" s="22"/>
    </row>
    <row r="23" spans="1:12" s="20" customFormat="1" ht="15" customHeight="1" x14ac:dyDescent="0.4">
      <c r="A23" s="22"/>
      <c r="B23" s="45">
        <v>20</v>
      </c>
      <c r="C23" s="451" t="s">
        <v>56</v>
      </c>
      <c r="D23" s="451"/>
      <c r="E23" s="7" t="s">
        <v>46</v>
      </c>
      <c r="F23" s="7" t="s">
        <v>46</v>
      </c>
      <c r="G23" s="7" t="s">
        <v>46</v>
      </c>
      <c r="H23" s="7" t="s">
        <v>46</v>
      </c>
      <c r="I23" s="7" t="s">
        <v>46</v>
      </c>
      <c r="J23" s="7" t="s">
        <v>46</v>
      </c>
      <c r="K23" s="7" t="s">
        <v>46</v>
      </c>
      <c r="L23" s="22"/>
    </row>
    <row r="24" spans="1:12" s="20" customFormat="1" ht="15" customHeight="1" x14ac:dyDescent="0.4">
      <c r="A24" s="22"/>
      <c r="B24" s="45">
        <v>21</v>
      </c>
      <c r="C24" s="451" t="s">
        <v>57</v>
      </c>
      <c r="D24" s="451"/>
      <c r="E24" s="7">
        <v>1</v>
      </c>
      <c r="F24" s="7">
        <v>8</v>
      </c>
      <c r="G24" s="7" t="s">
        <v>2100</v>
      </c>
      <c r="H24" s="7" t="s">
        <v>2100</v>
      </c>
      <c r="I24" s="7" t="s">
        <v>2100</v>
      </c>
      <c r="J24" s="7" t="s">
        <v>2100</v>
      </c>
      <c r="K24" s="7" t="s">
        <v>2100</v>
      </c>
      <c r="L24" s="22"/>
    </row>
    <row r="25" spans="1:12" s="20" customFormat="1" ht="15" customHeight="1" x14ac:dyDescent="0.4">
      <c r="A25" s="22"/>
      <c r="B25" s="45">
        <v>22</v>
      </c>
      <c r="C25" s="451" t="s">
        <v>58</v>
      </c>
      <c r="D25" s="451"/>
      <c r="E25" s="7" t="s">
        <v>46</v>
      </c>
      <c r="F25" s="7" t="s">
        <v>46</v>
      </c>
      <c r="G25" s="7" t="s">
        <v>46</v>
      </c>
      <c r="H25" s="7" t="s">
        <v>46</v>
      </c>
      <c r="I25" s="7" t="s">
        <v>46</v>
      </c>
      <c r="J25" s="7" t="s">
        <v>46</v>
      </c>
      <c r="K25" s="7" t="s">
        <v>46</v>
      </c>
      <c r="L25" s="22"/>
    </row>
    <row r="26" spans="1:12" s="20" customFormat="1" ht="15" customHeight="1" x14ac:dyDescent="0.4">
      <c r="A26" s="22"/>
      <c r="B26" s="46">
        <v>23</v>
      </c>
      <c r="C26" s="448" t="s">
        <v>59</v>
      </c>
      <c r="D26" s="448"/>
      <c r="E26" s="10" t="s">
        <v>46</v>
      </c>
      <c r="F26" s="10" t="s">
        <v>46</v>
      </c>
      <c r="G26" s="10" t="s">
        <v>46</v>
      </c>
      <c r="H26" s="10" t="s">
        <v>46</v>
      </c>
      <c r="I26" s="10" t="s">
        <v>46</v>
      </c>
      <c r="J26" s="10" t="s">
        <v>46</v>
      </c>
      <c r="K26" s="10" t="s">
        <v>46</v>
      </c>
      <c r="L26" s="22"/>
    </row>
    <row r="27" spans="1:12" s="20" customFormat="1" ht="15" customHeight="1" x14ac:dyDescent="0.4">
      <c r="A27" s="22"/>
      <c r="B27" s="45">
        <v>24</v>
      </c>
      <c r="C27" s="451" t="s">
        <v>60</v>
      </c>
      <c r="D27" s="451"/>
      <c r="E27" s="7" t="s">
        <v>46</v>
      </c>
      <c r="F27" s="7" t="s">
        <v>46</v>
      </c>
      <c r="G27" s="7" t="s">
        <v>46</v>
      </c>
      <c r="H27" s="7" t="s">
        <v>46</v>
      </c>
      <c r="I27" s="7" t="s">
        <v>46</v>
      </c>
      <c r="J27" s="7" t="s">
        <v>46</v>
      </c>
      <c r="K27" s="7" t="s">
        <v>46</v>
      </c>
      <c r="L27" s="22"/>
    </row>
    <row r="28" spans="1:12" s="20" customFormat="1" ht="15" customHeight="1" x14ac:dyDescent="0.4">
      <c r="A28" s="22"/>
      <c r="B28" s="45">
        <v>25</v>
      </c>
      <c r="C28" s="451" t="s">
        <v>61</v>
      </c>
      <c r="D28" s="451"/>
      <c r="E28" s="7" t="s">
        <v>46</v>
      </c>
      <c r="F28" s="7" t="s">
        <v>46</v>
      </c>
      <c r="G28" s="7" t="s">
        <v>46</v>
      </c>
      <c r="H28" s="7" t="s">
        <v>46</v>
      </c>
      <c r="I28" s="7" t="s">
        <v>46</v>
      </c>
      <c r="J28" s="7" t="s">
        <v>46</v>
      </c>
      <c r="K28" s="7" t="s">
        <v>46</v>
      </c>
      <c r="L28" s="22"/>
    </row>
    <row r="29" spans="1:12" s="20" customFormat="1" ht="15" customHeight="1" x14ac:dyDescent="0.4">
      <c r="A29" s="22"/>
      <c r="B29" s="45">
        <v>26</v>
      </c>
      <c r="C29" s="451" t="s">
        <v>62</v>
      </c>
      <c r="D29" s="451"/>
      <c r="E29" s="7" t="s">
        <v>46</v>
      </c>
      <c r="F29" s="7" t="s">
        <v>46</v>
      </c>
      <c r="G29" s="7" t="s">
        <v>46</v>
      </c>
      <c r="H29" s="7" t="s">
        <v>46</v>
      </c>
      <c r="I29" s="7" t="s">
        <v>46</v>
      </c>
      <c r="J29" s="7" t="s">
        <v>46</v>
      </c>
      <c r="K29" s="7" t="s">
        <v>46</v>
      </c>
      <c r="L29" s="22"/>
    </row>
    <row r="30" spans="1:12" s="20" customFormat="1" ht="15" customHeight="1" x14ac:dyDescent="0.4">
      <c r="A30" s="22"/>
      <c r="B30" s="45">
        <v>27</v>
      </c>
      <c r="C30" s="451" t="s">
        <v>63</v>
      </c>
      <c r="D30" s="451"/>
      <c r="E30" s="7" t="s">
        <v>46</v>
      </c>
      <c r="F30" s="7" t="s">
        <v>46</v>
      </c>
      <c r="G30" s="7" t="s">
        <v>46</v>
      </c>
      <c r="H30" s="7" t="s">
        <v>46</v>
      </c>
      <c r="I30" s="7" t="s">
        <v>46</v>
      </c>
      <c r="J30" s="7" t="s">
        <v>46</v>
      </c>
      <c r="K30" s="7" t="s">
        <v>46</v>
      </c>
      <c r="L30" s="22"/>
    </row>
    <row r="31" spans="1:12" s="20" customFormat="1" ht="15" customHeight="1" x14ac:dyDescent="0.4">
      <c r="A31" s="22"/>
      <c r="B31" s="46">
        <v>28</v>
      </c>
      <c r="C31" s="448" t="s">
        <v>64</v>
      </c>
      <c r="D31" s="448"/>
      <c r="E31" s="10" t="s">
        <v>46</v>
      </c>
      <c r="F31" s="10" t="s">
        <v>46</v>
      </c>
      <c r="G31" s="10" t="s">
        <v>46</v>
      </c>
      <c r="H31" s="10" t="s">
        <v>46</v>
      </c>
      <c r="I31" s="10" t="s">
        <v>46</v>
      </c>
      <c r="J31" s="10" t="s">
        <v>46</v>
      </c>
      <c r="K31" s="10" t="s">
        <v>46</v>
      </c>
      <c r="L31" s="22"/>
    </row>
    <row r="32" spans="1:12" s="20" customFormat="1" ht="15" customHeight="1" x14ac:dyDescent="0.4">
      <c r="A32" s="22"/>
      <c r="B32" s="45">
        <v>29</v>
      </c>
      <c r="C32" s="451" t="s">
        <v>65</v>
      </c>
      <c r="D32" s="451"/>
      <c r="E32" s="7" t="s">
        <v>46</v>
      </c>
      <c r="F32" s="7" t="s">
        <v>46</v>
      </c>
      <c r="G32" s="7" t="s">
        <v>46</v>
      </c>
      <c r="H32" s="7" t="s">
        <v>46</v>
      </c>
      <c r="I32" s="7" t="s">
        <v>46</v>
      </c>
      <c r="J32" s="7" t="s">
        <v>46</v>
      </c>
      <c r="K32" s="7" t="s">
        <v>46</v>
      </c>
      <c r="L32" s="22"/>
    </row>
    <row r="33" spans="1:12" s="20" customFormat="1" ht="15" customHeight="1" x14ac:dyDescent="0.4">
      <c r="A33" s="22"/>
      <c r="B33" s="45">
        <v>30</v>
      </c>
      <c r="C33" s="451" t="s">
        <v>66</v>
      </c>
      <c r="D33" s="451"/>
      <c r="E33" s="7" t="s">
        <v>46</v>
      </c>
      <c r="F33" s="7" t="s">
        <v>46</v>
      </c>
      <c r="G33" s="7" t="s">
        <v>46</v>
      </c>
      <c r="H33" s="7" t="s">
        <v>46</v>
      </c>
      <c r="I33" s="7" t="s">
        <v>46</v>
      </c>
      <c r="J33" s="7" t="s">
        <v>46</v>
      </c>
      <c r="K33" s="7" t="s">
        <v>46</v>
      </c>
      <c r="L33" s="22"/>
    </row>
    <row r="34" spans="1:12" s="20" customFormat="1" ht="15" customHeight="1" x14ac:dyDescent="0.4">
      <c r="A34" s="22"/>
      <c r="B34" s="45">
        <v>31</v>
      </c>
      <c r="C34" s="451" t="s">
        <v>67</v>
      </c>
      <c r="D34" s="451"/>
      <c r="E34" s="7" t="s">
        <v>46</v>
      </c>
      <c r="F34" s="7" t="s">
        <v>46</v>
      </c>
      <c r="G34" s="7" t="s">
        <v>46</v>
      </c>
      <c r="H34" s="7" t="s">
        <v>46</v>
      </c>
      <c r="I34" s="7" t="s">
        <v>46</v>
      </c>
      <c r="J34" s="7" t="s">
        <v>46</v>
      </c>
      <c r="K34" s="7" t="s">
        <v>46</v>
      </c>
      <c r="L34" s="22"/>
    </row>
    <row r="35" spans="1:12" s="20" customFormat="1" ht="15" customHeight="1" x14ac:dyDescent="0.4">
      <c r="A35" s="22"/>
      <c r="B35" s="146">
        <v>32</v>
      </c>
      <c r="C35" s="458" t="s">
        <v>68</v>
      </c>
      <c r="D35" s="458"/>
      <c r="E35" s="109" t="s">
        <v>46</v>
      </c>
      <c r="F35" s="109" t="s">
        <v>46</v>
      </c>
      <c r="G35" s="109" t="s">
        <v>46</v>
      </c>
      <c r="H35" s="109" t="s">
        <v>46</v>
      </c>
      <c r="I35" s="109" t="s">
        <v>46</v>
      </c>
      <c r="J35" s="109" t="s">
        <v>46</v>
      </c>
      <c r="K35" s="109" t="s">
        <v>46</v>
      </c>
      <c r="L35" s="22"/>
    </row>
    <row r="36" spans="1:12" s="20" customFormat="1" ht="15" customHeight="1" x14ac:dyDescent="0.4">
      <c r="A36" s="22"/>
      <c r="B36" s="454" t="s">
        <v>2259</v>
      </c>
      <c r="C36" s="454"/>
      <c r="D36" s="455"/>
      <c r="E36" s="7">
        <v>8</v>
      </c>
      <c r="F36" s="7">
        <v>44</v>
      </c>
      <c r="G36" s="7">
        <v>10137</v>
      </c>
      <c r="H36" s="7">
        <v>29909</v>
      </c>
      <c r="I36" s="7">
        <v>71120</v>
      </c>
      <c r="J36" s="7">
        <v>37625</v>
      </c>
      <c r="K36" s="7">
        <v>37625</v>
      </c>
      <c r="L36" s="22"/>
    </row>
    <row r="37" spans="1:12" s="20" customFormat="1" ht="15" customHeight="1" x14ac:dyDescent="0.4">
      <c r="A37" s="22"/>
      <c r="B37" s="454" t="s">
        <v>540</v>
      </c>
      <c r="C37" s="454"/>
      <c r="D37" s="455"/>
      <c r="E37" s="7">
        <v>2</v>
      </c>
      <c r="F37" s="7">
        <v>29</v>
      </c>
      <c r="G37" s="7" t="s">
        <v>2100</v>
      </c>
      <c r="H37" s="7" t="s">
        <v>2100</v>
      </c>
      <c r="I37" s="7" t="s">
        <v>2100</v>
      </c>
      <c r="J37" s="7" t="s">
        <v>2100</v>
      </c>
      <c r="K37" s="7" t="s">
        <v>2100</v>
      </c>
      <c r="L37" s="22"/>
    </row>
    <row r="38" spans="1:12" s="20" customFormat="1" ht="15" customHeight="1" x14ac:dyDescent="0.4">
      <c r="A38" s="22"/>
      <c r="B38" s="454" t="s">
        <v>541</v>
      </c>
      <c r="C38" s="454"/>
      <c r="D38" s="455"/>
      <c r="E38" s="7" t="s">
        <v>46</v>
      </c>
      <c r="F38" s="7" t="s">
        <v>46</v>
      </c>
      <c r="G38" s="7" t="s">
        <v>46</v>
      </c>
      <c r="H38" s="7" t="s">
        <v>46</v>
      </c>
      <c r="I38" s="7" t="s">
        <v>46</v>
      </c>
      <c r="J38" s="7" t="s">
        <v>46</v>
      </c>
      <c r="K38" s="7" t="s">
        <v>46</v>
      </c>
      <c r="L38" s="22"/>
    </row>
    <row r="39" spans="1:12" s="20" customFormat="1" ht="15" customHeight="1" x14ac:dyDescent="0.4">
      <c r="A39" s="22"/>
      <c r="B39" s="454" t="s">
        <v>542</v>
      </c>
      <c r="C39" s="454"/>
      <c r="D39" s="455"/>
      <c r="E39" s="7">
        <v>4</v>
      </c>
      <c r="F39" s="7">
        <v>156</v>
      </c>
      <c r="G39" s="7" t="s">
        <v>2100</v>
      </c>
      <c r="H39" s="7" t="s">
        <v>2100</v>
      </c>
      <c r="I39" s="7" t="s">
        <v>2100</v>
      </c>
      <c r="J39" s="7" t="s">
        <v>2100</v>
      </c>
      <c r="K39" s="7" t="s">
        <v>2100</v>
      </c>
      <c r="L39" s="22"/>
    </row>
    <row r="40" spans="1:12" s="20" customFormat="1" ht="15" customHeight="1" x14ac:dyDescent="0.4">
      <c r="A40" s="22"/>
      <c r="B40" s="456" t="s">
        <v>543</v>
      </c>
      <c r="C40" s="456"/>
      <c r="D40" s="457"/>
      <c r="E40" s="10" t="s">
        <v>46</v>
      </c>
      <c r="F40" s="10" t="s">
        <v>46</v>
      </c>
      <c r="G40" s="10" t="s">
        <v>46</v>
      </c>
      <c r="H40" s="10" t="s">
        <v>46</v>
      </c>
      <c r="I40" s="10" t="s">
        <v>46</v>
      </c>
      <c r="J40" s="10" t="s">
        <v>46</v>
      </c>
      <c r="K40" s="10" t="s">
        <v>46</v>
      </c>
      <c r="L40" s="22"/>
    </row>
    <row r="41" spans="1:12" s="20" customFormat="1" ht="15" customHeight="1" x14ac:dyDescent="0.4">
      <c r="A41" s="22"/>
      <c r="B41" s="454" t="s">
        <v>544</v>
      </c>
      <c r="C41" s="454"/>
      <c r="D41" s="455"/>
      <c r="E41" s="7" t="s">
        <v>46</v>
      </c>
      <c r="F41" s="7" t="s">
        <v>46</v>
      </c>
      <c r="G41" s="7" t="s">
        <v>46</v>
      </c>
      <c r="H41" s="7" t="s">
        <v>46</v>
      </c>
      <c r="I41" s="7" t="s">
        <v>46</v>
      </c>
      <c r="J41" s="7" t="s">
        <v>46</v>
      </c>
      <c r="K41" s="7" t="s">
        <v>46</v>
      </c>
      <c r="L41" s="22"/>
    </row>
    <row r="42" spans="1:12" s="20" customFormat="1" ht="15" customHeight="1" x14ac:dyDescent="0.4">
      <c r="A42" s="22"/>
      <c r="B42" s="454" t="s">
        <v>545</v>
      </c>
      <c r="C42" s="454"/>
      <c r="D42" s="455"/>
      <c r="E42" s="7" t="s">
        <v>46</v>
      </c>
      <c r="F42" s="7" t="s">
        <v>46</v>
      </c>
      <c r="G42" s="7" t="s">
        <v>46</v>
      </c>
      <c r="H42" s="7" t="s">
        <v>46</v>
      </c>
      <c r="I42" s="7" t="s">
        <v>46</v>
      </c>
      <c r="J42" s="7" t="s">
        <v>46</v>
      </c>
      <c r="K42" s="7" t="s">
        <v>46</v>
      </c>
      <c r="L42" s="22"/>
    </row>
    <row r="43" spans="1:12" s="20" customFormat="1" ht="15" customHeight="1" x14ac:dyDescent="0.4">
      <c r="A43" s="22"/>
      <c r="B43" s="454" t="s">
        <v>546</v>
      </c>
      <c r="C43" s="454"/>
      <c r="D43" s="455"/>
      <c r="E43" s="7" t="s">
        <v>46</v>
      </c>
      <c r="F43" s="7" t="s">
        <v>46</v>
      </c>
      <c r="G43" s="7" t="s">
        <v>46</v>
      </c>
      <c r="H43" s="7" t="s">
        <v>46</v>
      </c>
      <c r="I43" s="7" t="s">
        <v>46</v>
      </c>
      <c r="J43" s="7" t="s">
        <v>46</v>
      </c>
      <c r="K43" s="7" t="s">
        <v>46</v>
      </c>
      <c r="L43" s="22"/>
    </row>
    <row r="44" spans="1:12" s="20" customFormat="1" ht="15" customHeight="1" x14ac:dyDescent="0.4">
      <c r="A44" s="22"/>
      <c r="B44" s="454" t="s">
        <v>547</v>
      </c>
      <c r="C44" s="454"/>
      <c r="D44" s="455"/>
      <c r="E44" s="7" t="s">
        <v>46</v>
      </c>
      <c r="F44" s="7" t="s">
        <v>46</v>
      </c>
      <c r="G44" s="7" t="s">
        <v>46</v>
      </c>
      <c r="H44" s="7" t="s">
        <v>46</v>
      </c>
      <c r="I44" s="7" t="s">
        <v>46</v>
      </c>
      <c r="J44" s="7" t="s">
        <v>46</v>
      </c>
      <c r="K44" s="7" t="s">
        <v>46</v>
      </c>
      <c r="L44" s="22"/>
    </row>
    <row r="45" spans="1:12" s="20" customFormat="1" ht="15" customHeight="1" thickBot="1" x14ac:dyDescent="0.45">
      <c r="A45" s="22"/>
      <c r="B45" s="452" t="s">
        <v>548</v>
      </c>
      <c r="C45" s="452"/>
      <c r="D45" s="453"/>
      <c r="E45" s="13" t="s">
        <v>46</v>
      </c>
      <c r="F45" s="13" t="s">
        <v>46</v>
      </c>
      <c r="G45" s="13" t="s">
        <v>46</v>
      </c>
      <c r="H45" s="13" t="s">
        <v>46</v>
      </c>
      <c r="I45" s="13" t="s">
        <v>46</v>
      </c>
      <c r="J45" s="13" t="s">
        <v>46</v>
      </c>
      <c r="K45" s="13" t="s">
        <v>46</v>
      </c>
      <c r="L45" s="22"/>
    </row>
    <row r="46" spans="1:12" s="20" customFormat="1" ht="15" customHeight="1" x14ac:dyDescent="0.4">
      <c r="A46" s="22"/>
      <c r="L46" s="22"/>
    </row>
    <row r="47" spans="1:12" ht="15" customHeight="1" x14ac:dyDescent="0.4">
      <c r="A47" s="18"/>
      <c r="L47" s="18"/>
    </row>
    <row r="48" spans="1:12" ht="15" customHeight="1" x14ac:dyDescent="0.4">
      <c r="A48" s="18"/>
      <c r="L48" s="18"/>
    </row>
    <row r="49" spans="1:12" ht="15" customHeight="1" x14ac:dyDescent="0.4">
      <c r="A49" s="18"/>
      <c r="L49" s="18"/>
    </row>
    <row r="50" spans="1:12" ht="15" customHeight="1" x14ac:dyDescent="0.4">
      <c r="A50" s="18"/>
      <c r="L50" s="18"/>
    </row>
    <row r="51" spans="1:12" ht="15" customHeight="1" x14ac:dyDescent="0.4">
      <c r="A51" s="18"/>
      <c r="L51" s="18"/>
    </row>
    <row r="52" spans="1:12" ht="15" customHeight="1" x14ac:dyDescent="0.4">
      <c r="A52" s="18"/>
      <c r="L52" s="18"/>
    </row>
    <row r="53" spans="1:12" ht="15" customHeight="1" x14ac:dyDescent="0.4">
      <c r="A53" s="18"/>
      <c r="L53" s="18"/>
    </row>
    <row r="54" spans="1:12" ht="15" customHeight="1" x14ac:dyDescent="0.4">
      <c r="A54" s="18"/>
      <c r="L54" s="18"/>
    </row>
    <row r="55" spans="1:12" ht="15" customHeight="1" x14ac:dyDescent="0.4">
      <c r="A55" s="18"/>
      <c r="L55" s="18"/>
    </row>
    <row r="56" spans="1:12" ht="15" customHeight="1" x14ac:dyDescent="0.4">
      <c r="A56" s="18"/>
      <c r="L56" s="18"/>
    </row>
    <row r="57" spans="1:12" ht="15" customHeight="1" x14ac:dyDescent="0.4">
      <c r="A57" s="18"/>
      <c r="L57" s="18"/>
    </row>
    <row r="58" spans="1:12" ht="15" customHeight="1" x14ac:dyDescent="0.4">
      <c r="A58" s="18"/>
      <c r="L58" s="18"/>
    </row>
    <row r="59" spans="1:12" ht="15" customHeight="1" x14ac:dyDescent="0.4">
      <c r="A59" s="18"/>
      <c r="L59" s="18"/>
    </row>
  </sheetData>
  <mergeCells count="37">
    <mergeCell ref="B45:D45"/>
    <mergeCell ref="E9:E10"/>
    <mergeCell ref="B39:D39"/>
    <mergeCell ref="B40:D40"/>
    <mergeCell ref="B41:D41"/>
    <mergeCell ref="B42:D42"/>
    <mergeCell ref="B43:D43"/>
    <mergeCell ref="B44:D44"/>
    <mergeCell ref="C34:D34"/>
    <mergeCell ref="C35:D35"/>
    <mergeCell ref="B36:D36"/>
    <mergeCell ref="B37:D37"/>
    <mergeCell ref="B38:D38"/>
    <mergeCell ref="C28:D28"/>
    <mergeCell ref="C29:D29"/>
    <mergeCell ref="C30:D30"/>
    <mergeCell ref="C31:D31"/>
    <mergeCell ref="C32:D32"/>
    <mergeCell ref="C33:D33"/>
    <mergeCell ref="C22:D22"/>
    <mergeCell ref="C23:D23"/>
    <mergeCell ref="C24:D24"/>
    <mergeCell ref="C25:D25"/>
    <mergeCell ref="C26:D26"/>
    <mergeCell ref="C27:D27"/>
    <mergeCell ref="B9:D10"/>
    <mergeCell ref="C21:D21"/>
    <mergeCell ref="B11:D11"/>
    <mergeCell ref="C12:D12"/>
    <mergeCell ref="C13:D13"/>
    <mergeCell ref="C14:D14"/>
    <mergeCell ref="C15:D15"/>
    <mergeCell ref="C16:D16"/>
    <mergeCell ref="C17:D17"/>
    <mergeCell ref="C18:D18"/>
    <mergeCell ref="C19:D19"/>
    <mergeCell ref="C20:D20"/>
  </mergeCells>
  <phoneticPr fontId="2"/>
  <pageMargins left="0.78740157480314965" right="0.78740157480314965" top="0.78740157480314965" bottom="0.78740157480314965" header="0.39370078740157483" footer="0.59055118110236227"/>
  <pageSetup paperSize="9" scale="93" firstPageNumber="5"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L59"/>
  <sheetViews>
    <sheetView showGridLines="0" zoomScaleNormal="100" workbookViewId="0"/>
  </sheetViews>
  <sheetFormatPr defaultColWidth="8.125" defaultRowHeight="15" customHeight="1" x14ac:dyDescent="0.4"/>
  <cols>
    <col min="1" max="1" width="2.625" style="16" customWidth="1"/>
    <col min="2" max="2" width="2.5" style="16" customWidth="1"/>
    <col min="3" max="5" width="6" style="16" customWidth="1"/>
    <col min="6" max="6" width="6.875" style="16" customWidth="1"/>
    <col min="7" max="11" width="11.375" style="16" customWidth="1"/>
    <col min="12" max="12" width="8.75" style="16" bestFit="1" customWidth="1"/>
    <col min="13" max="16384" width="8.125" style="16"/>
  </cols>
  <sheetData>
    <row r="1" spans="1:12" s="126" customFormat="1" ht="15" customHeight="1" x14ac:dyDescent="0.4">
      <c r="B1" s="126" t="s">
        <v>2256</v>
      </c>
    </row>
    <row r="2" spans="1:12" s="126" customFormat="1" ht="4.5" customHeight="1" x14ac:dyDescent="0.4"/>
    <row r="3" spans="1:12" s="126" customFormat="1" ht="4.5" customHeight="1" x14ac:dyDescent="0.4"/>
    <row r="4" spans="1:12" s="126" customFormat="1" ht="4.5" customHeight="1" x14ac:dyDescent="0.4"/>
    <row r="5" spans="1:12" ht="4.5" customHeight="1" x14ac:dyDescent="0.4"/>
    <row r="6" spans="1:12" s="59" customFormat="1" ht="15" customHeight="1" x14ac:dyDescent="0.4">
      <c r="B6" s="59" t="s">
        <v>643</v>
      </c>
    </row>
    <row r="7" spans="1:12" s="52" customFormat="1" ht="15" customHeight="1" x14ac:dyDescent="0.4">
      <c r="B7" s="52" t="s">
        <v>2070</v>
      </c>
    </row>
    <row r="8" spans="1:12" s="20" customFormat="1" ht="15" customHeight="1" thickBot="1" x14ac:dyDescent="0.45">
      <c r="C8" s="21">
        <v>303</v>
      </c>
      <c r="D8" s="20" t="s">
        <v>671</v>
      </c>
      <c r="L8" s="22"/>
    </row>
    <row r="9" spans="1:12" ht="52.5" x14ac:dyDescent="0.4">
      <c r="A9" s="18"/>
      <c r="B9" s="429" t="s">
        <v>18</v>
      </c>
      <c r="C9" s="429"/>
      <c r="D9" s="430"/>
      <c r="E9" s="440" t="s">
        <v>20</v>
      </c>
      <c r="F9" s="140" t="s">
        <v>639</v>
      </c>
      <c r="G9" s="154" t="s">
        <v>71</v>
      </c>
      <c r="H9" s="140" t="s">
        <v>2091</v>
      </c>
      <c r="I9" s="140" t="s">
        <v>640</v>
      </c>
      <c r="J9" s="141" t="s">
        <v>641</v>
      </c>
      <c r="K9" s="141" t="s">
        <v>2035</v>
      </c>
      <c r="L9" s="18"/>
    </row>
    <row r="10" spans="1:12" s="142" customFormat="1" ht="15" customHeight="1" thickBot="1" x14ac:dyDescent="0.45">
      <c r="A10" s="93"/>
      <c r="B10" s="431"/>
      <c r="C10" s="431"/>
      <c r="D10" s="432"/>
      <c r="E10" s="441"/>
      <c r="F10" s="23" t="s">
        <v>642</v>
      </c>
      <c r="G10" s="23" t="s">
        <v>80</v>
      </c>
      <c r="H10" s="23" t="s">
        <v>80</v>
      </c>
      <c r="I10" s="23" t="s">
        <v>80</v>
      </c>
      <c r="J10" s="24" t="s">
        <v>80</v>
      </c>
      <c r="K10" s="24" t="s">
        <v>80</v>
      </c>
      <c r="L10" s="93"/>
    </row>
    <row r="11" spans="1:12" s="52" customFormat="1" ht="15" customHeight="1" x14ac:dyDescent="0.4">
      <c r="A11" s="51"/>
      <c r="B11" s="449" t="s">
        <v>670</v>
      </c>
      <c r="C11" s="449"/>
      <c r="D11" s="450"/>
      <c r="E11" s="50">
        <v>23</v>
      </c>
      <c r="F11" s="50">
        <v>949</v>
      </c>
      <c r="G11" s="50">
        <v>351228</v>
      </c>
      <c r="H11" s="50">
        <v>1311515</v>
      </c>
      <c r="I11" s="50">
        <v>2188490</v>
      </c>
      <c r="J11" s="50">
        <v>751752</v>
      </c>
      <c r="K11" s="50">
        <v>822766</v>
      </c>
      <c r="L11" s="51"/>
    </row>
    <row r="12" spans="1:12" s="20" customFormat="1" ht="15" customHeight="1" x14ac:dyDescent="0.4">
      <c r="A12" s="22"/>
      <c r="B12" s="45" t="s">
        <v>43</v>
      </c>
      <c r="C12" s="451" t="s">
        <v>44</v>
      </c>
      <c r="D12" s="451"/>
      <c r="E12" s="7">
        <v>7</v>
      </c>
      <c r="F12" s="7">
        <v>205</v>
      </c>
      <c r="G12" s="7">
        <v>47594</v>
      </c>
      <c r="H12" s="7">
        <v>428715</v>
      </c>
      <c r="I12" s="7">
        <v>640672</v>
      </c>
      <c r="J12" s="7">
        <v>195669</v>
      </c>
      <c r="K12" s="7">
        <v>196582</v>
      </c>
      <c r="L12" s="22"/>
    </row>
    <row r="13" spans="1:12" s="20" customFormat="1" ht="15" customHeight="1" x14ac:dyDescent="0.4">
      <c r="A13" s="22"/>
      <c r="B13" s="45">
        <v>10</v>
      </c>
      <c r="C13" s="451" t="s">
        <v>45</v>
      </c>
      <c r="D13" s="451"/>
      <c r="E13" s="7">
        <v>1</v>
      </c>
      <c r="F13" s="7">
        <v>6</v>
      </c>
      <c r="G13" s="7" t="s">
        <v>2100</v>
      </c>
      <c r="H13" s="7" t="s">
        <v>2100</v>
      </c>
      <c r="I13" s="7" t="s">
        <v>2100</v>
      </c>
      <c r="J13" s="7" t="s">
        <v>2100</v>
      </c>
      <c r="K13" s="7" t="s">
        <v>2100</v>
      </c>
      <c r="L13" s="22"/>
    </row>
    <row r="14" spans="1:12" s="20" customFormat="1" ht="15" customHeight="1" x14ac:dyDescent="0.4">
      <c r="A14" s="22"/>
      <c r="B14" s="45">
        <v>11</v>
      </c>
      <c r="C14" s="451" t="s">
        <v>47</v>
      </c>
      <c r="D14" s="451"/>
      <c r="E14" s="7">
        <v>2</v>
      </c>
      <c r="F14" s="7">
        <v>58</v>
      </c>
      <c r="G14" s="7" t="s">
        <v>2100</v>
      </c>
      <c r="H14" s="7" t="s">
        <v>2100</v>
      </c>
      <c r="I14" s="7" t="s">
        <v>2100</v>
      </c>
      <c r="J14" s="7" t="s">
        <v>2100</v>
      </c>
      <c r="K14" s="7" t="s">
        <v>2100</v>
      </c>
      <c r="L14" s="22"/>
    </row>
    <row r="15" spans="1:12" s="20" customFormat="1" ht="15" customHeight="1" x14ac:dyDescent="0.4">
      <c r="A15" s="22"/>
      <c r="B15" s="45">
        <v>12</v>
      </c>
      <c r="C15" s="451" t="s">
        <v>48</v>
      </c>
      <c r="D15" s="451"/>
      <c r="E15" s="7">
        <v>4</v>
      </c>
      <c r="F15" s="7">
        <v>29</v>
      </c>
      <c r="G15" s="7">
        <v>7101</v>
      </c>
      <c r="H15" s="7">
        <v>49695</v>
      </c>
      <c r="I15" s="7">
        <v>73342</v>
      </c>
      <c r="J15" s="7">
        <v>21497</v>
      </c>
      <c r="K15" s="7">
        <v>21497</v>
      </c>
      <c r="L15" s="22"/>
    </row>
    <row r="16" spans="1:12" s="20" customFormat="1" ht="15" customHeight="1" x14ac:dyDescent="0.4">
      <c r="A16" s="22"/>
      <c r="B16" s="46">
        <v>13</v>
      </c>
      <c r="C16" s="448" t="s">
        <v>49</v>
      </c>
      <c r="D16" s="448"/>
      <c r="E16" s="10">
        <v>1</v>
      </c>
      <c r="F16" s="10">
        <v>43</v>
      </c>
      <c r="G16" s="10" t="s">
        <v>2100</v>
      </c>
      <c r="H16" s="10" t="s">
        <v>2100</v>
      </c>
      <c r="I16" s="10" t="s">
        <v>2100</v>
      </c>
      <c r="J16" s="10" t="s">
        <v>2100</v>
      </c>
      <c r="K16" s="10" t="s">
        <v>2100</v>
      </c>
      <c r="L16" s="22"/>
    </row>
    <row r="17" spans="1:12" s="20" customFormat="1" ht="15" customHeight="1" x14ac:dyDescent="0.4">
      <c r="A17" s="22"/>
      <c r="B17" s="45">
        <v>14</v>
      </c>
      <c r="C17" s="451" t="s">
        <v>50</v>
      </c>
      <c r="D17" s="451"/>
      <c r="E17" s="7" t="s">
        <v>46</v>
      </c>
      <c r="F17" s="7" t="s">
        <v>46</v>
      </c>
      <c r="G17" s="7" t="s">
        <v>46</v>
      </c>
      <c r="H17" s="7" t="s">
        <v>46</v>
      </c>
      <c r="I17" s="7" t="s">
        <v>46</v>
      </c>
      <c r="J17" s="7" t="s">
        <v>46</v>
      </c>
      <c r="K17" s="7" t="s">
        <v>46</v>
      </c>
      <c r="L17" s="22"/>
    </row>
    <row r="18" spans="1:12" s="20" customFormat="1" ht="15" customHeight="1" x14ac:dyDescent="0.4">
      <c r="A18" s="22"/>
      <c r="B18" s="45">
        <v>15</v>
      </c>
      <c r="C18" s="451" t="s">
        <v>51</v>
      </c>
      <c r="D18" s="451"/>
      <c r="E18" s="7" t="s">
        <v>46</v>
      </c>
      <c r="F18" s="7" t="s">
        <v>46</v>
      </c>
      <c r="G18" s="7" t="s">
        <v>46</v>
      </c>
      <c r="H18" s="7" t="s">
        <v>46</v>
      </c>
      <c r="I18" s="7" t="s">
        <v>46</v>
      </c>
      <c r="J18" s="7" t="s">
        <v>46</v>
      </c>
      <c r="K18" s="7" t="s">
        <v>46</v>
      </c>
      <c r="L18" s="22"/>
    </row>
    <row r="19" spans="1:12" s="20" customFormat="1" ht="15" customHeight="1" x14ac:dyDescent="0.4">
      <c r="A19" s="22"/>
      <c r="B19" s="45">
        <v>16</v>
      </c>
      <c r="C19" s="451" t="s">
        <v>52</v>
      </c>
      <c r="D19" s="451"/>
      <c r="E19" s="7" t="s">
        <v>46</v>
      </c>
      <c r="F19" s="7" t="s">
        <v>46</v>
      </c>
      <c r="G19" s="7" t="s">
        <v>46</v>
      </c>
      <c r="H19" s="7" t="s">
        <v>46</v>
      </c>
      <c r="I19" s="7" t="s">
        <v>46</v>
      </c>
      <c r="J19" s="7" t="s">
        <v>46</v>
      </c>
      <c r="K19" s="7" t="s">
        <v>46</v>
      </c>
      <c r="L19" s="22"/>
    </row>
    <row r="20" spans="1:12" s="20" customFormat="1" ht="15" customHeight="1" x14ac:dyDescent="0.4">
      <c r="A20" s="22"/>
      <c r="B20" s="45">
        <v>17</v>
      </c>
      <c r="C20" s="451" t="s">
        <v>53</v>
      </c>
      <c r="D20" s="451"/>
      <c r="E20" s="7" t="s">
        <v>46</v>
      </c>
      <c r="F20" s="7" t="s">
        <v>46</v>
      </c>
      <c r="G20" s="7" t="s">
        <v>46</v>
      </c>
      <c r="H20" s="7" t="s">
        <v>46</v>
      </c>
      <c r="I20" s="7" t="s">
        <v>46</v>
      </c>
      <c r="J20" s="7" t="s">
        <v>46</v>
      </c>
      <c r="K20" s="7" t="s">
        <v>46</v>
      </c>
      <c r="L20" s="22"/>
    </row>
    <row r="21" spans="1:12" s="20" customFormat="1" ht="15" customHeight="1" x14ac:dyDescent="0.4">
      <c r="A21" s="22"/>
      <c r="B21" s="46">
        <v>18</v>
      </c>
      <c r="C21" s="447" t="s">
        <v>54</v>
      </c>
      <c r="D21" s="448"/>
      <c r="E21" s="10" t="s">
        <v>46</v>
      </c>
      <c r="F21" s="10" t="s">
        <v>46</v>
      </c>
      <c r="G21" s="10" t="s">
        <v>46</v>
      </c>
      <c r="H21" s="10" t="s">
        <v>46</v>
      </c>
      <c r="I21" s="10" t="s">
        <v>46</v>
      </c>
      <c r="J21" s="10" t="s">
        <v>46</v>
      </c>
      <c r="K21" s="10" t="s">
        <v>46</v>
      </c>
      <c r="L21" s="22"/>
    </row>
    <row r="22" spans="1:12" s="20" customFormat="1" ht="15" customHeight="1" x14ac:dyDescent="0.4">
      <c r="A22" s="22"/>
      <c r="B22" s="45">
        <v>19</v>
      </c>
      <c r="C22" s="451" t="s">
        <v>55</v>
      </c>
      <c r="D22" s="451"/>
      <c r="E22" s="7" t="s">
        <v>46</v>
      </c>
      <c r="F22" s="7" t="s">
        <v>46</v>
      </c>
      <c r="G22" s="7" t="s">
        <v>46</v>
      </c>
      <c r="H22" s="7" t="s">
        <v>46</v>
      </c>
      <c r="I22" s="7" t="s">
        <v>46</v>
      </c>
      <c r="J22" s="7" t="s">
        <v>46</v>
      </c>
      <c r="K22" s="7" t="s">
        <v>46</v>
      </c>
      <c r="L22" s="22"/>
    </row>
    <row r="23" spans="1:12" s="20" customFormat="1" ht="15" customHeight="1" x14ac:dyDescent="0.4">
      <c r="A23" s="22"/>
      <c r="B23" s="45">
        <v>20</v>
      </c>
      <c r="C23" s="451" t="s">
        <v>56</v>
      </c>
      <c r="D23" s="451"/>
      <c r="E23" s="7" t="s">
        <v>46</v>
      </c>
      <c r="F23" s="7" t="s">
        <v>46</v>
      </c>
      <c r="G23" s="7" t="s">
        <v>46</v>
      </c>
      <c r="H23" s="7" t="s">
        <v>46</v>
      </c>
      <c r="I23" s="7" t="s">
        <v>46</v>
      </c>
      <c r="J23" s="7" t="s">
        <v>46</v>
      </c>
      <c r="K23" s="7" t="s">
        <v>46</v>
      </c>
      <c r="L23" s="22"/>
    </row>
    <row r="24" spans="1:12" s="20" customFormat="1" ht="15" customHeight="1" x14ac:dyDescent="0.4">
      <c r="A24" s="22"/>
      <c r="B24" s="45">
        <v>21</v>
      </c>
      <c r="C24" s="451" t="s">
        <v>57</v>
      </c>
      <c r="D24" s="451"/>
      <c r="E24" s="7">
        <v>2</v>
      </c>
      <c r="F24" s="7">
        <v>10</v>
      </c>
      <c r="G24" s="7" t="s">
        <v>2100</v>
      </c>
      <c r="H24" s="7" t="s">
        <v>2100</v>
      </c>
      <c r="I24" s="7" t="s">
        <v>2100</v>
      </c>
      <c r="J24" s="7" t="s">
        <v>2100</v>
      </c>
      <c r="K24" s="7" t="s">
        <v>2100</v>
      </c>
      <c r="L24" s="22"/>
    </row>
    <row r="25" spans="1:12" s="20" customFormat="1" ht="15" customHeight="1" x14ac:dyDescent="0.4">
      <c r="A25" s="22"/>
      <c r="B25" s="45">
        <v>22</v>
      </c>
      <c r="C25" s="451" t="s">
        <v>58</v>
      </c>
      <c r="D25" s="451"/>
      <c r="E25" s="7" t="s">
        <v>46</v>
      </c>
      <c r="F25" s="7" t="s">
        <v>46</v>
      </c>
      <c r="G25" s="7" t="s">
        <v>46</v>
      </c>
      <c r="H25" s="7" t="s">
        <v>46</v>
      </c>
      <c r="I25" s="7" t="s">
        <v>46</v>
      </c>
      <c r="J25" s="7" t="s">
        <v>46</v>
      </c>
      <c r="K25" s="7" t="s">
        <v>46</v>
      </c>
      <c r="L25" s="22"/>
    </row>
    <row r="26" spans="1:12" s="20" customFormat="1" ht="15" customHeight="1" x14ac:dyDescent="0.4">
      <c r="A26" s="22"/>
      <c r="B26" s="46">
        <v>23</v>
      </c>
      <c r="C26" s="448" t="s">
        <v>59</v>
      </c>
      <c r="D26" s="448"/>
      <c r="E26" s="10" t="s">
        <v>46</v>
      </c>
      <c r="F26" s="10" t="s">
        <v>46</v>
      </c>
      <c r="G26" s="10" t="s">
        <v>46</v>
      </c>
      <c r="H26" s="10" t="s">
        <v>46</v>
      </c>
      <c r="I26" s="10" t="s">
        <v>46</v>
      </c>
      <c r="J26" s="10" t="s">
        <v>46</v>
      </c>
      <c r="K26" s="10" t="s">
        <v>46</v>
      </c>
      <c r="L26" s="22"/>
    </row>
    <row r="27" spans="1:12" s="20" customFormat="1" ht="15" customHeight="1" x14ac:dyDescent="0.4">
      <c r="A27" s="22"/>
      <c r="B27" s="45">
        <v>24</v>
      </c>
      <c r="C27" s="451" t="s">
        <v>60</v>
      </c>
      <c r="D27" s="451"/>
      <c r="E27" s="7">
        <v>4</v>
      </c>
      <c r="F27" s="7">
        <v>83</v>
      </c>
      <c r="G27" s="7">
        <v>34272</v>
      </c>
      <c r="H27" s="7">
        <v>28883</v>
      </c>
      <c r="I27" s="7">
        <v>106287</v>
      </c>
      <c r="J27" s="7">
        <v>72061</v>
      </c>
      <c r="K27" s="7">
        <v>72089</v>
      </c>
      <c r="L27" s="22"/>
    </row>
    <row r="28" spans="1:12" s="20" customFormat="1" ht="15" customHeight="1" x14ac:dyDescent="0.4">
      <c r="A28" s="22"/>
      <c r="B28" s="45">
        <v>25</v>
      </c>
      <c r="C28" s="451" t="s">
        <v>61</v>
      </c>
      <c r="D28" s="451"/>
      <c r="E28" s="7" t="s">
        <v>46</v>
      </c>
      <c r="F28" s="7" t="s">
        <v>46</v>
      </c>
      <c r="G28" s="7" t="s">
        <v>46</v>
      </c>
      <c r="H28" s="7" t="s">
        <v>46</v>
      </c>
      <c r="I28" s="7" t="s">
        <v>46</v>
      </c>
      <c r="J28" s="7" t="s">
        <v>46</v>
      </c>
      <c r="K28" s="7" t="s">
        <v>46</v>
      </c>
      <c r="L28" s="22"/>
    </row>
    <row r="29" spans="1:12" s="20" customFormat="1" ht="15" customHeight="1" x14ac:dyDescent="0.4">
      <c r="A29" s="22"/>
      <c r="B29" s="45">
        <v>26</v>
      </c>
      <c r="C29" s="451" t="s">
        <v>62</v>
      </c>
      <c r="D29" s="451"/>
      <c r="E29" s="7" t="s">
        <v>46</v>
      </c>
      <c r="F29" s="7" t="s">
        <v>46</v>
      </c>
      <c r="G29" s="7" t="s">
        <v>46</v>
      </c>
      <c r="H29" s="7" t="s">
        <v>46</v>
      </c>
      <c r="I29" s="7" t="s">
        <v>46</v>
      </c>
      <c r="J29" s="7" t="s">
        <v>46</v>
      </c>
      <c r="K29" s="7" t="s">
        <v>46</v>
      </c>
      <c r="L29" s="22"/>
    </row>
    <row r="30" spans="1:12" s="20" customFormat="1" ht="15" customHeight="1" x14ac:dyDescent="0.4">
      <c r="A30" s="22"/>
      <c r="B30" s="45">
        <v>27</v>
      </c>
      <c r="C30" s="451" t="s">
        <v>63</v>
      </c>
      <c r="D30" s="451"/>
      <c r="E30" s="7" t="s">
        <v>46</v>
      </c>
      <c r="F30" s="7" t="s">
        <v>46</v>
      </c>
      <c r="G30" s="7" t="s">
        <v>46</v>
      </c>
      <c r="H30" s="7" t="s">
        <v>46</v>
      </c>
      <c r="I30" s="7" t="s">
        <v>46</v>
      </c>
      <c r="J30" s="7" t="s">
        <v>46</v>
      </c>
      <c r="K30" s="7" t="s">
        <v>46</v>
      </c>
      <c r="L30" s="22"/>
    </row>
    <row r="31" spans="1:12" s="20" customFormat="1" ht="15" customHeight="1" x14ac:dyDescent="0.4">
      <c r="A31" s="22"/>
      <c r="B31" s="46">
        <v>28</v>
      </c>
      <c r="C31" s="448" t="s">
        <v>64</v>
      </c>
      <c r="D31" s="448"/>
      <c r="E31" s="10">
        <v>1</v>
      </c>
      <c r="F31" s="10">
        <v>424</v>
      </c>
      <c r="G31" s="10" t="s">
        <v>2100</v>
      </c>
      <c r="H31" s="10" t="s">
        <v>2100</v>
      </c>
      <c r="I31" s="10" t="s">
        <v>2100</v>
      </c>
      <c r="J31" s="10" t="s">
        <v>2100</v>
      </c>
      <c r="K31" s="10" t="s">
        <v>2100</v>
      </c>
      <c r="L31" s="22"/>
    </row>
    <row r="32" spans="1:12" s="20" customFormat="1" ht="15" customHeight="1" x14ac:dyDescent="0.4">
      <c r="A32" s="22"/>
      <c r="B32" s="45">
        <v>29</v>
      </c>
      <c r="C32" s="451" t="s">
        <v>65</v>
      </c>
      <c r="D32" s="451"/>
      <c r="E32" s="7">
        <v>1</v>
      </c>
      <c r="F32" s="7">
        <v>91</v>
      </c>
      <c r="G32" s="7" t="s">
        <v>2100</v>
      </c>
      <c r="H32" s="7" t="s">
        <v>2100</v>
      </c>
      <c r="I32" s="7" t="s">
        <v>2100</v>
      </c>
      <c r="J32" s="7" t="s">
        <v>2100</v>
      </c>
      <c r="K32" s="7" t="s">
        <v>2100</v>
      </c>
      <c r="L32" s="22"/>
    </row>
    <row r="33" spans="1:12" s="20" customFormat="1" ht="15" customHeight="1" x14ac:dyDescent="0.4">
      <c r="A33" s="22"/>
      <c r="B33" s="45">
        <v>30</v>
      </c>
      <c r="C33" s="451" t="s">
        <v>66</v>
      </c>
      <c r="D33" s="451"/>
      <c r="E33" s="7" t="s">
        <v>46</v>
      </c>
      <c r="F33" s="7" t="s">
        <v>46</v>
      </c>
      <c r="G33" s="7" t="s">
        <v>46</v>
      </c>
      <c r="H33" s="7" t="s">
        <v>46</v>
      </c>
      <c r="I33" s="7" t="s">
        <v>46</v>
      </c>
      <c r="J33" s="7" t="s">
        <v>46</v>
      </c>
      <c r="K33" s="7" t="s">
        <v>46</v>
      </c>
      <c r="L33" s="22"/>
    </row>
    <row r="34" spans="1:12" s="20" customFormat="1" ht="15" customHeight="1" x14ac:dyDescent="0.4">
      <c r="A34" s="22"/>
      <c r="B34" s="45">
        <v>31</v>
      </c>
      <c r="C34" s="451" t="s">
        <v>67</v>
      </c>
      <c r="D34" s="451"/>
      <c r="E34" s="7" t="s">
        <v>46</v>
      </c>
      <c r="F34" s="7" t="s">
        <v>46</v>
      </c>
      <c r="G34" s="7" t="s">
        <v>46</v>
      </c>
      <c r="H34" s="7" t="s">
        <v>46</v>
      </c>
      <c r="I34" s="7" t="s">
        <v>46</v>
      </c>
      <c r="J34" s="7" t="s">
        <v>46</v>
      </c>
      <c r="K34" s="7" t="s">
        <v>46</v>
      </c>
      <c r="L34" s="22"/>
    </row>
    <row r="35" spans="1:12" s="20" customFormat="1" ht="15" customHeight="1" x14ac:dyDescent="0.4">
      <c r="A35" s="22"/>
      <c r="B35" s="146">
        <v>32</v>
      </c>
      <c r="C35" s="458" t="s">
        <v>68</v>
      </c>
      <c r="D35" s="458"/>
      <c r="E35" s="109" t="s">
        <v>46</v>
      </c>
      <c r="F35" s="109" t="s">
        <v>46</v>
      </c>
      <c r="G35" s="109" t="s">
        <v>46</v>
      </c>
      <c r="H35" s="109" t="s">
        <v>46</v>
      </c>
      <c r="I35" s="109" t="s">
        <v>46</v>
      </c>
      <c r="J35" s="109" t="s">
        <v>46</v>
      </c>
      <c r="K35" s="109" t="s">
        <v>46</v>
      </c>
      <c r="L35" s="22"/>
    </row>
    <row r="36" spans="1:12" s="20" customFormat="1" ht="15" customHeight="1" x14ac:dyDescent="0.4">
      <c r="A36" s="22"/>
      <c r="B36" s="454" t="s">
        <v>2259</v>
      </c>
      <c r="C36" s="454"/>
      <c r="D36" s="455"/>
      <c r="E36" s="7">
        <v>9</v>
      </c>
      <c r="F36" s="7">
        <v>39</v>
      </c>
      <c r="G36" s="7">
        <v>10954</v>
      </c>
      <c r="H36" s="7">
        <v>101197</v>
      </c>
      <c r="I36" s="7">
        <v>151991</v>
      </c>
      <c r="J36" s="7">
        <v>46292</v>
      </c>
      <c r="K36" s="7">
        <v>46292</v>
      </c>
      <c r="L36" s="22"/>
    </row>
    <row r="37" spans="1:12" s="20" customFormat="1" ht="15" customHeight="1" x14ac:dyDescent="0.4">
      <c r="A37" s="22"/>
      <c r="B37" s="454" t="s">
        <v>540</v>
      </c>
      <c r="C37" s="454"/>
      <c r="D37" s="455"/>
      <c r="E37" s="7">
        <v>6</v>
      </c>
      <c r="F37" s="7">
        <v>83</v>
      </c>
      <c r="G37" s="7">
        <v>26281</v>
      </c>
      <c r="H37" s="7">
        <v>100817</v>
      </c>
      <c r="I37" s="7">
        <v>172012</v>
      </c>
      <c r="J37" s="7">
        <v>65256</v>
      </c>
      <c r="K37" s="7">
        <v>65256</v>
      </c>
      <c r="L37" s="22"/>
    </row>
    <row r="38" spans="1:12" s="20" customFormat="1" ht="15" customHeight="1" x14ac:dyDescent="0.4">
      <c r="A38" s="22"/>
      <c r="B38" s="454" t="s">
        <v>541</v>
      </c>
      <c r="C38" s="454"/>
      <c r="D38" s="455"/>
      <c r="E38" s="7">
        <v>2</v>
      </c>
      <c r="F38" s="7">
        <v>47</v>
      </c>
      <c r="G38" s="7" t="s">
        <v>2100</v>
      </c>
      <c r="H38" s="7" t="s">
        <v>2100</v>
      </c>
      <c r="I38" s="7" t="s">
        <v>2100</v>
      </c>
      <c r="J38" s="7" t="s">
        <v>2100</v>
      </c>
      <c r="K38" s="7" t="s">
        <v>2100</v>
      </c>
      <c r="L38" s="22"/>
    </row>
    <row r="39" spans="1:12" s="20" customFormat="1" ht="15" customHeight="1" x14ac:dyDescent="0.4">
      <c r="A39" s="22"/>
      <c r="B39" s="454" t="s">
        <v>542</v>
      </c>
      <c r="C39" s="454"/>
      <c r="D39" s="455"/>
      <c r="E39" s="7">
        <v>3</v>
      </c>
      <c r="F39" s="7">
        <v>127</v>
      </c>
      <c r="G39" s="7">
        <v>40541</v>
      </c>
      <c r="H39" s="7">
        <v>53761</v>
      </c>
      <c r="I39" s="7">
        <v>110138</v>
      </c>
      <c r="J39" s="7">
        <v>51242</v>
      </c>
      <c r="K39" s="7">
        <v>53007</v>
      </c>
      <c r="L39" s="22"/>
    </row>
    <row r="40" spans="1:12" s="20" customFormat="1" ht="15" customHeight="1" x14ac:dyDescent="0.4">
      <c r="A40" s="22"/>
      <c r="B40" s="456" t="s">
        <v>543</v>
      </c>
      <c r="C40" s="456"/>
      <c r="D40" s="457"/>
      <c r="E40" s="10">
        <v>1</v>
      </c>
      <c r="F40" s="10">
        <v>91</v>
      </c>
      <c r="G40" s="10" t="s">
        <v>2100</v>
      </c>
      <c r="H40" s="10" t="s">
        <v>2100</v>
      </c>
      <c r="I40" s="10" t="s">
        <v>2100</v>
      </c>
      <c r="J40" s="10" t="s">
        <v>2100</v>
      </c>
      <c r="K40" s="10" t="s">
        <v>2100</v>
      </c>
      <c r="L40" s="22"/>
    </row>
    <row r="41" spans="1:12" s="20" customFormat="1" ht="15" customHeight="1" x14ac:dyDescent="0.4">
      <c r="A41" s="22"/>
      <c r="B41" s="454" t="s">
        <v>544</v>
      </c>
      <c r="C41" s="454"/>
      <c r="D41" s="455"/>
      <c r="E41" s="7">
        <v>1</v>
      </c>
      <c r="F41" s="7">
        <v>138</v>
      </c>
      <c r="G41" s="7" t="s">
        <v>2100</v>
      </c>
      <c r="H41" s="7" t="s">
        <v>2100</v>
      </c>
      <c r="I41" s="7" t="s">
        <v>2100</v>
      </c>
      <c r="J41" s="7" t="s">
        <v>2100</v>
      </c>
      <c r="K41" s="7" t="s">
        <v>2100</v>
      </c>
      <c r="L41" s="22"/>
    </row>
    <row r="42" spans="1:12" s="20" customFormat="1" ht="15" customHeight="1" x14ac:dyDescent="0.4">
      <c r="A42" s="22"/>
      <c r="B42" s="454" t="s">
        <v>545</v>
      </c>
      <c r="C42" s="454"/>
      <c r="D42" s="455"/>
      <c r="E42" s="7" t="s">
        <v>46</v>
      </c>
      <c r="F42" s="7" t="s">
        <v>46</v>
      </c>
      <c r="G42" s="7" t="s">
        <v>46</v>
      </c>
      <c r="H42" s="7" t="s">
        <v>46</v>
      </c>
      <c r="I42" s="7" t="s">
        <v>46</v>
      </c>
      <c r="J42" s="7" t="s">
        <v>46</v>
      </c>
      <c r="K42" s="7" t="s">
        <v>46</v>
      </c>
      <c r="L42" s="22"/>
    </row>
    <row r="43" spans="1:12" s="20" customFormat="1" ht="15" customHeight="1" x14ac:dyDescent="0.4">
      <c r="A43" s="22"/>
      <c r="B43" s="454" t="s">
        <v>546</v>
      </c>
      <c r="C43" s="454"/>
      <c r="D43" s="455"/>
      <c r="E43" s="7">
        <v>1</v>
      </c>
      <c r="F43" s="7">
        <v>424</v>
      </c>
      <c r="G43" s="7" t="s">
        <v>2100</v>
      </c>
      <c r="H43" s="7" t="s">
        <v>2100</v>
      </c>
      <c r="I43" s="7" t="s">
        <v>2100</v>
      </c>
      <c r="J43" s="7" t="s">
        <v>2100</v>
      </c>
      <c r="K43" s="7" t="s">
        <v>2100</v>
      </c>
      <c r="L43" s="22"/>
    </row>
    <row r="44" spans="1:12" s="20" customFormat="1" ht="15" customHeight="1" x14ac:dyDescent="0.4">
      <c r="A44" s="22"/>
      <c r="B44" s="454" t="s">
        <v>547</v>
      </c>
      <c r="C44" s="454"/>
      <c r="D44" s="455"/>
      <c r="E44" s="7" t="s">
        <v>46</v>
      </c>
      <c r="F44" s="7" t="s">
        <v>46</v>
      </c>
      <c r="G44" s="7" t="s">
        <v>46</v>
      </c>
      <c r="H44" s="7" t="s">
        <v>46</v>
      </c>
      <c r="I44" s="7" t="s">
        <v>46</v>
      </c>
      <c r="J44" s="7" t="s">
        <v>46</v>
      </c>
      <c r="K44" s="7" t="s">
        <v>46</v>
      </c>
      <c r="L44" s="22"/>
    </row>
    <row r="45" spans="1:12" s="20" customFormat="1" ht="15" customHeight="1" thickBot="1" x14ac:dyDescent="0.45">
      <c r="A45" s="22"/>
      <c r="B45" s="452" t="s">
        <v>548</v>
      </c>
      <c r="C45" s="452"/>
      <c r="D45" s="453"/>
      <c r="E45" s="13" t="s">
        <v>46</v>
      </c>
      <c r="F45" s="13" t="s">
        <v>46</v>
      </c>
      <c r="G45" s="13" t="s">
        <v>46</v>
      </c>
      <c r="H45" s="13" t="s">
        <v>46</v>
      </c>
      <c r="I45" s="13" t="s">
        <v>46</v>
      </c>
      <c r="J45" s="13" t="s">
        <v>46</v>
      </c>
      <c r="K45" s="13" t="s">
        <v>46</v>
      </c>
      <c r="L45" s="22"/>
    </row>
    <row r="46" spans="1:12" s="20" customFormat="1" ht="15" customHeight="1" x14ac:dyDescent="0.4">
      <c r="A46" s="22"/>
      <c r="L46" s="22"/>
    </row>
    <row r="47" spans="1:12" ht="15" customHeight="1" x14ac:dyDescent="0.4">
      <c r="A47" s="18"/>
      <c r="L47" s="18"/>
    </row>
    <row r="48" spans="1:12" ht="15" customHeight="1" x14ac:dyDescent="0.4">
      <c r="A48" s="18"/>
      <c r="L48" s="18"/>
    </row>
    <row r="49" spans="1:12" ht="15" customHeight="1" x14ac:dyDescent="0.4">
      <c r="A49" s="18"/>
      <c r="L49" s="18"/>
    </row>
    <row r="50" spans="1:12" ht="15" customHeight="1" x14ac:dyDescent="0.4">
      <c r="A50" s="18"/>
      <c r="L50" s="18"/>
    </row>
    <row r="51" spans="1:12" ht="15" customHeight="1" x14ac:dyDescent="0.4">
      <c r="A51" s="18"/>
      <c r="L51" s="18"/>
    </row>
    <row r="52" spans="1:12" ht="15" customHeight="1" x14ac:dyDescent="0.4">
      <c r="A52" s="18"/>
      <c r="L52" s="18"/>
    </row>
    <row r="53" spans="1:12" ht="15" customHeight="1" x14ac:dyDescent="0.4">
      <c r="A53" s="18"/>
      <c r="L53" s="18"/>
    </row>
    <row r="54" spans="1:12" ht="15" customHeight="1" x14ac:dyDescent="0.4">
      <c r="A54" s="18"/>
      <c r="L54" s="18"/>
    </row>
    <row r="55" spans="1:12" ht="15" customHeight="1" x14ac:dyDescent="0.4">
      <c r="A55" s="18"/>
      <c r="L55" s="18"/>
    </row>
    <row r="56" spans="1:12" ht="15" customHeight="1" x14ac:dyDescent="0.4">
      <c r="A56" s="18"/>
      <c r="L56" s="18"/>
    </row>
    <row r="57" spans="1:12" ht="15" customHeight="1" x14ac:dyDescent="0.4">
      <c r="A57" s="18"/>
      <c r="L57" s="18"/>
    </row>
    <row r="58" spans="1:12" ht="15" customHeight="1" x14ac:dyDescent="0.4">
      <c r="A58" s="18"/>
      <c r="L58" s="18"/>
    </row>
    <row r="59" spans="1:12" ht="15" customHeight="1" x14ac:dyDescent="0.4">
      <c r="A59" s="18"/>
      <c r="L59" s="18"/>
    </row>
  </sheetData>
  <mergeCells count="37">
    <mergeCell ref="B45:D45"/>
    <mergeCell ref="E9:E10"/>
    <mergeCell ref="B39:D39"/>
    <mergeCell ref="B40:D40"/>
    <mergeCell ref="B41:D41"/>
    <mergeCell ref="B42:D42"/>
    <mergeCell ref="B43:D43"/>
    <mergeCell ref="B44:D44"/>
    <mergeCell ref="C34:D34"/>
    <mergeCell ref="C35:D35"/>
    <mergeCell ref="B36:D36"/>
    <mergeCell ref="B37:D37"/>
    <mergeCell ref="B38:D38"/>
    <mergeCell ref="C28:D28"/>
    <mergeCell ref="C29:D29"/>
    <mergeCell ref="C30:D30"/>
    <mergeCell ref="C31:D31"/>
    <mergeCell ref="C32:D32"/>
    <mergeCell ref="C33:D33"/>
    <mergeCell ref="C22:D22"/>
    <mergeCell ref="C23:D23"/>
    <mergeCell ref="C24:D24"/>
    <mergeCell ref="C25:D25"/>
    <mergeCell ref="C26:D26"/>
    <mergeCell ref="C27:D27"/>
    <mergeCell ref="B9:D10"/>
    <mergeCell ref="C21:D21"/>
    <mergeCell ref="B11:D11"/>
    <mergeCell ref="C12:D12"/>
    <mergeCell ref="C13:D13"/>
    <mergeCell ref="C14:D14"/>
    <mergeCell ref="C15:D15"/>
    <mergeCell ref="C16:D16"/>
    <mergeCell ref="C17:D17"/>
    <mergeCell ref="C18:D18"/>
    <mergeCell ref="C19:D19"/>
    <mergeCell ref="C20:D20"/>
  </mergeCells>
  <phoneticPr fontId="2"/>
  <pageMargins left="0.78740157480314965" right="0.78740157480314965" top="0.78740157480314965" bottom="0.78740157480314965" header="0.39370078740157483" footer="0.59055118110236227"/>
  <pageSetup paperSize="9" scale="93" firstPageNumber="5"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pageSetUpPr fitToPage="1"/>
  </sheetPr>
  <dimension ref="A1:L59"/>
  <sheetViews>
    <sheetView showGridLines="0" zoomScaleNormal="100" workbookViewId="0"/>
  </sheetViews>
  <sheetFormatPr defaultColWidth="8.125" defaultRowHeight="15" customHeight="1" x14ac:dyDescent="0.4"/>
  <cols>
    <col min="1" max="1" width="2.625" style="16" customWidth="1"/>
    <col min="2" max="2" width="2.5" style="16" customWidth="1"/>
    <col min="3" max="5" width="6" style="16" customWidth="1"/>
    <col min="6" max="6" width="6.875" style="16" customWidth="1"/>
    <col min="7" max="11" width="11.375" style="16" customWidth="1"/>
    <col min="12" max="12" width="8.75" style="16" bestFit="1" customWidth="1"/>
    <col min="13" max="16384" width="8.125" style="16"/>
  </cols>
  <sheetData>
    <row r="1" spans="1:12" s="126" customFormat="1" ht="15" customHeight="1" x14ac:dyDescent="0.4">
      <c r="B1" s="126" t="s">
        <v>2256</v>
      </c>
    </row>
    <row r="2" spans="1:12" s="126" customFormat="1" ht="4.5" customHeight="1" x14ac:dyDescent="0.4"/>
    <row r="3" spans="1:12" s="126" customFormat="1" ht="4.5" customHeight="1" x14ac:dyDescent="0.4"/>
    <row r="4" spans="1:12" s="126" customFormat="1" ht="4.5" customHeight="1" x14ac:dyDescent="0.4"/>
    <row r="5" spans="1:12" ht="4.5" customHeight="1" x14ac:dyDescent="0.4"/>
    <row r="6" spans="1:12" s="59" customFormat="1" ht="15" customHeight="1" x14ac:dyDescent="0.4">
      <c r="B6" s="59" t="s">
        <v>2065</v>
      </c>
    </row>
    <row r="7" spans="1:12" s="52" customFormat="1" ht="15" customHeight="1" x14ac:dyDescent="0.4">
      <c r="B7" s="52" t="s">
        <v>2070</v>
      </c>
    </row>
    <row r="8" spans="1:12" s="20" customFormat="1" ht="15" customHeight="1" thickBot="1" x14ac:dyDescent="0.45">
      <c r="C8" s="21">
        <v>321</v>
      </c>
      <c r="D8" s="20" t="s">
        <v>673</v>
      </c>
      <c r="L8" s="22"/>
    </row>
    <row r="9" spans="1:12" ht="52.5" x14ac:dyDescent="0.4">
      <c r="A9" s="18"/>
      <c r="B9" s="429" t="s">
        <v>18</v>
      </c>
      <c r="C9" s="429"/>
      <c r="D9" s="430"/>
      <c r="E9" s="440" t="s">
        <v>20</v>
      </c>
      <c r="F9" s="140" t="s">
        <v>639</v>
      </c>
      <c r="G9" s="154" t="s">
        <v>71</v>
      </c>
      <c r="H9" s="140" t="s">
        <v>2091</v>
      </c>
      <c r="I9" s="140" t="s">
        <v>640</v>
      </c>
      <c r="J9" s="141" t="s">
        <v>641</v>
      </c>
      <c r="K9" s="141" t="s">
        <v>2035</v>
      </c>
      <c r="L9" s="18"/>
    </row>
    <row r="10" spans="1:12" s="142" customFormat="1" ht="15" customHeight="1" thickBot="1" x14ac:dyDescent="0.45">
      <c r="A10" s="93"/>
      <c r="B10" s="431"/>
      <c r="C10" s="431"/>
      <c r="D10" s="432"/>
      <c r="E10" s="441"/>
      <c r="F10" s="23" t="s">
        <v>642</v>
      </c>
      <c r="G10" s="23" t="s">
        <v>80</v>
      </c>
      <c r="H10" s="23" t="s">
        <v>80</v>
      </c>
      <c r="I10" s="23" t="s">
        <v>80</v>
      </c>
      <c r="J10" s="24" t="s">
        <v>80</v>
      </c>
      <c r="K10" s="24" t="s">
        <v>80</v>
      </c>
      <c r="L10" s="93"/>
    </row>
    <row r="11" spans="1:12" s="52" customFormat="1" ht="15" customHeight="1" x14ac:dyDescent="0.4">
      <c r="A11" s="51"/>
      <c r="B11" s="449" t="s">
        <v>672</v>
      </c>
      <c r="C11" s="449"/>
      <c r="D11" s="450"/>
      <c r="E11" s="50">
        <v>48</v>
      </c>
      <c r="F11" s="50">
        <v>1437</v>
      </c>
      <c r="G11" s="50">
        <v>452139</v>
      </c>
      <c r="H11" s="50">
        <v>3346226</v>
      </c>
      <c r="I11" s="50">
        <v>4703012</v>
      </c>
      <c r="J11" s="50">
        <v>1174808</v>
      </c>
      <c r="K11" s="50">
        <v>1257502</v>
      </c>
      <c r="L11" s="51"/>
    </row>
    <row r="12" spans="1:12" s="20" customFormat="1" ht="15" customHeight="1" x14ac:dyDescent="0.4">
      <c r="A12" s="22"/>
      <c r="B12" s="45" t="s">
        <v>43</v>
      </c>
      <c r="C12" s="451" t="s">
        <v>44</v>
      </c>
      <c r="D12" s="451"/>
      <c r="E12" s="7">
        <v>12</v>
      </c>
      <c r="F12" s="7">
        <v>812</v>
      </c>
      <c r="G12" s="7">
        <v>242200</v>
      </c>
      <c r="H12" s="7">
        <v>2779347</v>
      </c>
      <c r="I12" s="7">
        <v>3704767</v>
      </c>
      <c r="J12" s="7">
        <v>788962</v>
      </c>
      <c r="K12" s="7">
        <v>864185</v>
      </c>
      <c r="L12" s="22"/>
    </row>
    <row r="13" spans="1:12" s="20" customFormat="1" ht="15" customHeight="1" x14ac:dyDescent="0.4">
      <c r="A13" s="22"/>
      <c r="B13" s="45">
        <v>10</v>
      </c>
      <c r="C13" s="451" t="s">
        <v>45</v>
      </c>
      <c r="D13" s="451"/>
      <c r="E13" s="7">
        <v>3</v>
      </c>
      <c r="F13" s="7">
        <v>38</v>
      </c>
      <c r="G13" s="7">
        <v>8850</v>
      </c>
      <c r="H13" s="7">
        <v>9062</v>
      </c>
      <c r="I13" s="7">
        <v>34291</v>
      </c>
      <c r="J13" s="7">
        <v>21035</v>
      </c>
      <c r="K13" s="7">
        <v>21035</v>
      </c>
      <c r="L13" s="22"/>
    </row>
    <row r="14" spans="1:12" s="20" customFormat="1" ht="15" customHeight="1" x14ac:dyDescent="0.4">
      <c r="A14" s="22"/>
      <c r="B14" s="45">
        <v>11</v>
      </c>
      <c r="C14" s="451" t="s">
        <v>47</v>
      </c>
      <c r="D14" s="451"/>
      <c r="E14" s="7">
        <v>3</v>
      </c>
      <c r="F14" s="7">
        <v>27</v>
      </c>
      <c r="G14" s="7">
        <v>3833</v>
      </c>
      <c r="H14" s="7">
        <v>2676</v>
      </c>
      <c r="I14" s="7">
        <v>10343</v>
      </c>
      <c r="J14" s="7">
        <v>6973</v>
      </c>
      <c r="K14" s="7">
        <v>6973</v>
      </c>
      <c r="L14" s="22"/>
    </row>
    <row r="15" spans="1:12" s="20" customFormat="1" ht="15" customHeight="1" x14ac:dyDescent="0.4">
      <c r="A15" s="22"/>
      <c r="B15" s="45">
        <v>12</v>
      </c>
      <c r="C15" s="451" t="s">
        <v>48</v>
      </c>
      <c r="D15" s="451"/>
      <c r="E15" s="7">
        <v>4</v>
      </c>
      <c r="F15" s="7">
        <v>43</v>
      </c>
      <c r="G15" s="7">
        <v>11411</v>
      </c>
      <c r="H15" s="7">
        <v>36445</v>
      </c>
      <c r="I15" s="7">
        <v>60876</v>
      </c>
      <c r="J15" s="7">
        <v>21180</v>
      </c>
      <c r="K15" s="7">
        <v>22342</v>
      </c>
      <c r="L15" s="22"/>
    </row>
    <row r="16" spans="1:12" s="20" customFormat="1" ht="15" customHeight="1" x14ac:dyDescent="0.4">
      <c r="A16" s="22"/>
      <c r="B16" s="46">
        <v>13</v>
      </c>
      <c r="C16" s="448" t="s">
        <v>49</v>
      </c>
      <c r="D16" s="448"/>
      <c r="E16" s="10">
        <v>1</v>
      </c>
      <c r="F16" s="10">
        <v>46</v>
      </c>
      <c r="G16" s="10" t="s">
        <v>2100</v>
      </c>
      <c r="H16" s="10" t="s">
        <v>2100</v>
      </c>
      <c r="I16" s="10" t="s">
        <v>2100</v>
      </c>
      <c r="J16" s="10" t="s">
        <v>2100</v>
      </c>
      <c r="K16" s="10" t="s">
        <v>2100</v>
      </c>
      <c r="L16" s="22"/>
    </row>
    <row r="17" spans="1:12" s="20" customFormat="1" ht="15" customHeight="1" x14ac:dyDescent="0.4">
      <c r="A17" s="22"/>
      <c r="B17" s="45">
        <v>14</v>
      </c>
      <c r="C17" s="451" t="s">
        <v>50</v>
      </c>
      <c r="D17" s="451"/>
      <c r="E17" s="7" t="s">
        <v>46</v>
      </c>
      <c r="F17" s="7" t="s">
        <v>46</v>
      </c>
      <c r="G17" s="7" t="s">
        <v>46</v>
      </c>
      <c r="H17" s="7" t="s">
        <v>46</v>
      </c>
      <c r="I17" s="7" t="s">
        <v>46</v>
      </c>
      <c r="J17" s="7" t="s">
        <v>46</v>
      </c>
      <c r="K17" s="7" t="s">
        <v>46</v>
      </c>
      <c r="L17" s="22"/>
    </row>
    <row r="18" spans="1:12" s="20" customFormat="1" ht="15" customHeight="1" x14ac:dyDescent="0.4">
      <c r="A18" s="22"/>
      <c r="B18" s="45">
        <v>15</v>
      </c>
      <c r="C18" s="451" t="s">
        <v>51</v>
      </c>
      <c r="D18" s="451"/>
      <c r="E18" s="7">
        <v>2</v>
      </c>
      <c r="F18" s="7">
        <v>18</v>
      </c>
      <c r="G18" s="7" t="s">
        <v>2100</v>
      </c>
      <c r="H18" s="7" t="s">
        <v>2100</v>
      </c>
      <c r="I18" s="7" t="s">
        <v>2100</v>
      </c>
      <c r="J18" s="7" t="s">
        <v>2100</v>
      </c>
      <c r="K18" s="7" t="s">
        <v>2100</v>
      </c>
      <c r="L18" s="22"/>
    </row>
    <row r="19" spans="1:12" s="20" customFormat="1" ht="15" customHeight="1" x14ac:dyDescent="0.4">
      <c r="A19" s="22"/>
      <c r="B19" s="45">
        <v>16</v>
      </c>
      <c r="C19" s="451" t="s">
        <v>52</v>
      </c>
      <c r="D19" s="451"/>
      <c r="E19" s="7" t="s">
        <v>46</v>
      </c>
      <c r="F19" s="7" t="s">
        <v>46</v>
      </c>
      <c r="G19" s="7" t="s">
        <v>46</v>
      </c>
      <c r="H19" s="7" t="s">
        <v>46</v>
      </c>
      <c r="I19" s="7" t="s">
        <v>46</v>
      </c>
      <c r="J19" s="7" t="s">
        <v>46</v>
      </c>
      <c r="K19" s="7" t="s">
        <v>46</v>
      </c>
      <c r="L19" s="22"/>
    </row>
    <row r="20" spans="1:12" s="20" customFormat="1" ht="15" customHeight="1" x14ac:dyDescent="0.4">
      <c r="A20" s="22"/>
      <c r="B20" s="45">
        <v>17</v>
      </c>
      <c r="C20" s="451" t="s">
        <v>53</v>
      </c>
      <c r="D20" s="451"/>
      <c r="E20" s="7">
        <v>1</v>
      </c>
      <c r="F20" s="7">
        <v>2</v>
      </c>
      <c r="G20" s="7" t="s">
        <v>2100</v>
      </c>
      <c r="H20" s="7" t="s">
        <v>2100</v>
      </c>
      <c r="I20" s="7" t="s">
        <v>2100</v>
      </c>
      <c r="J20" s="7" t="s">
        <v>2100</v>
      </c>
      <c r="K20" s="7" t="s">
        <v>2100</v>
      </c>
      <c r="L20" s="22"/>
    </row>
    <row r="21" spans="1:12" s="20" customFormat="1" ht="15" customHeight="1" x14ac:dyDescent="0.4">
      <c r="A21" s="22"/>
      <c r="B21" s="46">
        <v>18</v>
      </c>
      <c r="C21" s="447" t="s">
        <v>54</v>
      </c>
      <c r="D21" s="448"/>
      <c r="E21" s="10">
        <v>2</v>
      </c>
      <c r="F21" s="10">
        <v>30</v>
      </c>
      <c r="G21" s="10" t="s">
        <v>2100</v>
      </c>
      <c r="H21" s="10" t="s">
        <v>2100</v>
      </c>
      <c r="I21" s="10" t="s">
        <v>2100</v>
      </c>
      <c r="J21" s="10" t="s">
        <v>2100</v>
      </c>
      <c r="K21" s="10" t="s">
        <v>2100</v>
      </c>
      <c r="L21" s="22"/>
    </row>
    <row r="22" spans="1:12" s="20" customFormat="1" ht="15" customHeight="1" x14ac:dyDescent="0.4">
      <c r="A22" s="22"/>
      <c r="B22" s="45">
        <v>19</v>
      </c>
      <c r="C22" s="451" t="s">
        <v>55</v>
      </c>
      <c r="D22" s="451"/>
      <c r="E22" s="7" t="s">
        <v>46</v>
      </c>
      <c r="F22" s="7" t="s">
        <v>46</v>
      </c>
      <c r="G22" s="7" t="s">
        <v>46</v>
      </c>
      <c r="H22" s="7" t="s">
        <v>46</v>
      </c>
      <c r="I22" s="7" t="s">
        <v>46</v>
      </c>
      <c r="J22" s="7" t="s">
        <v>46</v>
      </c>
      <c r="K22" s="7" t="s">
        <v>46</v>
      </c>
      <c r="L22" s="22"/>
    </row>
    <row r="23" spans="1:12" s="20" customFormat="1" ht="15" customHeight="1" x14ac:dyDescent="0.4">
      <c r="A23" s="22"/>
      <c r="B23" s="45">
        <v>20</v>
      </c>
      <c r="C23" s="451" t="s">
        <v>56</v>
      </c>
      <c r="D23" s="451"/>
      <c r="E23" s="7" t="s">
        <v>46</v>
      </c>
      <c r="F23" s="7" t="s">
        <v>46</v>
      </c>
      <c r="G23" s="7" t="s">
        <v>46</v>
      </c>
      <c r="H23" s="7" t="s">
        <v>46</v>
      </c>
      <c r="I23" s="7" t="s">
        <v>46</v>
      </c>
      <c r="J23" s="7" t="s">
        <v>46</v>
      </c>
      <c r="K23" s="7" t="s">
        <v>46</v>
      </c>
      <c r="L23" s="22"/>
    </row>
    <row r="24" spans="1:12" s="20" customFormat="1" ht="15" customHeight="1" x14ac:dyDescent="0.4">
      <c r="A24" s="22"/>
      <c r="B24" s="45">
        <v>21</v>
      </c>
      <c r="C24" s="451" t="s">
        <v>57</v>
      </c>
      <c r="D24" s="451"/>
      <c r="E24" s="7">
        <v>4</v>
      </c>
      <c r="F24" s="7">
        <v>54</v>
      </c>
      <c r="G24" s="7">
        <v>20079</v>
      </c>
      <c r="H24" s="7">
        <v>35086</v>
      </c>
      <c r="I24" s="7">
        <v>128032</v>
      </c>
      <c r="J24" s="7">
        <v>84497</v>
      </c>
      <c r="K24" s="7">
        <v>84497</v>
      </c>
      <c r="L24" s="22"/>
    </row>
    <row r="25" spans="1:12" s="20" customFormat="1" ht="15" customHeight="1" x14ac:dyDescent="0.4">
      <c r="A25" s="22"/>
      <c r="B25" s="45">
        <v>22</v>
      </c>
      <c r="C25" s="451" t="s">
        <v>58</v>
      </c>
      <c r="D25" s="451"/>
      <c r="E25" s="7" t="s">
        <v>46</v>
      </c>
      <c r="F25" s="7" t="s">
        <v>46</v>
      </c>
      <c r="G25" s="7" t="s">
        <v>46</v>
      </c>
      <c r="H25" s="7" t="s">
        <v>46</v>
      </c>
      <c r="I25" s="7" t="s">
        <v>46</v>
      </c>
      <c r="J25" s="7" t="s">
        <v>46</v>
      </c>
      <c r="K25" s="7" t="s">
        <v>46</v>
      </c>
      <c r="L25" s="22"/>
    </row>
    <row r="26" spans="1:12" s="20" customFormat="1" ht="15" customHeight="1" x14ac:dyDescent="0.4">
      <c r="A26" s="22"/>
      <c r="B26" s="46">
        <v>23</v>
      </c>
      <c r="C26" s="448" t="s">
        <v>59</v>
      </c>
      <c r="D26" s="448"/>
      <c r="E26" s="10" t="s">
        <v>46</v>
      </c>
      <c r="F26" s="10" t="s">
        <v>46</v>
      </c>
      <c r="G26" s="10" t="s">
        <v>46</v>
      </c>
      <c r="H26" s="10" t="s">
        <v>46</v>
      </c>
      <c r="I26" s="10" t="s">
        <v>46</v>
      </c>
      <c r="J26" s="10" t="s">
        <v>46</v>
      </c>
      <c r="K26" s="10" t="s">
        <v>46</v>
      </c>
      <c r="L26" s="22"/>
    </row>
    <row r="27" spans="1:12" s="20" customFormat="1" ht="15" customHeight="1" x14ac:dyDescent="0.4">
      <c r="A27" s="22"/>
      <c r="B27" s="45">
        <v>24</v>
      </c>
      <c r="C27" s="451" t="s">
        <v>60</v>
      </c>
      <c r="D27" s="451"/>
      <c r="E27" s="7">
        <v>5</v>
      </c>
      <c r="F27" s="7">
        <v>66</v>
      </c>
      <c r="G27" s="7">
        <v>28214</v>
      </c>
      <c r="H27" s="7">
        <v>34155</v>
      </c>
      <c r="I27" s="7">
        <v>67616</v>
      </c>
      <c r="J27" s="7">
        <v>28832</v>
      </c>
      <c r="K27" s="7">
        <v>30472</v>
      </c>
      <c r="L27" s="22"/>
    </row>
    <row r="28" spans="1:12" s="20" customFormat="1" ht="15" customHeight="1" x14ac:dyDescent="0.4">
      <c r="A28" s="22"/>
      <c r="B28" s="45">
        <v>25</v>
      </c>
      <c r="C28" s="451" t="s">
        <v>61</v>
      </c>
      <c r="D28" s="451"/>
      <c r="E28" s="7" t="s">
        <v>46</v>
      </c>
      <c r="F28" s="7" t="s">
        <v>46</v>
      </c>
      <c r="G28" s="7" t="s">
        <v>46</v>
      </c>
      <c r="H28" s="7" t="s">
        <v>46</v>
      </c>
      <c r="I28" s="7" t="s">
        <v>46</v>
      </c>
      <c r="J28" s="7" t="s">
        <v>46</v>
      </c>
      <c r="K28" s="7" t="s">
        <v>46</v>
      </c>
      <c r="L28" s="22"/>
    </row>
    <row r="29" spans="1:12" s="20" customFormat="1" ht="15" customHeight="1" x14ac:dyDescent="0.4">
      <c r="A29" s="22"/>
      <c r="B29" s="45">
        <v>26</v>
      </c>
      <c r="C29" s="451" t="s">
        <v>62</v>
      </c>
      <c r="D29" s="451"/>
      <c r="E29" s="7">
        <v>5</v>
      </c>
      <c r="F29" s="7">
        <v>100</v>
      </c>
      <c r="G29" s="7" t="s">
        <v>2100</v>
      </c>
      <c r="H29" s="7" t="s">
        <v>2100</v>
      </c>
      <c r="I29" s="7" t="s">
        <v>2100</v>
      </c>
      <c r="J29" s="7" t="s">
        <v>2100</v>
      </c>
      <c r="K29" s="7" t="s">
        <v>2100</v>
      </c>
      <c r="L29" s="22"/>
    </row>
    <row r="30" spans="1:12" s="20" customFormat="1" ht="15" customHeight="1" x14ac:dyDescent="0.4">
      <c r="A30" s="22"/>
      <c r="B30" s="45">
        <v>27</v>
      </c>
      <c r="C30" s="451" t="s">
        <v>63</v>
      </c>
      <c r="D30" s="451"/>
      <c r="E30" s="7" t="s">
        <v>46</v>
      </c>
      <c r="F30" s="7" t="s">
        <v>46</v>
      </c>
      <c r="G30" s="7" t="s">
        <v>46</v>
      </c>
      <c r="H30" s="7" t="s">
        <v>46</v>
      </c>
      <c r="I30" s="7" t="s">
        <v>46</v>
      </c>
      <c r="J30" s="7" t="s">
        <v>46</v>
      </c>
      <c r="K30" s="7" t="s">
        <v>46</v>
      </c>
      <c r="L30" s="22"/>
    </row>
    <row r="31" spans="1:12" s="20" customFormat="1" ht="15" customHeight="1" x14ac:dyDescent="0.4">
      <c r="A31" s="22"/>
      <c r="B31" s="46">
        <v>28</v>
      </c>
      <c r="C31" s="448" t="s">
        <v>64</v>
      </c>
      <c r="D31" s="448"/>
      <c r="E31" s="10">
        <v>1</v>
      </c>
      <c r="F31" s="10">
        <v>137</v>
      </c>
      <c r="G31" s="10" t="s">
        <v>2100</v>
      </c>
      <c r="H31" s="10" t="s">
        <v>2100</v>
      </c>
      <c r="I31" s="10" t="s">
        <v>2100</v>
      </c>
      <c r="J31" s="10" t="s">
        <v>2100</v>
      </c>
      <c r="K31" s="10" t="s">
        <v>2100</v>
      </c>
      <c r="L31" s="22"/>
    </row>
    <row r="32" spans="1:12" s="20" customFormat="1" ht="15" customHeight="1" x14ac:dyDescent="0.4">
      <c r="A32" s="22"/>
      <c r="B32" s="45">
        <v>29</v>
      </c>
      <c r="C32" s="451" t="s">
        <v>65</v>
      </c>
      <c r="D32" s="451"/>
      <c r="E32" s="7">
        <v>2</v>
      </c>
      <c r="F32" s="7">
        <v>40</v>
      </c>
      <c r="G32" s="7" t="s">
        <v>2100</v>
      </c>
      <c r="H32" s="7" t="s">
        <v>2100</v>
      </c>
      <c r="I32" s="7" t="s">
        <v>2100</v>
      </c>
      <c r="J32" s="7" t="s">
        <v>2100</v>
      </c>
      <c r="K32" s="7" t="s">
        <v>2100</v>
      </c>
      <c r="L32" s="22"/>
    </row>
    <row r="33" spans="1:12" s="20" customFormat="1" ht="15" customHeight="1" x14ac:dyDescent="0.4">
      <c r="A33" s="22"/>
      <c r="B33" s="45">
        <v>30</v>
      </c>
      <c r="C33" s="451" t="s">
        <v>66</v>
      </c>
      <c r="D33" s="451"/>
      <c r="E33" s="7" t="s">
        <v>46</v>
      </c>
      <c r="F33" s="7" t="s">
        <v>46</v>
      </c>
      <c r="G33" s="7" t="s">
        <v>46</v>
      </c>
      <c r="H33" s="7" t="s">
        <v>46</v>
      </c>
      <c r="I33" s="7" t="s">
        <v>46</v>
      </c>
      <c r="J33" s="7" t="s">
        <v>46</v>
      </c>
      <c r="K33" s="7" t="s">
        <v>46</v>
      </c>
      <c r="L33" s="22"/>
    </row>
    <row r="34" spans="1:12" s="20" customFormat="1" ht="15" customHeight="1" x14ac:dyDescent="0.4">
      <c r="A34" s="22"/>
      <c r="B34" s="45">
        <v>31</v>
      </c>
      <c r="C34" s="451" t="s">
        <v>67</v>
      </c>
      <c r="D34" s="451"/>
      <c r="E34" s="7" t="s">
        <v>46</v>
      </c>
      <c r="F34" s="7" t="s">
        <v>46</v>
      </c>
      <c r="G34" s="7" t="s">
        <v>46</v>
      </c>
      <c r="H34" s="7" t="s">
        <v>46</v>
      </c>
      <c r="I34" s="7" t="s">
        <v>46</v>
      </c>
      <c r="J34" s="7" t="s">
        <v>46</v>
      </c>
      <c r="K34" s="7" t="s">
        <v>46</v>
      </c>
      <c r="L34" s="22"/>
    </row>
    <row r="35" spans="1:12" s="20" customFormat="1" ht="15" customHeight="1" x14ac:dyDescent="0.4">
      <c r="A35" s="22"/>
      <c r="B35" s="146">
        <v>32</v>
      </c>
      <c r="C35" s="458" t="s">
        <v>68</v>
      </c>
      <c r="D35" s="458"/>
      <c r="E35" s="109">
        <v>3</v>
      </c>
      <c r="F35" s="109">
        <v>24</v>
      </c>
      <c r="G35" s="109">
        <v>5986</v>
      </c>
      <c r="H35" s="109">
        <v>8223</v>
      </c>
      <c r="I35" s="109">
        <v>15872</v>
      </c>
      <c r="J35" s="109">
        <v>6954</v>
      </c>
      <c r="K35" s="109">
        <v>6954</v>
      </c>
      <c r="L35" s="22"/>
    </row>
    <row r="36" spans="1:12" s="20" customFormat="1" ht="15" customHeight="1" x14ac:dyDescent="0.4">
      <c r="A36" s="22"/>
      <c r="B36" s="454" t="s">
        <v>2259</v>
      </c>
      <c r="C36" s="454"/>
      <c r="D36" s="455"/>
      <c r="E36" s="7">
        <v>23</v>
      </c>
      <c r="F36" s="7">
        <v>115</v>
      </c>
      <c r="G36" s="7">
        <v>29033</v>
      </c>
      <c r="H36" s="7">
        <v>71098</v>
      </c>
      <c r="I36" s="7">
        <v>126567</v>
      </c>
      <c r="J36" s="7">
        <v>50376</v>
      </c>
      <c r="K36" s="7">
        <v>50376</v>
      </c>
      <c r="L36" s="22"/>
    </row>
    <row r="37" spans="1:12" s="20" customFormat="1" ht="15" customHeight="1" x14ac:dyDescent="0.4">
      <c r="A37" s="22"/>
      <c r="B37" s="454" t="s">
        <v>540</v>
      </c>
      <c r="C37" s="454"/>
      <c r="D37" s="455"/>
      <c r="E37" s="7">
        <v>8</v>
      </c>
      <c r="F37" s="7">
        <v>124</v>
      </c>
      <c r="G37" s="7">
        <v>36381</v>
      </c>
      <c r="H37" s="7">
        <v>38894</v>
      </c>
      <c r="I37" s="7">
        <v>172041</v>
      </c>
      <c r="J37" s="7">
        <v>120498</v>
      </c>
      <c r="K37" s="7">
        <v>120498</v>
      </c>
      <c r="L37" s="22"/>
    </row>
    <row r="38" spans="1:12" s="20" customFormat="1" ht="15" customHeight="1" x14ac:dyDescent="0.4">
      <c r="A38" s="22"/>
      <c r="B38" s="454" t="s">
        <v>541</v>
      </c>
      <c r="C38" s="454"/>
      <c r="D38" s="455"/>
      <c r="E38" s="7">
        <v>7</v>
      </c>
      <c r="F38" s="7">
        <v>164</v>
      </c>
      <c r="G38" s="7">
        <v>55095</v>
      </c>
      <c r="H38" s="7">
        <v>153048</v>
      </c>
      <c r="I38" s="7">
        <v>338974</v>
      </c>
      <c r="J38" s="7">
        <v>169493</v>
      </c>
      <c r="K38" s="7">
        <v>169493</v>
      </c>
      <c r="L38" s="22"/>
    </row>
    <row r="39" spans="1:12" s="20" customFormat="1" ht="15" customHeight="1" x14ac:dyDescent="0.4">
      <c r="A39" s="22"/>
      <c r="B39" s="454" t="s">
        <v>542</v>
      </c>
      <c r="C39" s="454"/>
      <c r="D39" s="455"/>
      <c r="E39" s="7">
        <v>6</v>
      </c>
      <c r="F39" s="7">
        <v>237</v>
      </c>
      <c r="G39" s="7">
        <v>72373</v>
      </c>
      <c r="H39" s="7">
        <v>131282</v>
      </c>
      <c r="I39" s="7">
        <v>251407</v>
      </c>
      <c r="J39" s="7">
        <v>103187</v>
      </c>
      <c r="K39" s="7">
        <v>109992</v>
      </c>
      <c r="L39" s="22"/>
    </row>
    <row r="40" spans="1:12" s="20" customFormat="1" ht="15" customHeight="1" x14ac:dyDescent="0.4">
      <c r="A40" s="22"/>
      <c r="B40" s="456" t="s">
        <v>543</v>
      </c>
      <c r="C40" s="456"/>
      <c r="D40" s="457"/>
      <c r="E40" s="10">
        <v>1</v>
      </c>
      <c r="F40" s="10">
        <v>78</v>
      </c>
      <c r="G40" s="10" t="s">
        <v>2100</v>
      </c>
      <c r="H40" s="10" t="s">
        <v>2100</v>
      </c>
      <c r="I40" s="10" t="s">
        <v>2100</v>
      </c>
      <c r="J40" s="10" t="s">
        <v>2100</v>
      </c>
      <c r="K40" s="10" t="s">
        <v>2100</v>
      </c>
      <c r="L40" s="22"/>
    </row>
    <row r="41" spans="1:12" s="20" customFormat="1" ht="15" customHeight="1" x14ac:dyDescent="0.4">
      <c r="A41" s="22"/>
      <c r="B41" s="454" t="s">
        <v>544</v>
      </c>
      <c r="C41" s="454"/>
      <c r="D41" s="455"/>
      <c r="E41" s="7">
        <v>2</v>
      </c>
      <c r="F41" s="7">
        <v>282</v>
      </c>
      <c r="G41" s="7" t="s">
        <v>2100</v>
      </c>
      <c r="H41" s="7" t="s">
        <v>2100</v>
      </c>
      <c r="I41" s="7" t="s">
        <v>2100</v>
      </c>
      <c r="J41" s="7" t="s">
        <v>2100</v>
      </c>
      <c r="K41" s="7" t="s">
        <v>2100</v>
      </c>
      <c r="L41" s="22"/>
    </row>
    <row r="42" spans="1:12" s="20" customFormat="1" ht="15" customHeight="1" x14ac:dyDescent="0.4">
      <c r="A42" s="22"/>
      <c r="B42" s="454" t="s">
        <v>545</v>
      </c>
      <c r="C42" s="454"/>
      <c r="D42" s="455"/>
      <c r="E42" s="7" t="s">
        <v>46</v>
      </c>
      <c r="F42" s="7" t="s">
        <v>46</v>
      </c>
      <c r="G42" s="7" t="s">
        <v>46</v>
      </c>
      <c r="H42" s="7" t="s">
        <v>46</v>
      </c>
      <c r="I42" s="7" t="s">
        <v>46</v>
      </c>
      <c r="J42" s="7" t="s">
        <v>46</v>
      </c>
      <c r="K42" s="7" t="s">
        <v>46</v>
      </c>
      <c r="L42" s="22"/>
    </row>
    <row r="43" spans="1:12" s="20" customFormat="1" ht="15" customHeight="1" x14ac:dyDescent="0.4">
      <c r="A43" s="22"/>
      <c r="B43" s="454" t="s">
        <v>546</v>
      </c>
      <c r="C43" s="454"/>
      <c r="D43" s="455"/>
      <c r="E43" s="7">
        <v>1</v>
      </c>
      <c r="F43" s="7">
        <v>437</v>
      </c>
      <c r="G43" s="7" t="s">
        <v>2100</v>
      </c>
      <c r="H43" s="7" t="s">
        <v>2100</v>
      </c>
      <c r="I43" s="7" t="s">
        <v>2100</v>
      </c>
      <c r="J43" s="7" t="s">
        <v>2100</v>
      </c>
      <c r="K43" s="7" t="s">
        <v>2100</v>
      </c>
      <c r="L43" s="22"/>
    </row>
    <row r="44" spans="1:12" s="20" customFormat="1" ht="15" customHeight="1" x14ac:dyDescent="0.4">
      <c r="A44" s="22"/>
      <c r="B44" s="454" t="s">
        <v>547</v>
      </c>
      <c r="C44" s="454"/>
      <c r="D44" s="455"/>
      <c r="E44" s="7" t="s">
        <v>46</v>
      </c>
      <c r="F44" s="7" t="s">
        <v>46</v>
      </c>
      <c r="G44" s="7" t="s">
        <v>46</v>
      </c>
      <c r="H44" s="7" t="s">
        <v>46</v>
      </c>
      <c r="I44" s="7" t="s">
        <v>46</v>
      </c>
      <c r="J44" s="7" t="s">
        <v>46</v>
      </c>
      <c r="K44" s="7" t="s">
        <v>46</v>
      </c>
      <c r="L44" s="22"/>
    </row>
    <row r="45" spans="1:12" s="20" customFormat="1" ht="15" customHeight="1" thickBot="1" x14ac:dyDescent="0.45">
      <c r="A45" s="22"/>
      <c r="B45" s="452" t="s">
        <v>548</v>
      </c>
      <c r="C45" s="452"/>
      <c r="D45" s="453"/>
      <c r="E45" s="13" t="s">
        <v>46</v>
      </c>
      <c r="F45" s="13" t="s">
        <v>46</v>
      </c>
      <c r="G45" s="13" t="s">
        <v>46</v>
      </c>
      <c r="H45" s="13" t="s">
        <v>46</v>
      </c>
      <c r="I45" s="13" t="s">
        <v>46</v>
      </c>
      <c r="J45" s="13" t="s">
        <v>46</v>
      </c>
      <c r="K45" s="13" t="s">
        <v>46</v>
      </c>
      <c r="L45" s="22"/>
    </row>
    <row r="46" spans="1:12" s="20" customFormat="1" ht="15" customHeight="1" x14ac:dyDescent="0.4">
      <c r="A46" s="22"/>
      <c r="L46" s="22"/>
    </row>
    <row r="47" spans="1:12" ht="15" customHeight="1" x14ac:dyDescent="0.4">
      <c r="A47" s="18"/>
      <c r="L47" s="18"/>
    </row>
    <row r="48" spans="1:12" ht="15" customHeight="1" x14ac:dyDescent="0.4">
      <c r="A48" s="18"/>
      <c r="L48" s="18"/>
    </row>
    <row r="49" spans="1:12" ht="15" customHeight="1" x14ac:dyDescent="0.4">
      <c r="A49" s="18"/>
      <c r="L49" s="18"/>
    </row>
    <row r="50" spans="1:12" ht="15" customHeight="1" x14ac:dyDescent="0.4">
      <c r="A50" s="18"/>
      <c r="L50" s="18"/>
    </row>
    <row r="51" spans="1:12" ht="15" customHeight="1" x14ac:dyDescent="0.4">
      <c r="A51" s="18"/>
      <c r="L51" s="18"/>
    </row>
    <row r="52" spans="1:12" ht="15" customHeight="1" x14ac:dyDescent="0.4">
      <c r="A52" s="18"/>
      <c r="L52" s="18"/>
    </row>
    <row r="53" spans="1:12" ht="15" customHeight="1" x14ac:dyDescent="0.4">
      <c r="A53" s="18"/>
      <c r="L53" s="18"/>
    </row>
    <row r="54" spans="1:12" ht="15" customHeight="1" x14ac:dyDescent="0.4">
      <c r="A54" s="18"/>
      <c r="L54" s="18"/>
    </row>
    <row r="55" spans="1:12" ht="15" customHeight="1" x14ac:dyDescent="0.4">
      <c r="A55" s="18"/>
      <c r="L55" s="18"/>
    </row>
    <row r="56" spans="1:12" ht="15" customHeight="1" x14ac:dyDescent="0.4">
      <c r="A56" s="18"/>
      <c r="L56" s="18"/>
    </row>
    <row r="57" spans="1:12" ht="15" customHeight="1" x14ac:dyDescent="0.4">
      <c r="A57" s="18"/>
      <c r="L57" s="18"/>
    </row>
    <row r="58" spans="1:12" ht="15" customHeight="1" x14ac:dyDescent="0.4">
      <c r="A58" s="18"/>
      <c r="L58" s="18"/>
    </row>
    <row r="59" spans="1:12" ht="15" customHeight="1" x14ac:dyDescent="0.4">
      <c r="A59" s="18"/>
      <c r="L59" s="18"/>
    </row>
  </sheetData>
  <mergeCells count="37">
    <mergeCell ref="B45:D45"/>
    <mergeCell ref="E9:E10"/>
    <mergeCell ref="B39:D39"/>
    <mergeCell ref="B40:D40"/>
    <mergeCell ref="B41:D41"/>
    <mergeCell ref="B42:D42"/>
    <mergeCell ref="B43:D43"/>
    <mergeCell ref="B44:D44"/>
    <mergeCell ref="C34:D34"/>
    <mergeCell ref="C35:D35"/>
    <mergeCell ref="B36:D36"/>
    <mergeCell ref="B37:D37"/>
    <mergeCell ref="B38:D38"/>
    <mergeCell ref="C28:D28"/>
    <mergeCell ref="C29:D29"/>
    <mergeCell ref="C30:D30"/>
    <mergeCell ref="C31:D31"/>
    <mergeCell ref="C32:D32"/>
    <mergeCell ref="C33:D33"/>
    <mergeCell ref="C22:D22"/>
    <mergeCell ref="C23:D23"/>
    <mergeCell ref="C24:D24"/>
    <mergeCell ref="C25:D25"/>
    <mergeCell ref="C26:D26"/>
    <mergeCell ref="C27:D27"/>
    <mergeCell ref="B9:D10"/>
    <mergeCell ref="C21:D21"/>
    <mergeCell ref="B11:D11"/>
    <mergeCell ref="C12:D12"/>
    <mergeCell ref="C13:D13"/>
    <mergeCell ref="C14:D14"/>
    <mergeCell ref="C15:D15"/>
    <mergeCell ref="C16:D16"/>
    <mergeCell ref="C17:D17"/>
    <mergeCell ref="C18:D18"/>
    <mergeCell ref="C19:D19"/>
    <mergeCell ref="C20:D20"/>
  </mergeCells>
  <phoneticPr fontId="2"/>
  <pageMargins left="0.78740157480314965" right="0.78740157480314965" top="0.78740157480314965" bottom="0.78740157480314965" header="0.39370078740157483" footer="0.59055118110236227"/>
  <pageSetup paperSize="9" scale="93" firstPageNumber="5"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L59"/>
  <sheetViews>
    <sheetView showGridLines="0" zoomScaleNormal="100" workbookViewId="0"/>
  </sheetViews>
  <sheetFormatPr defaultColWidth="8.125" defaultRowHeight="15" customHeight="1" x14ac:dyDescent="0.4"/>
  <cols>
    <col min="1" max="1" width="2.625" style="16" customWidth="1"/>
    <col min="2" max="2" width="2.5" style="16" customWidth="1"/>
    <col min="3" max="5" width="6" style="16" customWidth="1"/>
    <col min="6" max="6" width="6.875" style="16" customWidth="1"/>
    <col min="7" max="11" width="11.375" style="16" customWidth="1"/>
    <col min="12" max="12" width="8.75" style="16" bestFit="1" customWidth="1"/>
    <col min="13" max="16384" width="8.125" style="16"/>
  </cols>
  <sheetData>
    <row r="1" spans="1:12" s="126" customFormat="1" ht="15" customHeight="1" x14ac:dyDescent="0.4">
      <c r="B1" s="126" t="s">
        <v>2256</v>
      </c>
    </row>
    <row r="2" spans="1:12" s="126" customFormat="1" ht="4.5" customHeight="1" x14ac:dyDescent="0.4"/>
    <row r="3" spans="1:12" s="126" customFormat="1" ht="4.5" customHeight="1" x14ac:dyDescent="0.4"/>
    <row r="4" spans="1:12" s="126" customFormat="1" ht="4.5" customHeight="1" x14ac:dyDescent="0.4"/>
    <row r="5" spans="1:12" ht="4.5" customHeight="1" x14ac:dyDescent="0.4"/>
    <row r="6" spans="1:12" s="59" customFormat="1" ht="15" customHeight="1" x14ac:dyDescent="0.4">
      <c r="B6" s="59" t="s">
        <v>643</v>
      </c>
    </row>
    <row r="7" spans="1:12" s="52" customFormat="1" ht="15" customHeight="1" x14ac:dyDescent="0.4">
      <c r="B7" s="52" t="s">
        <v>2070</v>
      </c>
    </row>
    <row r="8" spans="1:12" s="20" customFormat="1" ht="15" customHeight="1" thickBot="1" x14ac:dyDescent="0.45">
      <c r="C8" s="21">
        <v>322</v>
      </c>
      <c r="D8" s="20" t="s">
        <v>675</v>
      </c>
      <c r="L8" s="22"/>
    </row>
    <row r="9" spans="1:12" ht="52.5" x14ac:dyDescent="0.4">
      <c r="A9" s="18"/>
      <c r="B9" s="429" t="s">
        <v>18</v>
      </c>
      <c r="C9" s="429"/>
      <c r="D9" s="430"/>
      <c r="E9" s="440" t="s">
        <v>20</v>
      </c>
      <c r="F9" s="140" t="s">
        <v>639</v>
      </c>
      <c r="G9" s="154" t="s">
        <v>71</v>
      </c>
      <c r="H9" s="140" t="s">
        <v>2091</v>
      </c>
      <c r="I9" s="140" t="s">
        <v>640</v>
      </c>
      <c r="J9" s="141" t="s">
        <v>641</v>
      </c>
      <c r="K9" s="141" t="s">
        <v>2035</v>
      </c>
      <c r="L9" s="18"/>
    </row>
    <row r="10" spans="1:12" s="142" customFormat="1" ht="15" customHeight="1" thickBot="1" x14ac:dyDescent="0.45">
      <c r="A10" s="93"/>
      <c r="B10" s="431"/>
      <c r="C10" s="431"/>
      <c r="D10" s="432"/>
      <c r="E10" s="441"/>
      <c r="F10" s="23" t="s">
        <v>642</v>
      </c>
      <c r="G10" s="23" t="s">
        <v>80</v>
      </c>
      <c r="H10" s="23" t="s">
        <v>80</v>
      </c>
      <c r="I10" s="23" t="s">
        <v>80</v>
      </c>
      <c r="J10" s="24" t="s">
        <v>80</v>
      </c>
      <c r="K10" s="24" t="s">
        <v>80</v>
      </c>
      <c r="L10" s="93"/>
    </row>
    <row r="11" spans="1:12" s="52" customFormat="1" ht="15" customHeight="1" x14ac:dyDescent="0.4">
      <c r="A11" s="51"/>
      <c r="B11" s="449" t="s">
        <v>674</v>
      </c>
      <c r="C11" s="449"/>
      <c r="D11" s="450"/>
      <c r="E11" s="50">
        <v>40</v>
      </c>
      <c r="F11" s="50">
        <v>1179</v>
      </c>
      <c r="G11" s="50">
        <v>305798</v>
      </c>
      <c r="H11" s="50">
        <v>1669868</v>
      </c>
      <c r="I11" s="50">
        <v>3308750</v>
      </c>
      <c r="J11" s="50">
        <v>1377945</v>
      </c>
      <c r="K11" s="50">
        <v>1517518</v>
      </c>
      <c r="L11" s="51"/>
    </row>
    <row r="12" spans="1:12" s="20" customFormat="1" ht="15" customHeight="1" x14ac:dyDescent="0.4">
      <c r="A12" s="22"/>
      <c r="B12" s="45" t="s">
        <v>43</v>
      </c>
      <c r="C12" s="451" t="s">
        <v>44</v>
      </c>
      <c r="D12" s="451"/>
      <c r="E12" s="7">
        <v>12</v>
      </c>
      <c r="F12" s="7">
        <v>756</v>
      </c>
      <c r="G12" s="7">
        <v>129788</v>
      </c>
      <c r="H12" s="7">
        <v>901159</v>
      </c>
      <c r="I12" s="7">
        <v>1430676</v>
      </c>
      <c r="J12" s="7">
        <v>419518</v>
      </c>
      <c r="K12" s="7">
        <v>492006</v>
      </c>
      <c r="L12" s="22"/>
    </row>
    <row r="13" spans="1:12" s="20" customFormat="1" ht="15" customHeight="1" x14ac:dyDescent="0.4">
      <c r="A13" s="22"/>
      <c r="B13" s="45">
        <v>10</v>
      </c>
      <c r="C13" s="451" t="s">
        <v>45</v>
      </c>
      <c r="D13" s="451"/>
      <c r="E13" s="7" t="s">
        <v>46</v>
      </c>
      <c r="F13" s="7" t="s">
        <v>46</v>
      </c>
      <c r="G13" s="7" t="s">
        <v>46</v>
      </c>
      <c r="H13" s="7" t="s">
        <v>46</v>
      </c>
      <c r="I13" s="7" t="s">
        <v>46</v>
      </c>
      <c r="J13" s="7" t="s">
        <v>46</v>
      </c>
      <c r="K13" s="7" t="s">
        <v>46</v>
      </c>
      <c r="L13" s="22"/>
    </row>
    <row r="14" spans="1:12" s="20" customFormat="1" ht="15" customHeight="1" x14ac:dyDescent="0.4">
      <c r="A14" s="22"/>
      <c r="B14" s="45">
        <v>11</v>
      </c>
      <c r="C14" s="451" t="s">
        <v>47</v>
      </c>
      <c r="D14" s="451"/>
      <c r="E14" s="7">
        <v>2</v>
      </c>
      <c r="F14" s="7">
        <v>44</v>
      </c>
      <c r="G14" s="7" t="s">
        <v>2100</v>
      </c>
      <c r="H14" s="7" t="s">
        <v>2100</v>
      </c>
      <c r="I14" s="7" t="s">
        <v>2100</v>
      </c>
      <c r="J14" s="7" t="s">
        <v>2100</v>
      </c>
      <c r="K14" s="7" t="s">
        <v>2100</v>
      </c>
      <c r="L14" s="22"/>
    </row>
    <row r="15" spans="1:12" s="20" customFormat="1" ht="15" customHeight="1" x14ac:dyDescent="0.4">
      <c r="A15" s="22"/>
      <c r="B15" s="45">
        <v>12</v>
      </c>
      <c r="C15" s="451" t="s">
        <v>48</v>
      </c>
      <c r="D15" s="451"/>
      <c r="E15" s="7">
        <v>1</v>
      </c>
      <c r="F15" s="7">
        <v>6</v>
      </c>
      <c r="G15" s="7" t="s">
        <v>2100</v>
      </c>
      <c r="H15" s="7" t="s">
        <v>2100</v>
      </c>
      <c r="I15" s="7" t="s">
        <v>2100</v>
      </c>
      <c r="J15" s="7" t="s">
        <v>2100</v>
      </c>
      <c r="K15" s="7" t="s">
        <v>2100</v>
      </c>
      <c r="L15" s="22"/>
    </row>
    <row r="16" spans="1:12" s="20" customFormat="1" ht="15" customHeight="1" x14ac:dyDescent="0.4">
      <c r="A16" s="22"/>
      <c r="B16" s="46">
        <v>13</v>
      </c>
      <c r="C16" s="448" t="s">
        <v>49</v>
      </c>
      <c r="D16" s="448"/>
      <c r="E16" s="10">
        <v>1</v>
      </c>
      <c r="F16" s="10">
        <v>7</v>
      </c>
      <c r="G16" s="10" t="s">
        <v>2100</v>
      </c>
      <c r="H16" s="10" t="s">
        <v>2100</v>
      </c>
      <c r="I16" s="10" t="s">
        <v>2100</v>
      </c>
      <c r="J16" s="10" t="s">
        <v>2100</v>
      </c>
      <c r="K16" s="10" t="s">
        <v>2100</v>
      </c>
      <c r="L16" s="22"/>
    </row>
    <row r="17" spans="1:12" s="20" customFormat="1" ht="15" customHeight="1" x14ac:dyDescent="0.4">
      <c r="A17" s="22"/>
      <c r="B17" s="45">
        <v>14</v>
      </c>
      <c r="C17" s="451" t="s">
        <v>50</v>
      </c>
      <c r="D17" s="451"/>
      <c r="E17" s="7" t="s">
        <v>46</v>
      </c>
      <c r="F17" s="7" t="s">
        <v>46</v>
      </c>
      <c r="G17" s="7" t="s">
        <v>46</v>
      </c>
      <c r="H17" s="7" t="s">
        <v>46</v>
      </c>
      <c r="I17" s="7" t="s">
        <v>46</v>
      </c>
      <c r="J17" s="7" t="s">
        <v>46</v>
      </c>
      <c r="K17" s="7" t="s">
        <v>46</v>
      </c>
      <c r="L17" s="22"/>
    </row>
    <row r="18" spans="1:12" s="20" customFormat="1" ht="15" customHeight="1" x14ac:dyDescent="0.4">
      <c r="A18" s="22"/>
      <c r="B18" s="45">
        <v>15</v>
      </c>
      <c r="C18" s="451" t="s">
        <v>51</v>
      </c>
      <c r="D18" s="451"/>
      <c r="E18" s="7">
        <v>4</v>
      </c>
      <c r="F18" s="7">
        <v>45</v>
      </c>
      <c r="G18" s="7">
        <v>24302</v>
      </c>
      <c r="H18" s="7">
        <v>128379</v>
      </c>
      <c r="I18" s="7">
        <v>737251</v>
      </c>
      <c r="J18" s="7">
        <v>519327</v>
      </c>
      <c r="K18" s="7">
        <v>553737</v>
      </c>
      <c r="L18" s="22"/>
    </row>
    <row r="19" spans="1:12" s="20" customFormat="1" ht="15" customHeight="1" x14ac:dyDescent="0.4">
      <c r="A19" s="22"/>
      <c r="B19" s="45">
        <v>16</v>
      </c>
      <c r="C19" s="451" t="s">
        <v>52</v>
      </c>
      <c r="D19" s="451"/>
      <c r="E19" s="7">
        <v>1</v>
      </c>
      <c r="F19" s="7">
        <v>5</v>
      </c>
      <c r="G19" s="7" t="s">
        <v>2100</v>
      </c>
      <c r="H19" s="7" t="s">
        <v>2100</v>
      </c>
      <c r="I19" s="7" t="s">
        <v>2100</v>
      </c>
      <c r="J19" s="7" t="s">
        <v>2100</v>
      </c>
      <c r="K19" s="7" t="s">
        <v>2100</v>
      </c>
      <c r="L19" s="22"/>
    </row>
    <row r="20" spans="1:12" s="20" customFormat="1" ht="15" customHeight="1" x14ac:dyDescent="0.4">
      <c r="A20" s="22"/>
      <c r="B20" s="45">
        <v>17</v>
      </c>
      <c r="C20" s="451" t="s">
        <v>53</v>
      </c>
      <c r="D20" s="451"/>
      <c r="E20" s="7">
        <v>1</v>
      </c>
      <c r="F20" s="7">
        <v>8</v>
      </c>
      <c r="G20" s="7" t="s">
        <v>2100</v>
      </c>
      <c r="H20" s="7" t="s">
        <v>2100</v>
      </c>
      <c r="I20" s="7" t="s">
        <v>2100</v>
      </c>
      <c r="J20" s="7" t="s">
        <v>2100</v>
      </c>
      <c r="K20" s="7" t="s">
        <v>2100</v>
      </c>
      <c r="L20" s="22"/>
    </row>
    <row r="21" spans="1:12" s="20" customFormat="1" ht="15" customHeight="1" x14ac:dyDescent="0.4">
      <c r="A21" s="22"/>
      <c r="B21" s="46">
        <v>18</v>
      </c>
      <c r="C21" s="447" t="s">
        <v>54</v>
      </c>
      <c r="D21" s="448"/>
      <c r="E21" s="10">
        <v>3</v>
      </c>
      <c r="F21" s="10">
        <v>41</v>
      </c>
      <c r="G21" s="10">
        <v>12962</v>
      </c>
      <c r="H21" s="10">
        <v>22893</v>
      </c>
      <c r="I21" s="10">
        <v>64019</v>
      </c>
      <c r="J21" s="10">
        <v>37387</v>
      </c>
      <c r="K21" s="10">
        <v>37387</v>
      </c>
      <c r="L21" s="22"/>
    </row>
    <row r="22" spans="1:12" s="20" customFormat="1" ht="15" customHeight="1" x14ac:dyDescent="0.4">
      <c r="A22" s="22"/>
      <c r="B22" s="45">
        <v>19</v>
      </c>
      <c r="C22" s="451" t="s">
        <v>55</v>
      </c>
      <c r="D22" s="451"/>
      <c r="E22" s="7" t="s">
        <v>46</v>
      </c>
      <c r="F22" s="7" t="s">
        <v>46</v>
      </c>
      <c r="G22" s="7" t="s">
        <v>46</v>
      </c>
      <c r="H22" s="7" t="s">
        <v>46</v>
      </c>
      <c r="I22" s="7" t="s">
        <v>46</v>
      </c>
      <c r="J22" s="7" t="s">
        <v>46</v>
      </c>
      <c r="K22" s="7" t="s">
        <v>46</v>
      </c>
      <c r="L22" s="22"/>
    </row>
    <row r="23" spans="1:12" s="20" customFormat="1" ht="15" customHeight="1" x14ac:dyDescent="0.4">
      <c r="A23" s="22"/>
      <c r="B23" s="45">
        <v>20</v>
      </c>
      <c r="C23" s="451" t="s">
        <v>56</v>
      </c>
      <c r="D23" s="451"/>
      <c r="E23" s="7" t="s">
        <v>46</v>
      </c>
      <c r="F23" s="7" t="s">
        <v>46</v>
      </c>
      <c r="G23" s="7" t="s">
        <v>46</v>
      </c>
      <c r="H23" s="7" t="s">
        <v>46</v>
      </c>
      <c r="I23" s="7" t="s">
        <v>46</v>
      </c>
      <c r="J23" s="7" t="s">
        <v>46</v>
      </c>
      <c r="K23" s="7" t="s">
        <v>46</v>
      </c>
      <c r="L23" s="22"/>
    </row>
    <row r="24" spans="1:12" s="20" customFormat="1" ht="15" customHeight="1" x14ac:dyDescent="0.4">
      <c r="A24" s="22"/>
      <c r="B24" s="45">
        <v>21</v>
      </c>
      <c r="C24" s="451" t="s">
        <v>57</v>
      </c>
      <c r="D24" s="451"/>
      <c r="E24" s="7">
        <v>3</v>
      </c>
      <c r="F24" s="7">
        <v>33</v>
      </c>
      <c r="G24" s="7">
        <v>8406</v>
      </c>
      <c r="H24" s="7">
        <v>31651</v>
      </c>
      <c r="I24" s="7">
        <v>59614</v>
      </c>
      <c r="J24" s="7">
        <v>25421</v>
      </c>
      <c r="K24" s="7">
        <v>25421</v>
      </c>
      <c r="L24" s="22"/>
    </row>
    <row r="25" spans="1:12" s="20" customFormat="1" ht="15" customHeight="1" x14ac:dyDescent="0.4">
      <c r="A25" s="22"/>
      <c r="B25" s="45">
        <v>22</v>
      </c>
      <c r="C25" s="451" t="s">
        <v>58</v>
      </c>
      <c r="D25" s="451"/>
      <c r="E25" s="7">
        <v>2</v>
      </c>
      <c r="F25" s="7">
        <v>44</v>
      </c>
      <c r="G25" s="7" t="s">
        <v>2100</v>
      </c>
      <c r="H25" s="7" t="s">
        <v>2100</v>
      </c>
      <c r="I25" s="7" t="s">
        <v>2100</v>
      </c>
      <c r="J25" s="7" t="s">
        <v>2100</v>
      </c>
      <c r="K25" s="7" t="s">
        <v>2100</v>
      </c>
      <c r="L25" s="22"/>
    </row>
    <row r="26" spans="1:12" s="20" customFormat="1" ht="15" customHeight="1" x14ac:dyDescent="0.4">
      <c r="A26" s="22"/>
      <c r="B26" s="46">
        <v>23</v>
      </c>
      <c r="C26" s="448" t="s">
        <v>59</v>
      </c>
      <c r="D26" s="448"/>
      <c r="E26" s="10" t="s">
        <v>46</v>
      </c>
      <c r="F26" s="10" t="s">
        <v>46</v>
      </c>
      <c r="G26" s="10" t="s">
        <v>46</v>
      </c>
      <c r="H26" s="10" t="s">
        <v>46</v>
      </c>
      <c r="I26" s="10" t="s">
        <v>46</v>
      </c>
      <c r="J26" s="10" t="s">
        <v>46</v>
      </c>
      <c r="K26" s="10" t="s">
        <v>46</v>
      </c>
      <c r="L26" s="22"/>
    </row>
    <row r="27" spans="1:12" s="20" customFormat="1" ht="15" customHeight="1" x14ac:dyDescent="0.4">
      <c r="A27" s="22"/>
      <c r="B27" s="45">
        <v>24</v>
      </c>
      <c r="C27" s="451" t="s">
        <v>60</v>
      </c>
      <c r="D27" s="451"/>
      <c r="E27" s="7">
        <v>2</v>
      </c>
      <c r="F27" s="7">
        <v>43</v>
      </c>
      <c r="G27" s="7" t="s">
        <v>2100</v>
      </c>
      <c r="H27" s="7" t="s">
        <v>2100</v>
      </c>
      <c r="I27" s="7" t="s">
        <v>2100</v>
      </c>
      <c r="J27" s="7" t="s">
        <v>2100</v>
      </c>
      <c r="K27" s="7" t="s">
        <v>2100</v>
      </c>
      <c r="L27" s="22"/>
    </row>
    <row r="28" spans="1:12" s="20" customFormat="1" ht="15" customHeight="1" x14ac:dyDescent="0.4">
      <c r="A28" s="22"/>
      <c r="B28" s="45">
        <v>25</v>
      </c>
      <c r="C28" s="451" t="s">
        <v>61</v>
      </c>
      <c r="D28" s="451"/>
      <c r="E28" s="7">
        <v>2</v>
      </c>
      <c r="F28" s="7">
        <v>105</v>
      </c>
      <c r="G28" s="7" t="s">
        <v>2100</v>
      </c>
      <c r="H28" s="7" t="s">
        <v>2100</v>
      </c>
      <c r="I28" s="7" t="s">
        <v>2100</v>
      </c>
      <c r="J28" s="7" t="s">
        <v>2100</v>
      </c>
      <c r="K28" s="7" t="s">
        <v>2100</v>
      </c>
      <c r="L28" s="22"/>
    </row>
    <row r="29" spans="1:12" s="20" customFormat="1" ht="15" customHeight="1" x14ac:dyDescent="0.4">
      <c r="A29" s="22"/>
      <c r="B29" s="45">
        <v>26</v>
      </c>
      <c r="C29" s="451" t="s">
        <v>62</v>
      </c>
      <c r="D29" s="451"/>
      <c r="E29" s="7">
        <v>1</v>
      </c>
      <c r="F29" s="7">
        <v>11</v>
      </c>
      <c r="G29" s="7" t="s">
        <v>2100</v>
      </c>
      <c r="H29" s="7" t="s">
        <v>2100</v>
      </c>
      <c r="I29" s="7" t="s">
        <v>2100</v>
      </c>
      <c r="J29" s="7" t="s">
        <v>2100</v>
      </c>
      <c r="K29" s="7" t="s">
        <v>2100</v>
      </c>
      <c r="L29" s="22"/>
    </row>
    <row r="30" spans="1:12" s="20" customFormat="1" ht="15" customHeight="1" x14ac:dyDescent="0.4">
      <c r="A30" s="22"/>
      <c r="B30" s="45">
        <v>27</v>
      </c>
      <c r="C30" s="451" t="s">
        <v>63</v>
      </c>
      <c r="D30" s="451"/>
      <c r="E30" s="7" t="s">
        <v>46</v>
      </c>
      <c r="F30" s="7" t="s">
        <v>46</v>
      </c>
      <c r="G30" s="7" t="s">
        <v>46</v>
      </c>
      <c r="H30" s="7" t="s">
        <v>46</v>
      </c>
      <c r="I30" s="7" t="s">
        <v>46</v>
      </c>
      <c r="J30" s="7" t="s">
        <v>46</v>
      </c>
      <c r="K30" s="7" t="s">
        <v>46</v>
      </c>
      <c r="L30" s="22"/>
    </row>
    <row r="31" spans="1:12" s="20" customFormat="1" ht="15" customHeight="1" x14ac:dyDescent="0.4">
      <c r="A31" s="22"/>
      <c r="B31" s="46">
        <v>28</v>
      </c>
      <c r="C31" s="448" t="s">
        <v>64</v>
      </c>
      <c r="D31" s="448"/>
      <c r="E31" s="10">
        <v>1</v>
      </c>
      <c r="F31" s="10">
        <v>1</v>
      </c>
      <c r="G31" s="10" t="s">
        <v>2100</v>
      </c>
      <c r="H31" s="10" t="s">
        <v>2100</v>
      </c>
      <c r="I31" s="10" t="s">
        <v>2100</v>
      </c>
      <c r="J31" s="10" t="s">
        <v>2100</v>
      </c>
      <c r="K31" s="10" t="s">
        <v>2100</v>
      </c>
      <c r="L31" s="22"/>
    </row>
    <row r="32" spans="1:12" s="20" customFormat="1" ht="15" customHeight="1" x14ac:dyDescent="0.4">
      <c r="A32" s="22"/>
      <c r="B32" s="45">
        <v>29</v>
      </c>
      <c r="C32" s="451" t="s">
        <v>65</v>
      </c>
      <c r="D32" s="451"/>
      <c r="E32" s="7">
        <v>1</v>
      </c>
      <c r="F32" s="7">
        <v>3</v>
      </c>
      <c r="G32" s="7" t="s">
        <v>2100</v>
      </c>
      <c r="H32" s="7" t="s">
        <v>2100</v>
      </c>
      <c r="I32" s="7" t="s">
        <v>2100</v>
      </c>
      <c r="J32" s="7" t="s">
        <v>2100</v>
      </c>
      <c r="K32" s="7" t="s">
        <v>2100</v>
      </c>
      <c r="L32" s="22"/>
    </row>
    <row r="33" spans="1:12" s="20" customFormat="1" ht="15" customHeight="1" x14ac:dyDescent="0.4">
      <c r="A33" s="22"/>
      <c r="B33" s="45">
        <v>30</v>
      </c>
      <c r="C33" s="451" t="s">
        <v>66</v>
      </c>
      <c r="D33" s="451"/>
      <c r="E33" s="7" t="s">
        <v>46</v>
      </c>
      <c r="F33" s="7" t="s">
        <v>46</v>
      </c>
      <c r="G33" s="7" t="s">
        <v>46</v>
      </c>
      <c r="H33" s="7" t="s">
        <v>46</v>
      </c>
      <c r="I33" s="7" t="s">
        <v>46</v>
      </c>
      <c r="J33" s="7" t="s">
        <v>46</v>
      </c>
      <c r="K33" s="7" t="s">
        <v>46</v>
      </c>
      <c r="L33" s="22"/>
    </row>
    <row r="34" spans="1:12" s="20" customFormat="1" ht="15" customHeight="1" x14ac:dyDescent="0.4">
      <c r="A34" s="22"/>
      <c r="B34" s="45">
        <v>31</v>
      </c>
      <c r="C34" s="451" t="s">
        <v>67</v>
      </c>
      <c r="D34" s="451"/>
      <c r="E34" s="7" t="s">
        <v>46</v>
      </c>
      <c r="F34" s="7" t="s">
        <v>46</v>
      </c>
      <c r="G34" s="7" t="s">
        <v>46</v>
      </c>
      <c r="H34" s="7" t="s">
        <v>46</v>
      </c>
      <c r="I34" s="7" t="s">
        <v>46</v>
      </c>
      <c r="J34" s="7" t="s">
        <v>46</v>
      </c>
      <c r="K34" s="7" t="s">
        <v>46</v>
      </c>
      <c r="L34" s="22"/>
    </row>
    <row r="35" spans="1:12" s="20" customFormat="1" ht="15" customHeight="1" x14ac:dyDescent="0.4">
      <c r="A35" s="22"/>
      <c r="B35" s="146">
        <v>32</v>
      </c>
      <c r="C35" s="458" t="s">
        <v>68</v>
      </c>
      <c r="D35" s="458"/>
      <c r="E35" s="109">
        <v>3</v>
      </c>
      <c r="F35" s="109">
        <v>27</v>
      </c>
      <c r="G35" s="109">
        <v>8572</v>
      </c>
      <c r="H35" s="109">
        <v>9874</v>
      </c>
      <c r="I35" s="109">
        <v>36700</v>
      </c>
      <c r="J35" s="109">
        <v>24387</v>
      </c>
      <c r="K35" s="109">
        <v>24387</v>
      </c>
      <c r="L35" s="22"/>
    </row>
    <row r="36" spans="1:12" s="20" customFormat="1" ht="15" customHeight="1" x14ac:dyDescent="0.4">
      <c r="A36" s="22"/>
      <c r="B36" s="454" t="s">
        <v>2259</v>
      </c>
      <c r="C36" s="454"/>
      <c r="D36" s="455"/>
      <c r="E36" s="7">
        <v>17</v>
      </c>
      <c r="F36" s="7">
        <v>81</v>
      </c>
      <c r="G36" s="7">
        <v>24520</v>
      </c>
      <c r="H36" s="7">
        <v>121128</v>
      </c>
      <c r="I36" s="7">
        <v>170457</v>
      </c>
      <c r="J36" s="7">
        <v>44871</v>
      </c>
      <c r="K36" s="7">
        <v>44871</v>
      </c>
      <c r="L36" s="22"/>
    </row>
    <row r="37" spans="1:12" s="20" customFormat="1" ht="15" customHeight="1" x14ac:dyDescent="0.4">
      <c r="A37" s="22"/>
      <c r="B37" s="454" t="s">
        <v>540</v>
      </c>
      <c r="C37" s="454"/>
      <c r="D37" s="455"/>
      <c r="E37" s="7">
        <v>10</v>
      </c>
      <c r="F37" s="7">
        <v>144</v>
      </c>
      <c r="G37" s="7">
        <v>42624</v>
      </c>
      <c r="H37" s="7">
        <v>218488</v>
      </c>
      <c r="I37" s="7">
        <v>431102</v>
      </c>
      <c r="J37" s="7">
        <v>203952</v>
      </c>
      <c r="K37" s="7">
        <v>203952</v>
      </c>
      <c r="L37" s="22"/>
    </row>
    <row r="38" spans="1:12" s="20" customFormat="1" ht="15" customHeight="1" x14ac:dyDescent="0.4">
      <c r="A38" s="22"/>
      <c r="B38" s="454" t="s">
        <v>541</v>
      </c>
      <c r="C38" s="454"/>
      <c r="D38" s="455"/>
      <c r="E38" s="7">
        <v>4</v>
      </c>
      <c r="F38" s="7">
        <v>94</v>
      </c>
      <c r="G38" s="7">
        <v>26724</v>
      </c>
      <c r="H38" s="7">
        <v>247852</v>
      </c>
      <c r="I38" s="7">
        <v>367319</v>
      </c>
      <c r="J38" s="7">
        <v>113279</v>
      </c>
      <c r="K38" s="7">
        <v>113279</v>
      </c>
      <c r="L38" s="22"/>
    </row>
    <row r="39" spans="1:12" s="20" customFormat="1" ht="15" customHeight="1" x14ac:dyDescent="0.4">
      <c r="A39" s="22"/>
      <c r="B39" s="454" t="s">
        <v>542</v>
      </c>
      <c r="C39" s="454"/>
      <c r="D39" s="455"/>
      <c r="E39" s="7">
        <v>5</v>
      </c>
      <c r="F39" s="7">
        <v>198</v>
      </c>
      <c r="G39" s="7">
        <v>75788</v>
      </c>
      <c r="H39" s="7">
        <v>402640</v>
      </c>
      <c r="I39" s="7">
        <v>1126469</v>
      </c>
      <c r="J39" s="7">
        <v>597990</v>
      </c>
      <c r="K39" s="7">
        <v>659759</v>
      </c>
      <c r="L39" s="22"/>
    </row>
    <row r="40" spans="1:12" s="20" customFormat="1" ht="15" customHeight="1" x14ac:dyDescent="0.4">
      <c r="A40" s="22"/>
      <c r="B40" s="456" t="s">
        <v>543</v>
      </c>
      <c r="C40" s="456"/>
      <c r="D40" s="457"/>
      <c r="E40" s="10">
        <v>1</v>
      </c>
      <c r="F40" s="10">
        <v>72</v>
      </c>
      <c r="G40" s="10" t="s">
        <v>2100</v>
      </c>
      <c r="H40" s="10" t="s">
        <v>2100</v>
      </c>
      <c r="I40" s="10" t="s">
        <v>2100</v>
      </c>
      <c r="J40" s="10" t="s">
        <v>2100</v>
      </c>
      <c r="K40" s="10" t="s">
        <v>2100</v>
      </c>
      <c r="L40" s="22"/>
    </row>
    <row r="41" spans="1:12" s="20" customFormat="1" ht="15" customHeight="1" x14ac:dyDescent="0.4">
      <c r="A41" s="22"/>
      <c r="B41" s="454" t="s">
        <v>544</v>
      </c>
      <c r="C41" s="454"/>
      <c r="D41" s="455"/>
      <c r="E41" s="7">
        <v>2</v>
      </c>
      <c r="F41" s="7">
        <v>254</v>
      </c>
      <c r="G41" s="7" t="s">
        <v>2100</v>
      </c>
      <c r="H41" s="7" t="s">
        <v>2100</v>
      </c>
      <c r="I41" s="7" t="s">
        <v>2100</v>
      </c>
      <c r="J41" s="7" t="s">
        <v>2100</v>
      </c>
      <c r="K41" s="7" t="s">
        <v>2100</v>
      </c>
      <c r="L41" s="22"/>
    </row>
    <row r="42" spans="1:12" s="20" customFormat="1" ht="15" customHeight="1" x14ac:dyDescent="0.4">
      <c r="A42" s="22"/>
      <c r="B42" s="454" t="s">
        <v>545</v>
      </c>
      <c r="C42" s="454"/>
      <c r="D42" s="455"/>
      <c r="E42" s="7" t="s">
        <v>46</v>
      </c>
      <c r="F42" s="7" t="s">
        <v>46</v>
      </c>
      <c r="G42" s="7" t="s">
        <v>46</v>
      </c>
      <c r="H42" s="7" t="s">
        <v>46</v>
      </c>
      <c r="I42" s="7" t="s">
        <v>46</v>
      </c>
      <c r="J42" s="7" t="s">
        <v>46</v>
      </c>
      <c r="K42" s="7" t="s">
        <v>46</v>
      </c>
      <c r="L42" s="22"/>
    </row>
    <row r="43" spans="1:12" s="20" customFormat="1" ht="15" customHeight="1" x14ac:dyDescent="0.4">
      <c r="A43" s="22"/>
      <c r="B43" s="454" t="s">
        <v>546</v>
      </c>
      <c r="C43" s="454"/>
      <c r="D43" s="455"/>
      <c r="E43" s="7">
        <v>1</v>
      </c>
      <c r="F43" s="7">
        <v>336</v>
      </c>
      <c r="G43" s="7" t="s">
        <v>2100</v>
      </c>
      <c r="H43" s="7" t="s">
        <v>2100</v>
      </c>
      <c r="I43" s="7" t="s">
        <v>2100</v>
      </c>
      <c r="J43" s="7" t="s">
        <v>2100</v>
      </c>
      <c r="K43" s="7" t="s">
        <v>2100</v>
      </c>
      <c r="L43" s="22"/>
    </row>
    <row r="44" spans="1:12" s="20" customFormat="1" ht="15" customHeight="1" x14ac:dyDescent="0.4">
      <c r="A44" s="22"/>
      <c r="B44" s="454" t="s">
        <v>547</v>
      </c>
      <c r="C44" s="454"/>
      <c r="D44" s="455"/>
      <c r="E44" s="7" t="s">
        <v>46</v>
      </c>
      <c r="F44" s="7" t="s">
        <v>46</v>
      </c>
      <c r="G44" s="7" t="s">
        <v>46</v>
      </c>
      <c r="H44" s="7" t="s">
        <v>46</v>
      </c>
      <c r="I44" s="7" t="s">
        <v>46</v>
      </c>
      <c r="J44" s="7" t="s">
        <v>46</v>
      </c>
      <c r="K44" s="7" t="s">
        <v>46</v>
      </c>
      <c r="L44" s="22"/>
    </row>
    <row r="45" spans="1:12" s="20" customFormat="1" ht="15" customHeight="1" thickBot="1" x14ac:dyDescent="0.45">
      <c r="A45" s="22"/>
      <c r="B45" s="452" t="s">
        <v>548</v>
      </c>
      <c r="C45" s="452"/>
      <c r="D45" s="453"/>
      <c r="E45" s="13" t="s">
        <v>46</v>
      </c>
      <c r="F45" s="13" t="s">
        <v>46</v>
      </c>
      <c r="G45" s="13" t="s">
        <v>46</v>
      </c>
      <c r="H45" s="13" t="s">
        <v>46</v>
      </c>
      <c r="I45" s="13" t="s">
        <v>46</v>
      </c>
      <c r="J45" s="13" t="s">
        <v>46</v>
      </c>
      <c r="K45" s="13" t="s">
        <v>46</v>
      </c>
      <c r="L45" s="22"/>
    </row>
    <row r="46" spans="1:12" s="20" customFormat="1" ht="15" customHeight="1" x14ac:dyDescent="0.4">
      <c r="A46" s="22"/>
      <c r="L46" s="22"/>
    </row>
    <row r="47" spans="1:12" ht="15" customHeight="1" x14ac:dyDescent="0.4">
      <c r="A47" s="18"/>
      <c r="L47" s="18"/>
    </row>
    <row r="48" spans="1:12" ht="15" customHeight="1" x14ac:dyDescent="0.4">
      <c r="A48" s="18"/>
      <c r="L48" s="18"/>
    </row>
    <row r="49" spans="1:12" ht="15" customHeight="1" x14ac:dyDescent="0.4">
      <c r="A49" s="18"/>
      <c r="L49" s="18"/>
    </row>
    <row r="50" spans="1:12" ht="15" customHeight="1" x14ac:dyDescent="0.4">
      <c r="A50" s="18"/>
      <c r="L50" s="18"/>
    </row>
    <row r="51" spans="1:12" ht="15" customHeight="1" x14ac:dyDescent="0.4">
      <c r="A51" s="18"/>
      <c r="L51" s="18"/>
    </row>
    <row r="52" spans="1:12" ht="15" customHeight="1" x14ac:dyDescent="0.4">
      <c r="A52" s="18"/>
      <c r="L52" s="18"/>
    </row>
    <row r="53" spans="1:12" ht="15" customHeight="1" x14ac:dyDescent="0.4">
      <c r="A53" s="18"/>
      <c r="L53" s="18"/>
    </row>
    <row r="54" spans="1:12" ht="15" customHeight="1" x14ac:dyDescent="0.4">
      <c r="A54" s="18"/>
      <c r="L54" s="18"/>
    </row>
    <row r="55" spans="1:12" ht="15" customHeight="1" x14ac:dyDescent="0.4">
      <c r="A55" s="18"/>
      <c r="L55" s="18"/>
    </row>
    <row r="56" spans="1:12" ht="15" customHeight="1" x14ac:dyDescent="0.4">
      <c r="A56" s="18"/>
      <c r="L56" s="18"/>
    </row>
    <row r="57" spans="1:12" ht="15" customHeight="1" x14ac:dyDescent="0.4">
      <c r="A57" s="18"/>
      <c r="L57" s="18"/>
    </row>
    <row r="58" spans="1:12" ht="15" customHeight="1" x14ac:dyDescent="0.4">
      <c r="A58" s="18"/>
      <c r="L58" s="18"/>
    </row>
    <row r="59" spans="1:12" ht="15" customHeight="1" x14ac:dyDescent="0.4">
      <c r="A59" s="18"/>
      <c r="L59" s="18"/>
    </row>
  </sheetData>
  <mergeCells count="37">
    <mergeCell ref="B45:D45"/>
    <mergeCell ref="E9:E10"/>
    <mergeCell ref="B39:D39"/>
    <mergeCell ref="B40:D40"/>
    <mergeCell ref="B41:D41"/>
    <mergeCell ref="B42:D42"/>
    <mergeCell ref="B43:D43"/>
    <mergeCell ref="B44:D44"/>
    <mergeCell ref="C34:D34"/>
    <mergeCell ref="C35:D35"/>
    <mergeCell ref="B36:D36"/>
    <mergeCell ref="B37:D37"/>
    <mergeCell ref="B38:D38"/>
    <mergeCell ref="C28:D28"/>
    <mergeCell ref="C29:D29"/>
    <mergeCell ref="C30:D30"/>
    <mergeCell ref="C31:D31"/>
    <mergeCell ref="C32:D32"/>
    <mergeCell ref="C33:D33"/>
    <mergeCell ref="C22:D22"/>
    <mergeCell ref="C23:D23"/>
    <mergeCell ref="C24:D24"/>
    <mergeCell ref="C25:D25"/>
    <mergeCell ref="C26:D26"/>
    <mergeCell ref="C27:D27"/>
    <mergeCell ref="B9:D10"/>
    <mergeCell ref="C21:D21"/>
    <mergeCell ref="B11:D11"/>
    <mergeCell ref="C12:D12"/>
    <mergeCell ref="C13:D13"/>
    <mergeCell ref="C14:D14"/>
    <mergeCell ref="C15:D15"/>
    <mergeCell ref="C16:D16"/>
    <mergeCell ref="C17:D17"/>
    <mergeCell ref="C18:D18"/>
    <mergeCell ref="C19:D19"/>
    <mergeCell ref="C20:D20"/>
  </mergeCells>
  <phoneticPr fontId="2"/>
  <pageMargins left="0.78740157480314965" right="0.78740157480314965" top="0.78740157480314965" bottom="0.78740157480314965" header="0.39370078740157483" footer="0.59055118110236227"/>
  <pageSetup paperSize="9" scale="93" firstPageNumber="5"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L59"/>
  <sheetViews>
    <sheetView showGridLines="0" zoomScaleNormal="100" workbookViewId="0"/>
  </sheetViews>
  <sheetFormatPr defaultColWidth="8.125" defaultRowHeight="15" customHeight="1" x14ac:dyDescent="0.4"/>
  <cols>
    <col min="1" max="1" width="2.625" style="16" customWidth="1"/>
    <col min="2" max="2" width="2.5" style="16" customWidth="1"/>
    <col min="3" max="5" width="6" style="16" customWidth="1"/>
    <col min="6" max="6" width="6.875" style="16" customWidth="1"/>
    <col min="7" max="11" width="11.375" style="16" customWidth="1"/>
    <col min="12" max="12" width="8.75" style="16" bestFit="1" customWidth="1"/>
    <col min="13" max="16384" width="8.125" style="16"/>
  </cols>
  <sheetData>
    <row r="1" spans="1:12" s="126" customFormat="1" ht="15" customHeight="1" x14ac:dyDescent="0.4">
      <c r="B1" s="126" t="s">
        <v>2256</v>
      </c>
    </row>
    <row r="2" spans="1:12" s="126" customFormat="1" ht="4.5" customHeight="1" x14ac:dyDescent="0.4"/>
    <row r="3" spans="1:12" s="126" customFormat="1" ht="4.5" customHeight="1" x14ac:dyDescent="0.4"/>
    <row r="4" spans="1:12" s="126" customFormat="1" ht="4.5" customHeight="1" x14ac:dyDescent="0.4"/>
    <row r="5" spans="1:12" ht="4.5" customHeight="1" x14ac:dyDescent="0.4"/>
    <row r="6" spans="1:12" s="59" customFormat="1" ht="15" customHeight="1" x14ac:dyDescent="0.4">
      <c r="B6" s="59" t="s">
        <v>643</v>
      </c>
    </row>
    <row r="7" spans="1:12" s="52" customFormat="1" ht="15" customHeight="1" x14ac:dyDescent="0.4">
      <c r="B7" s="52" t="s">
        <v>2070</v>
      </c>
    </row>
    <row r="8" spans="1:12" s="20" customFormat="1" ht="15" customHeight="1" thickBot="1" x14ac:dyDescent="0.45">
      <c r="C8" s="21">
        <v>366</v>
      </c>
      <c r="D8" s="20" t="s">
        <v>677</v>
      </c>
      <c r="L8" s="22"/>
    </row>
    <row r="9" spans="1:12" ht="52.5" x14ac:dyDescent="0.4">
      <c r="A9" s="18"/>
      <c r="B9" s="429" t="s">
        <v>18</v>
      </c>
      <c r="C9" s="429"/>
      <c r="D9" s="430"/>
      <c r="E9" s="440" t="s">
        <v>20</v>
      </c>
      <c r="F9" s="140" t="s">
        <v>639</v>
      </c>
      <c r="G9" s="154" t="s">
        <v>71</v>
      </c>
      <c r="H9" s="140" t="s">
        <v>2091</v>
      </c>
      <c r="I9" s="140" t="s">
        <v>640</v>
      </c>
      <c r="J9" s="141" t="s">
        <v>641</v>
      </c>
      <c r="K9" s="141" t="s">
        <v>2035</v>
      </c>
      <c r="L9" s="18"/>
    </row>
    <row r="10" spans="1:12" s="142" customFormat="1" ht="15" customHeight="1" thickBot="1" x14ac:dyDescent="0.45">
      <c r="A10" s="93"/>
      <c r="B10" s="431"/>
      <c r="C10" s="431"/>
      <c r="D10" s="432"/>
      <c r="E10" s="441"/>
      <c r="F10" s="23" t="s">
        <v>642</v>
      </c>
      <c r="G10" s="23" t="s">
        <v>80</v>
      </c>
      <c r="H10" s="23" t="s">
        <v>80</v>
      </c>
      <c r="I10" s="23" t="s">
        <v>80</v>
      </c>
      <c r="J10" s="24" t="s">
        <v>80</v>
      </c>
      <c r="K10" s="24" t="s">
        <v>80</v>
      </c>
      <c r="L10" s="93"/>
    </row>
    <row r="11" spans="1:12" s="52" customFormat="1" ht="15" customHeight="1" x14ac:dyDescent="0.4">
      <c r="A11" s="51"/>
      <c r="B11" s="449" t="s">
        <v>676</v>
      </c>
      <c r="C11" s="449"/>
      <c r="D11" s="450"/>
      <c r="E11" s="50">
        <v>10</v>
      </c>
      <c r="F11" s="50">
        <v>128</v>
      </c>
      <c r="G11" s="50">
        <v>34401</v>
      </c>
      <c r="H11" s="50">
        <v>221735</v>
      </c>
      <c r="I11" s="50">
        <v>335912</v>
      </c>
      <c r="J11" s="50">
        <v>79278</v>
      </c>
      <c r="K11" s="50">
        <v>106942</v>
      </c>
      <c r="L11" s="51"/>
    </row>
    <row r="12" spans="1:12" s="20" customFormat="1" ht="15" customHeight="1" x14ac:dyDescent="0.4">
      <c r="A12" s="22"/>
      <c r="B12" s="45" t="s">
        <v>43</v>
      </c>
      <c r="C12" s="451" t="s">
        <v>44</v>
      </c>
      <c r="D12" s="451"/>
      <c r="E12" s="7">
        <v>7</v>
      </c>
      <c r="F12" s="7">
        <v>105</v>
      </c>
      <c r="G12" s="7">
        <v>29857</v>
      </c>
      <c r="H12" s="7">
        <v>217062</v>
      </c>
      <c r="I12" s="7">
        <v>321440</v>
      </c>
      <c r="J12" s="7">
        <v>70370</v>
      </c>
      <c r="K12" s="7">
        <v>98034</v>
      </c>
      <c r="L12" s="22"/>
    </row>
    <row r="13" spans="1:12" s="20" customFormat="1" ht="15" customHeight="1" x14ac:dyDescent="0.4">
      <c r="A13" s="22"/>
      <c r="B13" s="45">
        <v>10</v>
      </c>
      <c r="C13" s="451" t="s">
        <v>45</v>
      </c>
      <c r="D13" s="451"/>
      <c r="E13" s="7">
        <v>1</v>
      </c>
      <c r="F13" s="7">
        <v>4</v>
      </c>
      <c r="G13" s="7" t="s">
        <v>2100</v>
      </c>
      <c r="H13" s="7" t="s">
        <v>2100</v>
      </c>
      <c r="I13" s="7" t="s">
        <v>2100</v>
      </c>
      <c r="J13" s="7" t="s">
        <v>2100</v>
      </c>
      <c r="K13" s="7" t="s">
        <v>2100</v>
      </c>
      <c r="L13" s="22"/>
    </row>
    <row r="14" spans="1:12" s="20" customFormat="1" ht="15" customHeight="1" x14ac:dyDescent="0.4">
      <c r="A14" s="22"/>
      <c r="B14" s="45">
        <v>11</v>
      </c>
      <c r="C14" s="451" t="s">
        <v>47</v>
      </c>
      <c r="D14" s="451"/>
      <c r="E14" s="7">
        <v>1</v>
      </c>
      <c r="F14" s="7">
        <v>12</v>
      </c>
      <c r="G14" s="7" t="s">
        <v>2100</v>
      </c>
      <c r="H14" s="7" t="s">
        <v>2100</v>
      </c>
      <c r="I14" s="7" t="s">
        <v>2100</v>
      </c>
      <c r="J14" s="7" t="s">
        <v>2100</v>
      </c>
      <c r="K14" s="7" t="s">
        <v>2100</v>
      </c>
      <c r="L14" s="22"/>
    </row>
    <row r="15" spans="1:12" s="20" customFormat="1" ht="15" customHeight="1" x14ac:dyDescent="0.4">
      <c r="A15" s="22"/>
      <c r="B15" s="45">
        <v>12</v>
      </c>
      <c r="C15" s="451" t="s">
        <v>48</v>
      </c>
      <c r="D15" s="451"/>
      <c r="E15" s="7">
        <v>1</v>
      </c>
      <c r="F15" s="7">
        <v>7</v>
      </c>
      <c r="G15" s="7" t="s">
        <v>2100</v>
      </c>
      <c r="H15" s="7" t="s">
        <v>2100</v>
      </c>
      <c r="I15" s="7" t="s">
        <v>2100</v>
      </c>
      <c r="J15" s="7" t="s">
        <v>2100</v>
      </c>
      <c r="K15" s="7" t="s">
        <v>2100</v>
      </c>
      <c r="L15" s="22"/>
    </row>
    <row r="16" spans="1:12" s="20" customFormat="1" ht="15" customHeight="1" x14ac:dyDescent="0.4">
      <c r="A16" s="22"/>
      <c r="B16" s="46">
        <v>13</v>
      </c>
      <c r="C16" s="448" t="s">
        <v>49</v>
      </c>
      <c r="D16" s="448"/>
      <c r="E16" s="10" t="s">
        <v>46</v>
      </c>
      <c r="F16" s="10" t="s">
        <v>46</v>
      </c>
      <c r="G16" s="10" t="s">
        <v>46</v>
      </c>
      <c r="H16" s="10" t="s">
        <v>46</v>
      </c>
      <c r="I16" s="10" t="s">
        <v>46</v>
      </c>
      <c r="J16" s="10" t="s">
        <v>46</v>
      </c>
      <c r="K16" s="10" t="s">
        <v>46</v>
      </c>
      <c r="L16" s="22"/>
    </row>
    <row r="17" spans="1:12" s="20" customFormat="1" ht="15" customHeight="1" x14ac:dyDescent="0.4">
      <c r="A17" s="22"/>
      <c r="B17" s="45">
        <v>14</v>
      </c>
      <c r="C17" s="451" t="s">
        <v>50</v>
      </c>
      <c r="D17" s="451"/>
      <c r="E17" s="7" t="s">
        <v>46</v>
      </c>
      <c r="F17" s="7" t="s">
        <v>46</v>
      </c>
      <c r="G17" s="7" t="s">
        <v>46</v>
      </c>
      <c r="H17" s="7" t="s">
        <v>46</v>
      </c>
      <c r="I17" s="7" t="s">
        <v>46</v>
      </c>
      <c r="J17" s="7" t="s">
        <v>46</v>
      </c>
      <c r="K17" s="7" t="s">
        <v>46</v>
      </c>
      <c r="L17" s="22"/>
    </row>
    <row r="18" spans="1:12" s="20" customFormat="1" ht="15" customHeight="1" x14ac:dyDescent="0.4">
      <c r="A18" s="22"/>
      <c r="B18" s="45">
        <v>15</v>
      </c>
      <c r="C18" s="451" t="s">
        <v>51</v>
      </c>
      <c r="D18" s="451"/>
      <c r="E18" s="7" t="s">
        <v>46</v>
      </c>
      <c r="F18" s="7" t="s">
        <v>46</v>
      </c>
      <c r="G18" s="7" t="s">
        <v>46</v>
      </c>
      <c r="H18" s="7" t="s">
        <v>46</v>
      </c>
      <c r="I18" s="7" t="s">
        <v>46</v>
      </c>
      <c r="J18" s="7" t="s">
        <v>46</v>
      </c>
      <c r="K18" s="7" t="s">
        <v>46</v>
      </c>
      <c r="L18" s="22"/>
    </row>
    <row r="19" spans="1:12" s="20" customFormat="1" ht="15" customHeight="1" x14ac:dyDescent="0.4">
      <c r="A19" s="22"/>
      <c r="B19" s="45">
        <v>16</v>
      </c>
      <c r="C19" s="451" t="s">
        <v>52</v>
      </c>
      <c r="D19" s="451"/>
      <c r="E19" s="7" t="s">
        <v>46</v>
      </c>
      <c r="F19" s="7" t="s">
        <v>46</v>
      </c>
      <c r="G19" s="7" t="s">
        <v>46</v>
      </c>
      <c r="H19" s="7" t="s">
        <v>46</v>
      </c>
      <c r="I19" s="7" t="s">
        <v>46</v>
      </c>
      <c r="J19" s="7" t="s">
        <v>46</v>
      </c>
      <c r="K19" s="7" t="s">
        <v>46</v>
      </c>
      <c r="L19" s="22"/>
    </row>
    <row r="20" spans="1:12" s="20" customFormat="1" ht="15" customHeight="1" x14ac:dyDescent="0.4">
      <c r="A20" s="22"/>
      <c r="B20" s="45">
        <v>17</v>
      </c>
      <c r="C20" s="451" t="s">
        <v>53</v>
      </c>
      <c r="D20" s="451"/>
      <c r="E20" s="7" t="s">
        <v>46</v>
      </c>
      <c r="F20" s="7" t="s">
        <v>46</v>
      </c>
      <c r="G20" s="7" t="s">
        <v>46</v>
      </c>
      <c r="H20" s="7" t="s">
        <v>46</v>
      </c>
      <c r="I20" s="7" t="s">
        <v>46</v>
      </c>
      <c r="J20" s="7" t="s">
        <v>46</v>
      </c>
      <c r="K20" s="7" t="s">
        <v>46</v>
      </c>
      <c r="L20" s="22"/>
    </row>
    <row r="21" spans="1:12" s="20" customFormat="1" ht="15" customHeight="1" x14ac:dyDescent="0.4">
      <c r="A21" s="22"/>
      <c r="B21" s="46">
        <v>18</v>
      </c>
      <c r="C21" s="447" t="s">
        <v>54</v>
      </c>
      <c r="D21" s="448"/>
      <c r="E21" s="10" t="s">
        <v>46</v>
      </c>
      <c r="F21" s="10" t="s">
        <v>46</v>
      </c>
      <c r="G21" s="10" t="s">
        <v>46</v>
      </c>
      <c r="H21" s="10" t="s">
        <v>46</v>
      </c>
      <c r="I21" s="10" t="s">
        <v>46</v>
      </c>
      <c r="J21" s="10" t="s">
        <v>46</v>
      </c>
      <c r="K21" s="10" t="s">
        <v>46</v>
      </c>
      <c r="L21" s="22"/>
    </row>
    <row r="22" spans="1:12" s="20" customFormat="1" ht="15" customHeight="1" x14ac:dyDescent="0.4">
      <c r="A22" s="22"/>
      <c r="B22" s="45">
        <v>19</v>
      </c>
      <c r="C22" s="451" t="s">
        <v>55</v>
      </c>
      <c r="D22" s="451"/>
      <c r="E22" s="7" t="s">
        <v>46</v>
      </c>
      <c r="F22" s="7" t="s">
        <v>46</v>
      </c>
      <c r="G22" s="7" t="s">
        <v>46</v>
      </c>
      <c r="H22" s="7" t="s">
        <v>46</v>
      </c>
      <c r="I22" s="7" t="s">
        <v>46</v>
      </c>
      <c r="J22" s="7" t="s">
        <v>46</v>
      </c>
      <c r="K22" s="7" t="s">
        <v>46</v>
      </c>
      <c r="L22" s="22"/>
    </row>
    <row r="23" spans="1:12" s="20" customFormat="1" ht="15" customHeight="1" x14ac:dyDescent="0.4">
      <c r="A23" s="22"/>
      <c r="B23" s="45">
        <v>20</v>
      </c>
      <c r="C23" s="451" t="s">
        <v>56</v>
      </c>
      <c r="D23" s="451"/>
      <c r="E23" s="7" t="s">
        <v>46</v>
      </c>
      <c r="F23" s="7" t="s">
        <v>46</v>
      </c>
      <c r="G23" s="7" t="s">
        <v>46</v>
      </c>
      <c r="H23" s="7" t="s">
        <v>46</v>
      </c>
      <c r="I23" s="7" t="s">
        <v>46</v>
      </c>
      <c r="J23" s="7" t="s">
        <v>46</v>
      </c>
      <c r="K23" s="7" t="s">
        <v>46</v>
      </c>
      <c r="L23" s="22"/>
    </row>
    <row r="24" spans="1:12" s="20" customFormat="1" ht="15" customHeight="1" x14ac:dyDescent="0.4">
      <c r="A24" s="22"/>
      <c r="B24" s="45">
        <v>21</v>
      </c>
      <c r="C24" s="451" t="s">
        <v>57</v>
      </c>
      <c r="D24" s="451"/>
      <c r="E24" s="7" t="s">
        <v>46</v>
      </c>
      <c r="F24" s="7" t="s">
        <v>46</v>
      </c>
      <c r="G24" s="7" t="s">
        <v>46</v>
      </c>
      <c r="H24" s="7" t="s">
        <v>46</v>
      </c>
      <c r="I24" s="7" t="s">
        <v>46</v>
      </c>
      <c r="J24" s="7" t="s">
        <v>46</v>
      </c>
      <c r="K24" s="7" t="s">
        <v>46</v>
      </c>
      <c r="L24" s="22"/>
    </row>
    <row r="25" spans="1:12" s="20" customFormat="1" ht="15" customHeight="1" x14ac:dyDescent="0.4">
      <c r="A25" s="22"/>
      <c r="B25" s="45">
        <v>22</v>
      </c>
      <c r="C25" s="451" t="s">
        <v>58</v>
      </c>
      <c r="D25" s="451"/>
      <c r="E25" s="7" t="s">
        <v>46</v>
      </c>
      <c r="F25" s="7" t="s">
        <v>46</v>
      </c>
      <c r="G25" s="7" t="s">
        <v>46</v>
      </c>
      <c r="H25" s="7" t="s">
        <v>46</v>
      </c>
      <c r="I25" s="7" t="s">
        <v>46</v>
      </c>
      <c r="J25" s="7" t="s">
        <v>46</v>
      </c>
      <c r="K25" s="7" t="s">
        <v>46</v>
      </c>
      <c r="L25" s="22"/>
    </row>
    <row r="26" spans="1:12" s="20" customFormat="1" ht="15" customHeight="1" x14ac:dyDescent="0.4">
      <c r="A26" s="22"/>
      <c r="B26" s="46">
        <v>23</v>
      </c>
      <c r="C26" s="448" t="s">
        <v>59</v>
      </c>
      <c r="D26" s="448"/>
      <c r="E26" s="10" t="s">
        <v>46</v>
      </c>
      <c r="F26" s="10" t="s">
        <v>46</v>
      </c>
      <c r="G26" s="10" t="s">
        <v>46</v>
      </c>
      <c r="H26" s="10" t="s">
        <v>46</v>
      </c>
      <c r="I26" s="10" t="s">
        <v>46</v>
      </c>
      <c r="J26" s="10" t="s">
        <v>46</v>
      </c>
      <c r="K26" s="10" t="s">
        <v>46</v>
      </c>
      <c r="L26" s="22"/>
    </row>
    <row r="27" spans="1:12" s="20" customFormat="1" ht="15" customHeight="1" x14ac:dyDescent="0.4">
      <c r="A27" s="22"/>
      <c r="B27" s="45">
        <v>24</v>
      </c>
      <c r="C27" s="451" t="s">
        <v>60</v>
      </c>
      <c r="D27" s="451"/>
      <c r="E27" s="7" t="s">
        <v>46</v>
      </c>
      <c r="F27" s="7" t="s">
        <v>46</v>
      </c>
      <c r="G27" s="7" t="s">
        <v>46</v>
      </c>
      <c r="H27" s="7" t="s">
        <v>46</v>
      </c>
      <c r="I27" s="7" t="s">
        <v>46</v>
      </c>
      <c r="J27" s="7" t="s">
        <v>46</v>
      </c>
      <c r="K27" s="7" t="s">
        <v>46</v>
      </c>
      <c r="L27" s="22"/>
    </row>
    <row r="28" spans="1:12" s="20" customFormat="1" ht="15" customHeight="1" x14ac:dyDescent="0.4">
      <c r="A28" s="22"/>
      <c r="B28" s="45">
        <v>25</v>
      </c>
      <c r="C28" s="451" t="s">
        <v>61</v>
      </c>
      <c r="D28" s="451"/>
      <c r="E28" s="7" t="s">
        <v>46</v>
      </c>
      <c r="F28" s="7" t="s">
        <v>46</v>
      </c>
      <c r="G28" s="7" t="s">
        <v>46</v>
      </c>
      <c r="H28" s="7" t="s">
        <v>46</v>
      </c>
      <c r="I28" s="7" t="s">
        <v>46</v>
      </c>
      <c r="J28" s="7" t="s">
        <v>46</v>
      </c>
      <c r="K28" s="7" t="s">
        <v>46</v>
      </c>
      <c r="L28" s="22"/>
    </row>
    <row r="29" spans="1:12" s="20" customFormat="1" ht="15" customHeight="1" x14ac:dyDescent="0.4">
      <c r="A29" s="22"/>
      <c r="B29" s="45">
        <v>26</v>
      </c>
      <c r="C29" s="451" t="s">
        <v>62</v>
      </c>
      <c r="D29" s="451"/>
      <c r="E29" s="7" t="s">
        <v>46</v>
      </c>
      <c r="F29" s="7" t="s">
        <v>46</v>
      </c>
      <c r="G29" s="7" t="s">
        <v>46</v>
      </c>
      <c r="H29" s="7" t="s">
        <v>46</v>
      </c>
      <c r="I29" s="7" t="s">
        <v>46</v>
      </c>
      <c r="J29" s="7" t="s">
        <v>46</v>
      </c>
      <c r="K29" s="7" t="s">
        <v>46</v>
      </c>
      <c r="L29" s="22"/>
    </row>
    <row r="30" spans="1:12" s="20" customFormat="1" ht="15" customHeight="1" x14ac:dyDescent="0.4">
      <c r="A30" s="22"/>
      <c r="B30" s="45">
        <v>27</v>
      </c>
      <c r="C30" s="451" t="s">
        <v>63</v>
      </c>
      <c r="D30" s="451"/>
      <c r="E30" s="7" t="s">
        <v>46</v>
      </c>
      <c r="F30" s="7" t="s">
        <v>46</v>
      </c>
      <c r="G30" s="7" t="s">
        <v>46</v>
      </c>
      <c r="H30" s="7" t="s">
        <v>46</v>
      </c>
      <c r="I30" s="7" t="s">
        <v>46</v>
      </c>
      <c r="J30" s="7" t="s">
        <v>46</v>
      </c>
      <c r="K30" s="7" t="s">
        <v>46</v>
      </c>
      <c r="L30" s="22"/>
    </row>
    <row r="31" spans="1:12" s="20" customFormat="1" ht="15" customHeight="1" x14ac:dyDescent="0.4">
      <c r="A31" s="22"/>
      <c r="B31" s="46">
        <v>28</v>
      </c>
      <c r="C31" s="448" t="s">
        <v>64</v>
      </c>
      <c r="D31" s="448"/>
      <c r="E31" s="10" t="s">
        <v>46</v>
      </c>
      <c r="F31" s="10" t="s">
        <v>46</v>
      </c>
      <c r="G31" s="10" t="s">
        <v>46</v>
      </c>
      <c r="H31" s="10" t="s">
        <v>46</v>
      </c>
      <c r="I31" s="10" t="s">
        <v>46</v>
      </c>
      <c r="J31" s="10" t="s">
        <v>46</v>
      </c>
      <c r="K31" s="10" t="s">
        <v>46</v>
      </c>
      <c r="L31" s="22"/>
    </row>
    <row r="32" spans="1:12" s="20" customFormat="1" ht="15" customHeight="1" x14ac:dyDescent="0.4">
      <c r="A32" s="22"/>
      <c r="B32" s="45">
        <v>29</v>
      </c>
      <c r="C32" s="451" t="s">
        <v>65</v>
      </c>
      <c r="D32" s="451"/>
      <c r="E32" s="7" t="s">
        <v>46</v>
      </c>
      <c r="F32" s="7" t="s">
        <v>46</v>
      </c>
      <c r="G32" s="7" t="s">
        <v>46</v>
      </c>
      <c r="H32" s="7" t="s">
        <v>46</v>
      </c>
      <c r="I32" s="7" t="s">
        <v>46</v>
      </c>
      <c r="J32" s="7" t="s">
        <v>46</v>
      </c>
      <c r="K32" s="7" t="s">
        <v>46</v>
      </c>
      <c r="L32" s="22"/>
    </row>
    <row r="33" spans="1:12" s="20" customFormat="1" ht="15" customHeight="1" x14ac:dyDescent="0.4">
      <c r="A33" s="22"/>
      <c r="B33" s="45">
        <v>30</v>
      </c>
      <c r="C33" s="451" t="s">
        <v>66</v>
      </c>
      <c r="D33" s="451"/>
      <c r="E33" s="7" t="s">
        <v>46</v>
      </c>
      <c r="F33" s="7" t="s">
        <v>46</v>
      </c>
      <c r="G33" s="7" t="s">
        <v>46</v>
      </c>
      <c r="H33" s="7" t="s">
        <v>46</v>
      </c>
      <c r="I33" s="7" t="s">
        <v>46</v>
      </c>
      <c r="J33" s="7" t="s">
        <v>46</v>
      </c>
      <c r="K33" s="7" t="s">
        <v>46</v>
      </c>
      <c r="L33" s="22"/>
    </row>
    <row r="34" spans="1:12" s="20" customFormat="1" ht="15" customHeight="1" x14ac:dyDescent="0.4">
      <c r="A34" s="22"/>
      <c r="B34" s="45">
        <v>31</v>
      </c>
      <c r="C34" s="451" t="s">
        <v>67</v>
      </c>
      <c r="D34" s="451"/>
      <c r="E34" s="7" t="s">
        <v>46</v>
      </c>
      <c r="F34" s="7" t="s">
        <v>46</v>
      </c>
      <c r="G34" s="7" t="s">
        <v>46</v>
      </c>
      <c r="H34" s="7" t="s">
        <v>46</v>
      </c>
      <c r="I34" s="7" t="s">
        <v>46</v>
      </c>
      <c r="J34" s="7" t="s">
        <v>46</v>
      </c>
      <c r="K34" s="7" t="s">
        <v>46</v>
      </c>
      <c r="L34" s="22"/>
    </row>
    <row r="35" spans="1:12" s="20" customFormat="1" ht="15" customHeight="1" x14ac:dyDescent="0.4">
      <c r="A35" s="22"/>
      <c r="B35" s="146">
        <v>32</v>
      </c>
      <c r="C35" s="458" t="s">
        <v>68</v>
      </c>
      <c r="D35" s="458"/>
      <c r="E35" s="109" t="s">
        <v>46</v>
      </c>
      <c r="F35" s="109" t="s">
        <v>46</v>
      </c>
      <c r="G35" s="109" t="s">
        <v>46</v>
      </c>
      <c r="H35" s="109" t="s">
        <v>46</v>
      </c>
      <c r="I35" s="109" t="s">
        <v>46</v>
      </c>
      <c r="J35" s="109" t="s">
        <v>46</v>
      </c>
      <c r="K35" s="109" t="s">
        <v>46</v>
      </c>
      <c r="L35" s="22"/>
    </row>
    <row r="36" spans="1:12" s="20" customFormat="1" ht="15" customHeight="1" x14ac:dyDescent="0.4">
      <c r="A36" s="22"/>
      <c r="B36" s="454" t="s">
        <v>2259</v>
      </c>
      <c r="C36" s="454"/>
      <c r="D36" s="455"/>
      <c r="E36" s="7">
        <v>7</v>
      </c>
      <c r="F36" s="7">
        <v>24</v>
      </c>
      <c r="G36" s="7">
        <v>4984</v>
      </c>
      <c r="H36" s="7">
        <v>15548</v>
      </c>
      <c r="I36" s="7">
        <v>28583</v>
      </c>
      <c r="J36" s="7">
        <v>11973</v>
      </c>
      <c r="K36" s="7">
        <v>11973</v>
      </c>
      <c r="L36" s="22"/>
    </row>
    <row r="37" spans="1:12" s="20" customFormat="1" ht="15" customHeight="1" x14ac:dyDescent="0.4">
      <c r="A37" s="22"/>
      <c r="B37" s="454" t="s">
        <v>540</v>
      </c>
      <c r="C37" s="454"/>
      <c r="D37" s="455"/>
      <c r="E37" s="7">
        <v>2</v>
      </c>
      <c r="F37" s="7">
        <v>22</v>
      </c>
      <c r="G37" s="7" t="s">
        <v>2100</v>
      </c>
      <c r="H37" s="7" t="s">
        <v>2100</v>
      </c>
      <c r="I37" s="7" t="s">
        <v>2100</v>
      </c>
      <c r="J37" s="7" t="s">
        <v>2100</v>
      </c>
      <c r="K37" s="7" t="s">
        <v>2100</v>
      </c>
      <c r="L37" s="22"/>
    </row>
    <row r="38" spans="1:12" s="20" customFormat="1" ht="15" customHeight="1" x14ac:dyDescent="0.4">
      <c r="A38" s="22"/>
      <c r="B38" s="454" t="s">
        <v>541</v>
      </c>
      <c r="C38" s="454"/>
      <c r="D38" s="455"/>
      <c r="E38" s="7" t="s">
        <v>46</v>
      </c>
      <c r="F38" s="7" t="s">
        <v>46</v>
      </c>
      <c r="G38" s="7" t="s">
        <v>46</v>
      </c>
      <c r="H38" s="7" t="s">
        <v>46</v>
      </c>
      <c r="I38" s="7" t="s">
        <v>46</v>
      </c>
      <c r="J38" s="7" t="s">
        <v>46</v>
      </c>
      <c r="K38" s="7" t="s">
        <v>46</v>
      </c>
      <c r="L38" s="22"/>
    </row>
    <row r="39" spans="1:12" s="20" customFormat="1" ht="15" customHeight="1" x14ac:dyDescent="0.4">
      <c r="A39" s="22"/>
      <c r="B39" s="454" t="s">
        <v>542</v>
      </c>
      <c r="C39" s="454"/>
      <c r="D39" s="455"/>
      <c r="E39" s="7" t="s">
        <v>46</v>
      </c>
      <c r="F39" s="7" t="s">
        <v>46</v>
      </c>
      <c r="G39" s="7" t="s">
        <v>46</v>
      </c>
      <c r="H39" s="7" t="s">
        <v>46</v>
      </c>
      <c r="I39" s="7" t="s">
        <v>46</v>
      </c>
      <c r="J39" s="7" t="s">
        <v>46</v>
      </c>
      <c r="K39" s="7" t="s">
        <v>46</v>
      </c>
      <c r="L39" s="22"/>
    </row>
    <row r="40" spans="1:12" s="20" customFormat="1" ht="15" customHeight="1" x14ac:dyDescent="0.4">
      <c r="A40" s="22"/>
      <c r="B40" s="456" t="s">
        <v>543</v>
      </c>
      <c r="C40" s="456"/>
      <c r="D40" s="457"/>
      <c r="E40" s="10">
        <v>1</v>
      </c>
      <c r="F40" s="10">
        <v>82</v>
      </c>
      <c r="G40" s="10" t="s">
        <v>2100</v>
      </c>
      <c r="H40" s="10" t="s">
        <v>2100</v>
      </c>
      <c r="I40" s="10" t="s">
        <v>2100</v>
      </c>
      <c r="J40" s="10" t="s">
        <v>2100</v>
      </c>
      <c r="K40" s="10" t="s">
        <v>2100</v>
      </c>
      <c r="L40" s="22"/>
    </row>
    <row r="41" spans="1:12" s="20" customFormat="1" ht="15" customHeight="1" x14ac:dyDescent="0.4">
      <c r="A41" s="22"/>
      <c r="B41" s="454" t="s">
        <v>544</v>
      </c>
      <c r="C41" s="454"/>
      <c r="D41" s="455"/>
      <c r="E41" s="7" t="s">
        <v>46</v>
      </c>
      <c r="F41" s="7" t="s">
        <v>46</v>
      </c>
      <c r="G41" s="7" t="s">
        <v>46</v>
      </c>
      <c r="H41" s="7" t="s">
        <v>46</v>
      </c>
      <c r="I41" s="7" t="s">
        <v>46</v>
      </c>
      <c r="J41" s="7" t="s">
        <v>46</v>
      </c>
      <c r="K41" s="7" t="s">
        <v>46</v>
      </c>
      <c r="L41" s="22"/>
    </row>
    <row r="42" spans="1:12" s="20" customFormat="1" ht="15" customHeight="1" x14ac:dyDescent="0.4">
      <c r="A42" s="22"/>
      <c r="B42" s="454" t="s">
        <v>545</v>
      </c>
      <c r="C42" s="454"/>
      <c r="D42" s="455"/>
      <c r="E42" s="7" t="s">
        <v>46</v>
      </c>
      <c r="F42" s="7" t="s">
        <v>46</v>
      </c>
      <c r="G42" s="7" t="s">
        <v>46</v>
      </c>
      <c r="H42" s="7" t="s">
        <v>46</v>
      </c>
      <c r="I42" s="7" t="s">
        <v>46</v>
      </c>
      <c r="J42" s="7" t="s">
        <v>46</v>
      </c>
      <c r="K42" s="7" t="s">
        <v>46</v>
      </c>
      <c r="L42" s="22"/>
    </row>
    <row r="43" spans="1:12" s="20" customFormat="1" ht="15" customHeight="1" x14ac:dyDescent="0.4">
      <c r="A43" s="22"/>
      <c r="B43" s="454" t="s">
        <v>546</v>
      </c>
      <c r="C43" s="454"/>
      <c r="D43" s="455"/>
      <c r="E43" s="7" t="s">
        <v>46</v>
      </c>
      <c r="F43" s="7" t="s">
        <v>46</v>
      </c>
      <c r="G43" s="7" t="s">
        <v>46</v>
      </c>
      <c r="H43" s="7" t="s">
        <v>46</v>
      </c>
      <c r="I43" s="7" t="s">
        <v>46</v>
      </c>
      <c r="J43" s="7" t="s">
        <v>46</v>
      </c>
      <c r="K43" s="7" t="s">
        <v>46</v>
      </c>
      <c r="L43" s="22"/>
    </row>
    <row r="44" spans="1:12" s="20" customFormat="1" ht="15" customHeight="1" x14ac:dyDescent="0.4">
      <c r="A44" s="22"/>
      <c r="B44" s="454" t="s">
        <v>547</v>
      </c>
      <c r="C44" s="454"/>
      <c r="D44" s="455"/>
      <c r="E44" s="7" t="s">
        <v>46</v>
      </c>
      <c r="F44" s="7" t="s">
        <v>46</v>
      </c>
      <c r="G44" s="7" t="s">
        <v>46</v>
      </c>
      <c r="H44" s="7" t="s">
        <v>46</v>
      </c>
      <c r="I44" s="7" t="s">
        <v>46</v>
      </c>
      <c r="J44" s="7" t="s">
        <v>46</v>
      </c>
      <c r="K44" s="7" t="s">
        <v>46</v>
      </c>
      <c r="L44" s="22"/>
    </row>
    <row r="45" spans="1:12" s="20" customFormat="1" ht="15" customHeight="1" thickBot="1" x14ac:dyDescent="0.45">
      <c r="A45" s="22"/>
      <c r="B45" s="452" t="s">
        <v>548</v>
      </c>
      <c r="C45" s="452"/>
      <c r="D45" s="453"/>
      <c r="E45" s="13" t="s">
        <v>46</v>
      </c>
      <c r="F45" s="13" t="s">
        <v>46</v>
      </c>
      <c r="G45" s="13" t="s">
        <v>46</v>
      </c>
      <c r="H45" s="13" t="s">
        <v>46</v>
      </c>
      <c r="I45" s="13" t="s">
        <v>46</v>
      </c>
      <c r="J45" s="13" t="s">
        <v>46</v>
      </c>
      <c r="K45" s="13" t="s">
        <v>46</v>
      </c>
      <c r="L45" s="22"/>
    </row>
    <row r="46" spans="1:12" s="20" customFormat="1" ht="15" customHeight="1" x14ac:dyDescent="0.4">
      <c r="A46" s="22"/>
      <c r="L46" s="22"/>
    </row>
    <row r="47" spans="1:12" ht="15" customHeight="1" x14ac:dyDescent="0.4">
      <c r="A47" s="18"/>
      <c r="L47" s="18"/>
    </row>
    <row r="48" spans="1:12" ht="15" customHeight="1" x14ac:dyDescent="0.4">
      <c r="A48" s="18"/>
      <c r="L48" s="18"/>
    </row>
    <row r="49" spans="1:12" ht="15" customHeight="1" x14ac:dyDescent="0.4">
      <c r="A49" s="18"/>
      <c r="L49" s="18"/>
    </row>
    <row r="50" spans="1:12" ht="15" customHeight="1" x14ac:dyDescent="0.4">
      <c r="A50" s="18"/>
      <c r="L50" s="18"/>
    </row>
    <row r="51" spans="1:12" ht="15" customHeight="1" x14ac:dyDescent="0.4">
      <c r="A51" s="18"/>
      <c r="L51" s="18"/>
    </row>
    <row r="52" spans="1:12" ht="15" customHeight="1" x14ac:dyDescent="0.4">
      <c r="A52" s="18"/>
      <c r="L52" s="18"/>
    </row>
    <row r="53" spans="1:12" ht="15" customHeight="1" x14ac:dyDescent="0.4">
      <c r="A53" s="18"/>
      <c r="L53" s="18"/>
    </row>
    <row r="54" spans="1:12" ht="15" customHeight="1" x14ac:dyDescent="0.4">
      <c r="A54" s="18"/>
      <c r="L54" s="18"/>
    </row>
    <row r="55" spans="1:12" ht="15" customHeight="1" x14ac:dyDescent="0.4">
      <c r="A55" s="18"/>
      <c r="L55" s="18"/>
    </row>
    <row r="56" spans="1:12" ht="15" customHeight="1" x14ac:dyDescent="0.4">
      <c r="A56" s="18"/>
      <c r="L56" s="18"/>
    </row>
    <row r="57" spans="1:12" ht="15" customHeight="1" x14ac:dyDescent="0.4">
      <c r="A57" s="18"/>
      <c r="L57" s="18"/>
    </row>
    <row r="58" spans="1:12" ht="15" customHeight="1" x14ac:dyDescent="0.4">
      <c r="A58" s="18"/>
      <c r="L58" s="18"/>
    </row>
    <row r="59" spans="1:12" ht="15" customHeight="1" x14ac:dyDescent="0.4">
      <c r="A59" s="18"/>
      <c r="L59" s="18"/>
    </row>
  </sheetData>
  <mergeCells count="37">
    <mergeCell ref="B45:D45"/>
    <mergeCell ref="E9:E10"/>
    <mergeCell ref="B39:D39"/>
    <mergeCell ref="B40:D40"/>
    <mergeCell ref="B41:D41"/>
    <mergeCell ref="B42:D42"/>
    <mergeCell ref="B43:D43"/>
    <mergeCell ref="B44:D44"/>
    <mergeCell ref="C34:D34"/>
    <mergeCell ref="C35:D35"/>
    <mergeCell ref="B36:D36"/>
    <mergeCell ref="B37:D37"/>
    <mergeCell ref="B38:D38"/>
    <mergeCell ref="C28:D28"/>
    <mergeCell ref="C29:D29"/>
    <mergeCell ref="C30:D30"/>
    <mergeCell ref="C31:D31"/>
    <mergeCell ref="C32:D32"/>
    <mergeCell ref="C33:D33"/>
    <mergeCell ref="C22:D22"/>
    <mergeCell ref="C23:D23"/>
    <mergeCell ref="C24:D24"/>
    <mergeCell ref="C25:D25"/>
    <mergeCell ref="C26:D26"/>
    <mergeCell ref="C27:D27"/>
    <mergeCell ref="B9:D10"/>
    <mergeCell ref="C21:D21"/>
    <mergeCell ref="B11:D11"/>
    <mergeCell ref="C12:D12"/>
    <mergeCell ref="C13:D13"/>
    <mergeCell ref="C14:D14"/>
    <mergeCell ref="C15:D15"/>
    <mergeCell ref="C16:D16"/>
    <mergeCell ref="C17:D17"/>
    <mergeCell ref="C18:D18"/>
    <mergeCell ref="C19:D19"/>
    <mergeCell ref="C20:D20"/>
  </mergeCells>
  <phoneticPr fontId="2"/>
  <pageMargins left="0.78740157480314965" right="0.78740157480314965" top="0.78740157480314965" bottom="0.78740157480314965" header="0.39370078740157483" footer="0.59055118110236227"/>
  <pageSetup paperSize="9" scale="93" firstPageNumber="5"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L59"/>
  <sheetViews>
    <sheetView showGridLines="0" zoomScaleNormal="100" workbookViewId="0"/>
  </sheetViews>
  <sheetFormatPr defaultColWidth="8.125" defaultRowHeight="15" customHeight="1" x14ac:dyDescent="0.4"/>
  <cols>
    <col min="1" max="1" width="2.625" style="16" customWidth="1"/>
    <col min="2" max="2" width="2.5" style="16" customWidth="1"/>
    <col min="3" max="5" width="6" style="16" customWidth="1"/>
    <col min="6" max="6" width="6.875" style="16" customWidth="1"/>
    <col min="7" max="11" width="11.375" style="16" customWidth="1"/>
    <col min="12" max="12" width="8.75" style="16" bestFit="1" customWidth="1"/>
    <col min="13" max="16384" width="8.125" style="16"/>
  </cols>
  <sheetData>
    <row r="1" spans="1:12" s="126" customFormat="1" ht="15" customHeight="1" x14ac:dyDescent="0.4">
      <c r="B1" s="126" t="s">
        <v>2256</v>
      </c>
    </row>
    <row r="2" spans="1:12" s="126" customFormat="1" ht="4.5" customHeight="1" x14ac:dyDescent="0.4"/>
    <row r="3" spans="1:12" s="126" customFormat="1" ht="4.5" customHeight="1" x14ac:dyDescent="0.4"/>
    <row r="4" spans="1:12" s="126" customFormat="1" ht="4.5" customHeight="1" x14ac:dyDescent="0.4"/>
    <row r="5" spans="1:12" ht="4.5" customHeight="1" x14ac:dyDescent="0.4"/>
    <row r="6" spans="1:12" s="59" customFormat="1" ht="15" customHeight="1" x14ac:dyDescent="0.4">
      <c r="B6" s="59" t="s">
        <v>643</v>
      </c>
    </row>
    <row r="7" spans="1:12" s="52" customFormat="1" ht="15" customHeight="1" x14ac:dyDescent="0.4">
      <c r="B7" s="52" t="s">
        <v>2070</v>
      </c>
    </row>
    <row r="8" spans="1:12" s="20" customFormat="1" ht="15" customHeight="1" thickBot="1" x14ac:dyDescent="0.45">
      <c r="C8" s="21">
        <v>381</v>
      </c>
      <c r="D8" s="20" t="s">
        <v>679</v>
      </c>
      <c r="L8" s="22"/>
    </row>
    <row r="9" spans="1:12" ht="52.5" x14ac:dyDescent="0.4">
      <c r="A9" s="18"/>
      <c r="B9" s="429" t="s">
        <v>18</v>
      </c>
      <c r="C9" s="429"/>
      <c r="D9" s="430"/>
      <c r="E9" s="440" t="s">
        <v>20</v>
      </c>
      <c r="F9" s="140" t="s">
        <v>639</v>
      </c>
      <c r="G9" s="154" t="s">
        <v>71</v>
      </c>
      <c r="H9" s="140" t="s">
        <v>2091</v>
      </c>
      <c r="I9" s="140" t="s">
        <v>640</v>
      </c>
      <c r="J9" s="141" t="s">
        <v>641</v>
      </c>
      <c r="K9" s="141" t="s">
        <v>2035</v>
      </c>
      <c r="L9" s="18"/>
    </row>
    <row r="10" spans="1:12" s="142" customFormat="1" ht="15" customHeight="1" thickBot="1" x14ac:dyDescent="0.45">
      <c r="A10" s="93"/>
      <c r="B10" s="431"/>
      <c r="C10" s="431"/>
      <c r="D10" s="432"/>
      <c r="E10" s="441"/>
      <c r="F10" s="23" t="s">
        <v>642</v>
      </c>
      <c r="G10" s="23" t="s">
        <v>80</v>
      </c>
      <c r="H10" s="23" t="s">
        <v>80</v>
      </c>
      <c r="I10" s="23" t="s">
        <v>80</v>
      </c>
      <c r="J10" s="24" t="s">
        <v>80</v>
      </c>
      <c r="K10" s="24" t="s">
        <v>80</v>
      </c>
      <c r="L10" s="93"/>
    </row>
    <row r="11" spans="1:12" s="52" customFormat="1" ht="15" customHeight="1" x14ac:dyDescent="0.4">
      <c r="A11" s="51"/>
      <c r="B11" s="449" t="s">
        <v>678</v>
      </c>
      <c r="C11" s="449"/>
      <c r="D11" s="450"/>
      <c r="E11" s="50">
        <v>34</v>
      </c>
      <c r="F11" s="50">
        <v>6396</v>
      </c>
      <c r="G11" s="50">
        <v>3888225</v>
      </c>
      <c r="H11" s="50">
        <v>50200669</v>
      </c>
      <c r="I11" s="50">
        <v>61967469</v>
      </c>
      <c r="J11" s="50">
        <v>9149952</v>
      </c>
      <c r="K11" s="50">
        <v>10900297</v>
      </c>
      <c r="L11" s="51"/>
    </row>
    <row r="12" spans="1:12" s="20" customFormat="1" ht="15" customHeight="1" x14ac:dyDescent="0.4">
      <c r="A12" s="22"/>
      <c r="B12" s="45" t="s">
        <v>43</v>
      </c>
      <c r="C12" s="451" t="s">
        <v>44</v>
      </c>
      <c r="D12" s="451"/>
      <c r="E12" s="7">
        <v>3</v>
      </c>
      <c r="F12" s="7">
        <v>72</v>
      </c>
      <c r="G12" s="7" t="s">
        <v>2100</v>
      </c>
      <c r="H12" s="7" t="s">
        <v>2100</v>
      </c>
      <c r="I12" s="7" t="s">
        <v>2100</v>
      </c>
      <c r="J12" s="7" t="s">
        <v>2100</v>
      </c>
      <c r="K12" s="7" t="s">
        <v>2100</v>
      </c>
      <c r="L12" s="22"/>
    </row>
    <row r="13" spans="1:12" s="20" customFormat="1" ht="15" customHeight="1" x14ac:dyDescent="0.4">
      <c r="A13" s="22"/>
      <c r="B13" s="45">
        <v>10</v>
      </c>
      <c r="C13" s="451" t="s">
        <v>45</v>
      </c>
      <c r="D13" s="451"/>
      <c r="E13" s="7" t="s">
        <v>46</v>
      </c>
      <c r="F13" s="7" t="s">
        <v>46</v>
      </c>
      <c r="G13" s="7" t="s">
        <v>46</v>
      </c>
      <c r="H13" s="7" t="s">
        <v>46</v>
      </c>
      <c r="I13" s="7" t="s">
        <v>46</v>
      </c>
      <c r="J13" s="7" t="s">
        <v>46</v>
      </c>
      <c r="K13" s="7" t="s">
        <v>46</v>
      </c>
      <c r="L13" s="22"/>
    </row>
    <row r="14" spans="1:12" s="20" customFormat="1" ht="15" customHeight="1" x14ac:dyDescent="0.4">
      <c r="A14" s="22"/>
      <c r="B14" s="45">
        <v>11</v>
      </c>
      <c r="C14" s="451" t="s">
        <v>47</v>
      </c>
      <c r="D14" s="451"/>
      <c r="E14" s="7" t="s">
        <v>46</v>
      </c>
      <c r="F14" s="7" t="s">
        <v>46</v>
      </c>
      <c r="G14" s="7" t="s">
        <v>46</v>
      </c>
      <c r="H14" s="7" t="s">
        <v>46</v>
      </c>
      <c r="I14" s="7" t="s">
        <v>46</v>
      </c>
      <c r="J14" s="7" t="s">
        <v>46</v>
      </c>
      <c r="K14" s="7" t="s">
        <v>46</v>
      </c>
      <c r="L14" s="22"/>
    </row>
    <row r="15" spans="1:12" s="20" customFormat="1" ht="15" customHeight="1" x14ac:dyDescent="0.4">
      <c r="A15" s="22"/>
      <c r="B15" s="45">
        <v>12</v>
      </c>
      <c r="C15" s="451" t="s">
        <v>48</v>
      </c>
      <c r="D15" s="451"/>
      <c r="E15" s="7" t="s">
        <v>46</v>
      </c>
      <c r="F15" s="7" t="s">
        <v>46</v>
      </c>
      <c r="G15" s="7" t="s">
        <v>46</v>
      </c>
      <c r="H15" s="7" t="s">
        <v>46</v>
      </c>
      <c r="I15" s="7" t="s">
        <v>46</v>
      </c>
      <c r="J15" s="7" t="s">
        <v>46</v>
      </c>
      <c r="K15" s="7" t="s">
        <v>46</v>
      </c>
      <c r="L15" s="22"/>
    </row>
    <row r="16" spans="1:12" s="20" customFormat="1" ht="15" customHeight="1" x14ac:dyDescent="0.4">
      <c r="A16" s="22"/>
      <c r="B16" s="46">
        <v>13</v>
      </c>
      <c r="C16" s="448" t="s">
        <v>49</v>
      </c>
      <c r="D16" s="448"/>
      <c r="E16" s="10" t="s">
        <v>46</v>
      </c>
      <c r="F16" s="10" t="s">
        <v>46</v>
      </c>
      <c r="G16" s="10" t="s">
        <v>46</v>
      </c>
      <c r="H16" s="10" t="s">
        <v>46</v>
      </c>
      <c r="I16" s="10" t="s">
        <v>46</v>
      </c>
      <c r="J16" s="10" t="s">
        <v>46</v>
      </c>
      <c r="K16" s="10" t="s">
        <v>46</v>
      </c>
      <c r="L16" s="22"/>
    </row>
    <row r="17" spans="1:12" s="20" customFormat="1" ht="15" customHeight="1" x14ac:dyDescent="0.4">
      <c r="A17" s="22"/>
      <c r="B17" s="45">
        <v>14</v>
      </c>
      <c r="C17" s="451" t="s">
        <v>50</v>
      </c>
      <c r="D17" s="451"/>
      <c r="E17" s="7" t="s">
        <v>46</v>
      </c>
      <c r="F17" s="7" t="s">
        <v>46</v>
      </c>
      <c r="G17" s="7" t="s">
        <v>46</v>
      </c>
      <c r="H17" s="7" t="s">
        <v>46</v>
      </c>
      <c r="I17" s="7" t="s">
        <v>46</v>
      </c>
      <c r="J17" s="7" t="s">
        <v>46</v>
      </c>
      <c r="K17" s="7" t="s">
        <v>46</v>
      </c>
      <c r="L17" s="22"/>
    </row>
    <row r="18" spans="1:12" s="20" customFormat="1" ht="15" customHeight="1" x14ac:dyDescent="0.4">
      <c r="A18" s="22"/>
      <c r="B18" s="45">
        <v>15</v>
      </c>
      <c r="C18" s="451" t="s">
        <v>51</v>
      </c>
      <c r="D18" s="451"/>
      <c r="E18" s="7">
        <v>2</v>
      </c>
      <c r="F18" s="7">
        <v>11</v>
      </c>
      <c r="G18" s="7" t="s">
        <v>2100</v>
      </c>
      <c r="H18" s="7" t="s">
        <v>2100</v>
      </c>
      <c r="I18" s="7" t="s">
        <v>2100</v>
      </c>
      <c r="J18" s="7" t="s">
        <v>2100</v>
      </c>
      <c r="K18" s="7" t="s">
        <v>2100</v>
      </c>
      <c r="L18" s="22"/>
    </row>
    <row r="19" spans="1:12" s="20" customFormat="1" ht="15" customHeight="1" x14ac:dyDescent="0.4">
      <c r="A19" s="22"/>
      <c r="B19" s="45">
        <v>16</v>
      </c>
      <c r="C19" s="451" t="s">
        <v>52</v>
      </c>
      <c r="D19" s="451"/>
      <c r="E19" s="7">
        <v>2</v>
      </c>
      <c r="F19" s="7">
        <v>470</v>
      </c>
      <c r="G19" s="7" t="s">
        <v>2100</v>
      </c>
      <c r="H19" s="7" t="s">
        <v>2100</v>
      </c>
      <c r="I19" s="7" t="s">
        <v>2100</v>
      </c>
      <c r="J19" s="7" t="s">
        <v>2100</v>
      </c>
      <c r="K19" s="7" t="s">
        <v>2100</v>
      </c>
      <c r="L19" s="22"/>
    </row>
    <row r="20" spans="1:12" s="20" customFormat="1" ht="15" customHeight="1" x14ac:dyDescent="0.4">
      <c r="A20" s="22"/>
      <c r="B20" s="45">
        <v>17</v>
      </c>
      <c r="C20" s="451" t="s">
        <v>53</v>
      </c>
      <c r="D20" s="451"/>
      <c r="E20" s="7">
        <v>1</v>
      </c>
      <c r="F20" s="7">
        <v>2</v>
      </c>
      <c r="G20" s="7" t="s">
        <v>2100</v>
      </c>
      <c r="H20" s="7" t="s">
        <v>2100</v>
      </c>
      <c r="I20" s="7" t="s">
        <v>2100</v>
      </c>
      <c r="J20" s="7" t="s">
        <v>2100</v>
      </c>
      <c r="K20" s="7" t="s">
        <v>2100</v>
      </c>
      <c r="L20" s="22"/>
    </row>
    <row r="21" spans="1:12" s="20" customFormat="1" ht="15" customHeight="1" x14ac:dyDescent="0.4">
      <c r="A21" s="22"/>
      <c r="B21" s="46">
        <v>18</v>
      </c>
      <c r="C21" s="447" t="s">
        <v>54</v>
      </c>
      <c r="D21" s="448"/>
      <c r="E21" s="10">
        <v>2</v>
      </c>
      <c r="F21" s="10">
        <v>17</v>
      </c>
      <c r="G21" s="10" t="s">
        <v>2100</v>
      </c>
      <c r="H21" s="10" t="s">
        <v>2100</v>
      </c>
      <c r="I21" s="10" t="s">
        <v>2100</v>
      </c>
      <c r="J21" s="10" t="s">
        <v>2100</v>
      </c>
      <c r="K21" s="10" t="s">
        <v>2100</v>
      </c>
      <c r="L21" s="22"/>
    </row>
    <row r="22" spans="1:12" s="20" customFormat="1" ht="15" customHeight="1" x14ac:dyDescent="0.4">
      <c r="A22" s="22"/>
      <c r="B22" s="45">
        <v>19</v>
      </c>
      <c r="C22" s="451" t="s">
        <v>55</v>
      </c>
      <c r="D22" s="451"/>
      <c r="E22" s="7" t="s">
        <v>46</v>
      </c>
      <c r="F22" s="7" t="s">
        <v>46</v>
      </c>
      <c r="G22" s="7" t="s">
        <v>46</v>
      </c>
      <c r="H22" s="7" t="s">
        <v>46</v>
      </c>
      <c r="I22" s="7" t="s">
        <v>46</v>
      </c>
      <c r="J22" s="7" t="s">
        <v>46</v>
      </c>
      <c r="K22" s="7" t="s">
        <v>46</v>
      </c>
      <c r="L22" s="22"/>
    </row>
    <row r="23" spans="1:12" s="20" customFormat="1" ht="15" customHeight="1" x14ac:dyDescent="0.4">
      <c r="A23" s="22"/>
      <c r="B23" s="45">
        <v>20</v>
      </c>
      <c r="C23" s="451" t="s">
        <v>56</v>
      </c>
      <c r="D23" s="451"/>
      <c r="E23" s="7">
        <v>1</v>
      </c>
      <c r="F23" s="7">
        <v>82</v>
      </c>
      <c r="G23" s="7" t="s">
        <v>2100</v>
      </c>
      <c r="H23" s="7" t="s">
        <v>2100</v>
      </c>
      <c r="I23" s="7" t="s">
        <v>2100</v>
      </c>
      <c r="J23" s="7" t="s">
        <v>2100</v>
      </c>
      <c r="K23" s="7" t="s">
        <v>2100</v>
      </c>
      <c r="L23" s="22"/>
    </row>
    <row r="24" spans="1:12" s="20" customFormat="1" ht="15" customHeight="1" x14ac:dyDescent="0.4">
      <c r="A24" s="22"/>
      <c r="B24" s="45">
        <v>21</v>
      </c>
      <c r="C24" s="451" t="s">
        <v>57</v>
      </c>
      <c r="D24" s="451"/>
      <c r="E24" s="7">
        <v>3</v>
      </c>
      <c r="F24" s="7">
        <v>67</v>
      </c>
      <c r="G24" s="7" t="s">
        <v>2100</v>
      </c>
      <c r="H24" s="7" t="s">
        <v>2100</v>
      </c>
      <c r="I24" s="7" t="s">
        <v>2100</v>
      </c>
      <c r="J24" s="7" t="s">
        <v>2100</v>
      </c>
      <c r="K24" s="7" t="s">
        <v>2100</v>
      </c>
      <c r="L24" s="22"/>
    </row>
    <row r="25" spans="1:12" s="20" customFormat="1" ht="15" customHeight="1" x14ac:dyDescent="0.4">
      <c r="A25" s="22"/>
      <c r="B25" s="45">
        <v>22</v>
      </c>
      <c r="C25" s="451" t="s">
        <v>58</v>
      </c>
      <c r="D25" s="451"/>
      <c r="E25" s="7" t="s">
        <v>46</v>
      </c>
      <c r="F25" s="7" t="s">
        <v>46</v>
      </c>
      <c r="G25" s="7" t="s">
        <v>46</v>
      </c>
      <c r="H25" s="7" t="s">
        <v>46</v>
      </c>
      <c r="I25" s="7" t="s">
        <v>46</v>
      </c>
      <c r="J25" s="7" t="s">
        <v>46</v>
      </c>
      <c r="K25" s="7" t="s">
        <v>46</v>
      </c>
      <c r="L25" s="22"/>
    </row>
    <row r="26" spans="1:12" s="20" customFormat="1" ht="15" customHeight="1" x14ac:dyDescent="0.4">
      <c r="A26" s="22"/>
      <c r="B26" s="46">
        <v>23</v>
      </c>
      <c r="C26" s="448" t="s">
        <v>59</v>
      </c>
      <c r="D26" s="448"/>
      <c r="E26" s="10">
        <v>3</v>
      </c>
      <c r="F26" s="10">
        <v>75</v>
      </c>
      <c r="G26" s="10" t="s">
        <v>2100</v>
      </c>
      <c r="H26" s="10" t="s">
        <v>2100</v>
      </c>
      <c r="I26" s="10" t="s">
        <v>2100</v>
      </c>
      <c r="J26" s="10" t="s">
        <v>2100</v>
      </c>
      <c r="K26" s="10" t="s">
        <v>2100</v>
      </c>
      <c r="L26" s="22"/>
    </row>
    <row r="27" spans="1:12" s="20" customFormat="1" ht="15" customHeight="1" x14ac:dyDescent="0.4">
      <c r="A27" s="22"/>
      <c r="B27" s="45">
        <v>24</v>
      </c>
      <c r="C27" s="451" t="s">
        <v>60</v>
      </c>
      <c r="D27" s="451"/>
      <c r="E27" s="7">
        <v>1</v>
      </c>
      <c r="F27" s="7">
        <v>9</v>
      </c>
      <c r="G27" s="7" t="s">
        <v>2100</v>
      </c>
      <c r="H27" s="7" t="s">
        <v>2100</v>
      </c>
      <c r="I27" s="7" t="s">
        <v>2100</v>
      </c>
      <c r="J27" s="7" t="s">
        <v>2100</v>
      </c>
      <c r="K27" s="7" t="s">
        <v>2100</v>
      </c>
      <c r="L27" s="22"/>
    </row>
    <row r="28" spans="1:12" s="20" customFormat="1" ht="15" customHeight="1" x14ac:dyDescent="0.4">
      <c r="A28" s="22"/>
      <c r="B28" s="45">
        <v>25</v>
      </c>
      <c r="C28" s="451" t="s">
        <v>61</v>
      </c>
      <c r="D28" s="451"/>
      <c r="E28" s="7" t="s">
        <v>46</v>
      </c>
      <c r="F28" s="7" t="s">
        <v>46</v>
      </c>
      <c r="G28" s="7" t="s">
        <v>46</v>
      </c>
      <c r="H28" s="7" t="s">
        <v>46</v>
      </c>
      <c r="I28" s="7" t="s">
        <v>46</v>
      </c>
      <c r="J28" s="7" t="s">
        <v>46</v>
      </c>
      <c r="K28" s="7" t="s">
        <v>46</v>
      </c>
      <c r="L28" s="22"/>
    </row>
    <row r="29" spans="1:12" s="20" customFormat="1" ht="15" customHeight="1" x14ac:dyDescent="0.4">
      <c r="A29" s="22"/>
      <c r="B29" s="45">
        <v>26</v>
      </c>
      <c r="C29" s="451" t="s">
        <v>62</v>
      </c>
      <c r="D29" s="451"/>
      <c r="E29" s="7">
        <v>3</v>
      </c>
      <c r="F29" s="7">
        <v>17</v>
      </c>
      <c r="G29" s="7" t="s">
        <v>2100</v>
      </c>
      <c r="H29" s="7" t="s">
        <v>2100</v>
      </c>
      <c r="I29" s="7" t="s">
        <v>2100</v>
      </c>
      <c r="J29" s="7" t="s">
        <v>2100</v>
      </c>
      <c r="K29" s="7" t="s">
        <v>2100</v>
      </c>
      <c r="L29" s="22"/>
    </row>
    <row r="30" spans="1:12" s="20" customFormat="1" ht="15" customHeight="1" x14ac:dyDescent="0.4">
      <c r="A30" s="22"/>
      <c r="B30" s="45">
        <v>27</v>
      </c>
      <c r="C30" s="451" t="s">
        <v>63</v>
      </c>
      <c r="D30" s="451"/>
      <c r="E30" s="7">
        <v>2</v>
      </c>
      <c r="F30" s="7">
        <v>13</v>
      </c>
      <c r="G30" s="7" t="s">
        <v>2100</v>
      </c>
      <c r="H30" s="7" t="s">
        <v>2100</v>
      </c>
      <c r="I30" s="7" t="s">
        <v>2100</v>
      </c>
      <c r="J30" s="7" t="s">
        <v>2100</v>
      </c>
      <c r="K30" s="7" t="s">
        <v>2100</v>
      </c>
      <c r="L30" s="22"/>
    </row>
    <row r="31" spans="1:12" s="20" customFormat="1" ht="15" customHeight="1" x14ac:dyDescent="0.4">
      <c r="A31" s="22"/>
      <c r="B31" s="46">
        <v>28</v>
      </c>
      <c r="C31" s="448" t="s">
        <v>64</v>
      </c>
      <c r="D31" s="448"/>
      <c r="E31" s="10">
        <v>1</v>
      </c>
      <c r="F31" s="10">
        <v>1355</v>
      </c>
      <c r="G31" s="10" t="s">
        <v>2100</v>
      </c>
      <c r="H31" s="10" t="s">
        <v>2100</v>
      </c>
      <c r="I31" s="10" t="s">
        <v>2100</v>
      </c>
      <c r="J31" s="10" t="s">
        <v>2100</v>
      </c>
      <c r="K31" s="10" t="s">
        <v>2100</v>
      </c>
      <c r="L31" s="22"/>
    </row>
    <row r="32" spans="1:12" s="20" customFormat="1" ht="15" customHeight="1" x14ac:dyDescent="0.4">
      <c r="A32" s="22"/>
      <c r="B32" s="45">
        <v>29</v>
      </c>
      <c r="C32" s="451" t="s">
        <v>65</v>
      </c>
      <c r="D32" s="451"/>
      <c r="E32" s="7" t="s">
        <v>46</v>
      </c>
      <c r="F32" s="7" t="s">
        <v>46</v>
      </c>
      <c r="G32" s="7" t="s">
        <v>46</v>
      </c>
      <c r="H32" s="7" t="s">
        <v>46</v>
      </c>
      <c r="I32" s="7" t="s">
        <v>46</v>
      </c>
      <c r="J32" s="7" t="s">
        <v>46</v>
      </c>
      <c r="K32" s="7" t="s">
        <v>46</v>
      </c>
      <c r="L32" s="22"/>
    </row>
    <row r="33" spans="1:12" s="20" customFormat="1" ht="15" customHeight="1" x14ac:dyDescent="0.4">
      <c r="A33" s="22"/>
      <c r="B33" s="45">
        <v>30</v>
      </c>
      <c r="C33" s="451" t="s">
        <v>66</v>
      </c>
      <c r="D33" s="451"/>
      <c r="E33" s="7" t="s">
        <v>46</v>
      </c>
      <c r="F33" s="7" t="s">
        <v>46</v>
      </c>
      <c r="G33" s="7" t="s">
        <v>46</v>
      </c>
      <c r="H33" s="7" t="s">
        <v>46</v>
      </c>
      <c r="I33" s="7" t="s">
        <v>46</v>
      </c>
      <c r="J33" s="7" t="s">
        <v>46</v>
      </c>
      <c r="K33" s="7" t="s">
        <v>46</v>
      </c>
      <c r="L33" s="22"/>
    </row>
    <row r="34" spans="1:12" s="20" customFormat="1" ht="15" customHeight="1" x14ac:dyDescent="0.4">
      <c r="A34" s="22"/>
      <c r="B34" s="45">
        <v>31</v>
      </c>
      <c r="C34" s="451" t="s">
        <v>67</v>
      </c>
      <c r="D34" s="451"/>
      <c r="E34" s="7">
        <v>7</v>
      </c>
      <c r="F34" s="7">
        <v>4144</v>
      </c>
      <c r="G34" s="7" t="s">
        <v>2100</v>
      </c>
      <c r="H34" s="7" t="s">
        <v>2100</v>
      </c>
      <c r="I34" s="7" t="s">
        <v>2100</v>
      </c>
      <c r="J34" s="7" t="s">
        <v>2100</v>
      </c>
      <c r="K34" s="7" t="s">
        <v>2100</v>
      </c>
      <c r="L34" s="22"/>
    </row>
    <row r="35" spans="1:12" s="20" customFormat="1" ht="15" customHeight="1" x14ac:dyDescent="0.4">
      <c r="A35" s="22"/>
      <c r="B35" s="146">
        <v>32</v>
      </c>
      <c r="C35" s="458" t="s">
        <v>68</v>
      </c>
      <c r="D35" s="458"/>
      <c r="E35" s="109">
        <v>3</v>
      </c>
      <c r="F35" s="109">
        <v>62</v>
      </c>
      <c r="G35" s="109">
        <v>15090</v>
      </c>
      <c r="H35" s="109">
        <v>164084</v>
      </c>
      <c r="I35" s="109">
        <v>298680</v>
      </c>
      <c r="J35" s="109">
        <v>122360</v>
      </c>
      <c r="K35" s="109">
        <v>122360</v>
      </c>
      <c r="L35" s="22"/>
    </row>
    <row r="36" spans="1:12" s="20" customFormat="1" ht="15" customHeight="1" x14ac:dyDescent="0.4">
      <c r="A36" s="22"/>
      <c r="B36" s="454" t="s">
        <v>2259</v>
      </c>
      <c r="C36" s="454"/>
      <c r="D36" s="455"/>
      <c r="E36" s="7">
        <v>13</v>
      </c>
      <c r="F36" s="7">
        <v>67</v>
      </c>
      <c r="G36" s="7">
        <v>24883</v>
      </c>
      <c r="H36" s="7">
        <v>201551</v>
      </c>
      <c r="I36" s="7">
        <v>330113</v>
      </c>
      <c r="J36" s="7">
        <v>116878</v>
      </c>
      <c r="K36" s="7">
        <v>116878</v>
      </c>
      <c r="L36" s="22"/>
    </row>
    <row r="37" spans="1:12" s="20" customFormat="1" ht="15" customHeight="1" x14ac:dyDescent="0.4">
      <c r="A37" s="22"/>
      <c r="B37" s="454" t="s">
        <v>540</v>
      </c>
      <c r="C37" s="454"/>
      <c r="D37" s="455"/>
      <c r="E37" s="7">
        <v>6</v>
      </c>
      <c r="F37" s="7">
        <v>75</v>
      </c>
      <c r="G37" s="7">
        <v>19351</v>
      </c>
      <c r="H37" s="7">
        <v>73240</v>
      </c>
      <c r="I37" s="7">
        <v>164641</v>
      </c>
      <c r="J37" s="7">
        <v>83716</v>
      </c>
      <c r="K37" s="7">
        <v>83716</v>
      </c>
      <c r="L37" s="22"/>
    </row>
    <row r="38" spans="1:12" s="20" customFormat="1" ht="15" customHeight="1" x14ac:dyDescent="0.4">
      <c r="A38" s="22"/>
      <c r="B38" s="454" t="s">
        <v>541</v>
      </c>
      <c r="C38" s="454"/>
      <c r="D38" s="455"/>
      <c r="E38" s="7">
        <v>2</v>
      </c>
      <c r="F38" s="7">
        <v>57</v>
      </c>
      <c r="G38" s="7" t="s">
        <v>2100</v>
      </c>
      <c r="H38" s="7" t="s">
        <v>2100</v>
      </c>
      <c r="I38" s="7" t="s">
        <v>2100</v>
      </c>
      <c r="J38" s="7" t="s">
        <v>2100</v>
      </c>
      <c r="K38" s="7" t="s">
        <v>2100</v>
      </c>
      <c r="L38" s="22"/>
    </row>
    <row r="39" spans="1:12" s="20" customFormat="1" ht="15" customHeight="1" x14ac:dyDescent="0.4">
      <c r="A39" s="22"/>
      <c r="B39" s="454" t="s">
        <v>542</v>
      </c>
      <c r="C39" s="454"/>
      <c r="D39" s="455"/>
      <c r="E39" s="7">
        <v>5</v>
      </c>
      <c r="F39" s="7">
        <v>201</v>
      </c>
      <c r="G39" s="7" t="s">
        <v>2100</v>
      </c>
      <c r="H39" s="7" t="s">
        <v>2100</v>
      </c>
      <c r="I39" s="7" t="s">
        <v>2100</v>
      </c>
      <c r="J39" s="7" t="s">
        <v>2100</v>
      </c>
      <c r="K39" s="7" t="s">
        <v>2100</v>
      </c>
      <c r="L39" s="22"/>
    </row>
    <row r="40" spans="1:12" s="20" customFormat="1" ht="15" customHeight="1" x14ac:dyDescent="0.4">
      <c r="A40" s="22"/>
      <c r="B40" s="456" t="s">
        <v>543</v>
      </c>
      <c r="C40" s="456"/>
      <c r="D40" s="457"/>
      <c r="E40" s="10">
        <v>3</v>
      </c>
      <c r="F40" s="10">
        <v>258</v>
      </c>
      <c r="G40" s="10" t="s">
        <v>2100</v>
      </c>
      <c r="H40" s="10" t="s">
        <v>2100</v>
      </c>
      <c r="I40" s="10" t="s">
        <v>2100</v>
      </c>
      <c r="J40" s="10" t="s">
        <v>2100</v>
      </c>
      <c r="K40" s="10" t="s">
        <v>2100</v>
      </c>
      <c r="L40" s="22"/>
    </row>
    <row r="41" spans="1:12" s="20" customFormat="1" ht="15" customHeight="1" x14ac:dyDescent="0.4">
      <c r="A41" s="22"/>
      <c r="B41" s="454" t="s">
        <v>544</v>
      </c>
      <c r="C41" s="454"/>
      <c r="D41" s="455"/>
      <c r="E41" s="7" t="s">
        <v>46</v>
      </c>
      <c r="F41" s="7" t="s">
        <v>46</v>
      </c>
      <c r="G41" s="7" t="s">
        <v>46</v>
      </c>
      <c r="H41" s="7" t="s">
        <v>46</v>
      </c>
      <c r="I41" s="7" t="s">
        <v>46</v>
      </c>
      <c r="J41" s="7" t="s">
        <v>46</v>
      </c>
      <c r="K41" s="7" t="s">
        <v>46</v>
      </c>
      <c r="L41" s="22"/>
    </row>
    <row r="42" spans="1:12" s="20" customFormat="1" ht="15" customHeight="1" x14ac:dyDescent="0.4">
      <c r="A42" s="22"/>
      <c r="B42" s="454" t="s">
        <v>545</v>
      </c>
      <c r="C42" s="454"/>
      <c r="D42" s="455"/>
      <c r="E42" s="7">
        <v>1</v>
      </c>
      <c r="F42" s="7">
        <v>234</v>
      </c>
      <c r="G42" s="7" t="s">
        <v>2100</v>
      </c>
      <c r="H42" s="7" t="s">
        <v>2100</v>
      </c>
      <c r="I42" s="7" t="s">
        <v>2100</v>
      </c>
      <c r="J42" s="7" t="s">
        <v>2100</v>
      </c>
      <c r="K42" s="7" t="s">
        <v>2100</v>
      </c>
      <c r="L42" s="22"/>
    </row>
    <row r="43" spans="1:12" s="20" customFormat="1" ht="15" customHeight="1" x14ac:dyDescent="0.4">
      <c r="A43" s="22"/>
      <c r="B43" s="454" t="s">
        <v>546</v>
      </c>
      <c r="C43" s="454"/>
      <c r="D43" s="455"/>
      <c r="E43" s="7">
        <v>2</v>
      </c>
      <c r="F43" s="7">
        <v>866</v>
      </c>
      <c r="G43" s="7" t="s">
        <v>2100</v>
      </c>
      <c r="H43" s="7" t="s">
        <v>2100</v>
      </c>
      <c r="I43" s="7" t="s">
        <v>2100</v>
      </c>
      <c r="J43" s="7" t="s">
        <v>2100</v>
      </c>
      <c r="K43" s="7" t="s">
        <v>2100</v>
      </c>
      <c r="L43" s="22"/>
    </row>
    <row r="44" spans="1:12" s="20" customFormat="1" ht="15" customHeight="1" x14ac:dyDescent="0.4">
      <c r="A44" s="22"/>
      <c r="B44" s="454" t="s">
        <v>547</v>
      </c>
      <c r="C44" s="454"/>
      <c r="D44" s="455"/>
      <c r="E44" s="7" t="s">
        <v>46</v>
      </c>
      <c r="F44" s="7" t="s">
        <v>46</v>
      </c>
      <c r="G44" s="7" t="s">
        <v>46</v>
      </c>
      <c r="H44" s="7" t="s">
        <v>46</v>
      </c>
      <c r="I44" s="7" t="s">
        <v>46</v>
      </c>
      <c r="J44" s="7" t="s">
        <v>46</v>
      </c>
      <c r="K44" s="7" t="s">
        <v>46</v>
      </c>
      <c r="L44" s="22"/>
    </row>
    <row r="45" spans="1:12" s="20" customFormat="1" ht="15" customHeight="1" thickBot="1" x14ac:dyDescent="0.45">
      <c r="A45" s="22"/>
      <c r="B45" s="452" t="s">
        <v>548</v>
      </c>
      <c r="C45" s="452"/>
      <c r="D45" s="453"/>
      <c r="E45" s="13">
        <v>2</v>
      </c>
      <c r="F45" s="13">
        <v>4638</v>
      </c>
      <c r="G45" s="13" t="s">
        <v>2100</v>
      </c>
      <c r="H45" s="13" t="s">
        <v>2100</v>
      </c>
      <c r="I45" s="13" t="s">
        <v>2100</v>
      </c>
      <c r="J45" s="13" t="s">
        <v>2100</v>
      </c>
      <c r="K45" s="13" t="s">
        <v>2100</v>
      </c>
      <c r="L45" s="22"/>
    </row>
    <row r="46" spans="1:12" s="20" customFormat="1" ht="15" customHeight="1" x14ac:dyDescent="0.4">
      <c r="A46" s="22"/>
      <c r="L46" s="22"/>
    </row>
    <row r="47" spans="1:12" ht="15" customHeight="1" x14ac:dyDescent="0.4">
      <c r="A47" s="18"/>
      <c r="L47" s="18"/>
    </row>
    <row r="48" spans="1:12" ht="15" customHeight="1" x14ac:dyDescent="0.4">
      <c r="A48" s="18"/>
      <c r="L48" s="18"/>
    </row>
    <row r="49" spans="1:12" ht="15" customHeight="1" x14ac:dyDescent="0.4">
      <c r="A49" s="18"/>
      <c r="L49" s="18"/>
    </row>
    <row r="50" spans="1:12" ht="15" customHeight="1" x14ac:dyDescent="0.4">
      <c r="A50" s="18"/>
      <c r="L50" s="18"/>
    </row>
    <row r="51" spans="1:12" ht="15" customHeight="1" x14ac:dyDescent="0.4">
      <c r="A51" s="18"/>
      <c r="L51" s="18"/>
    </row>
    <row r="52" spans="1:12" ht="15" customHeight="1" x14ac:dyDescent="0.4">
      <c r="A52" s="18"/>
      <c r="L52" s="18"/>
    </row>
    <row r="53" spans="1:12" ht="15" customHeight="1" x14ac:dyDescent="0.4">
      <c r="A53" s="18"/>
      <c r="L53" s="18"/>
    </row>
    <row r="54" spans="1:12" ht="15" customHeight="1" x14ac:dyDescent="0.4">
      <c r="A54" s="18"/>
      <c r="L54" s="18"/>
    </row>
    <row r="55" spans="1:12" ht="15" customHeight="1" x14ac:dyDescent="0.4">
      <c r="A55" s="18"/>
      <c r="L55" s="18"/>
    </row>
    <row r="56" spans="1:12" ht="15" customHeight="1" x14ac:dyDescent="0.4">
      <c r="A56" s="18"/>
      <c r="L56" s="18"/>
    </row>
    <row r="57" spans="1:12" ht="15" customHeight="1" x14ac:dyDescent="0.4">
      <c r="A57" s="18"/>
      <c r="L57" s="18"/>
    </row>
    <row r="58" spans="1:12" ht="15" customHeight="1" x14ac:dyDescent="0.4">
      <c r="A58" s="18"/>
      <c r="L58" s="18"/>
    </row>
    <row r="59" spans="1:12" ht="15" customHeight="1" x14ac:dyDescent="0.4">
      <c r="A59" s="18"/>
      <c r="L59" s="18"/>
    </row>
  </sheetData>
  <mergeCells count="37">
    <mergeCell ref="B45:D45"/>
    <mergeCell ref="E9:E10"/>
    <mergeCell ref="B39:D39"/>
    <mergeCell ref="B40:D40"/>
    <mergeCell ref="B41:D41"/>
    <mergeCell ref="B42:D42"/>
    <mergeCell ref="B43:D43"/>
    <mergeCell ref="B44:D44"/>
    <mergeCell ref="C34:D34"/>
    <mergeCell ref="C35:D35"/>
    <mergeCell ref="B36:D36"/>
    <mergeCell ref="B37:D37"/>
    <mergeCell ref="B38:D38"/>
    <mergeCell ref="C28:D28"/>
    <mergeCell ref="C29:D29"/>
    <mergeCell ref="C30:D30"/>
    <mergeCell ref="C31:D31"/>
    <mergeCell ref="C32:D32"/>
    <mergeCell ref="C33:D33"/>
    <mergeCell ref="C22:D22"/>
    <mergeCell ref="C23:D23"/>
    <mergeCell ref="C24:D24"/>
    <mergeCell ref="C25:D25"/>
    <mergeCell ref="C26:D26"/>
    <mergeCell ref="C27:D27"/>
    <mergeCell ref="B9:D10"/>
    <mergeCell ref="C21:D21"/>
    <mergeCell ref="B11:D11"/>
    <mergeCell ref="C12:D12"/>
    <mergeCell ref="C13:D13"/>
    <mergeCell ref="C14:D14"/>
    <mergeCell ref="C15:D15"/>
    <mergeCell ref="C16:D16"/>
    <mergeCell ref="C17:D17"/>
    <mergeCell ref="C18:D18"/>
    <mergeCell ref="C19:D19"/>
    <mergeCell ref="C20:D20"/>
  </mergeCells>
  <phoneticPr fontId="2"/>
  <pageMargins left="0.78740157480314965" right="0.78740157480314965" top="0.78740157480314965" bottom="0.78740157480314965" header="0.39370078740157483" footer="0.59055118110236227"/>
  <pageSetup paperSize="9" scale="93" firstPageNumber="5"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L59"/>
  <sheetViews>
    <sheetView showGridLines="0" zoomScaleNormal="100" workbookViewId="0"/>
  </sheetViews>
  <sheetFormatPr defaultColWidth="8.125" defaultRowHeight="15" customHeight="1" x14ac:dyDescent="0.4"/>
  <cols>
    <col min="1" max="1" width="2.625" style="16" customWidth="1"/>
    <col min="2" max="2" width="2.5" style="16" customWidth="1"/>
    <col min="3" max="5" width="6" style="16" customWidth="1"/>
    <col min="6" max="6" width="6.875" style="16" customWidth="1"/>
    <col min="7" max="11" width="11.375" style="16" customWidth="1"/>
    <col min="12" max="12" width="8.75" style="16" bestFit="1" customWidth="1"/>
    <col min="13" max="16384" width="8.125" style="16"/>
  </cols>
  <sheetData>
    <row r="1" spans="1:12" s="126" customFormat="1" ht="15" customHeight="1" x14ac:dyDescent="0.4">
      <c r="B1" s="126" t="s">
        <v>2256</v>
      </c>
    </row>
    <row r="2" spans="1:12" s="126" customFormat="1" ht="4.5" customHeight="1" x14ac:dyDescent="0.4"/>
    <row r="3" spans="1:12" s="126" customFormat="1" ht="4.5" customHeight="1" x14ac:dyDescent="0.4"/>
    <row r="4" spans="1:12" s="126" customFormat="1" ht="4.5" customHeight="1" x14ac:dyDescent="0.4"/>
    <row r="5" spans="1:12" ht="4.5" customHeight="1" x14ac:dyDescent="0.4"/>
    <row r="6" spans="1:12" s="59" customFormat="1" ht="15" customHeight="1" x14ac:dyDescent="0.4">
      <c r="B6" s="59" t="s">
        <v>643</v>
      </c>
    </row>
    <row r="7" spans="1:12" s="52" customFormat="1" ht="15" customHeight="1" x14ac:dyDescent="0.4">
      <c r="B7" s="52" t="s">
        <v>2070</v>
      </c>
    </row>
    <row r="8" spans="1:12" s="20" customFormat="1" ht="15" customHeight="1" thickBot="1" x14ac:dyDescent="0.45">
      <c r="C8" s="21">
        <v>402</v>
      </c>
      <c r="D8" s="20" t="s">
        <v>681</v>
      </c>
      <c r="L8" s="22"/>
    </row>
    <row r="9" spans="1:12" ht="52.5" x14ac:dyDescent="0.4">
      <c r="A9" s="18"/>
      <c r="B9" s="429" t="s">
        <v>18</v>
      </c>
      <c r="C9" s="429"/>
      <c r="D9" s="430"/>
      <c r="E9" s="440" t="s">
        <v>20</v>
      </c>
      <c r="F9" s="140" t="s">
        <v>639</v>
      </c>
      <c r="G9" s="154" t="s">
        <v>71</v>
      </c>
      <c r="H9" s="140" t="s">
        <v>2091</v>
      </c>
      <c r="I9" s="140" t="s">
        <v>640</v>
      </c>
      <c r="J9" s="141" t="s">
        <v>641</v>
      </c>
      <c r="K9" s="141" t="s">
        <v>2035</v>
      </c>
      <c r="L9" s="18"/>
    </row>
    <row r="10" spans="1:12" s="142" customFormat="1" ht="15" customHeight="1" thickBot="1" x14ac:dyDescent="0.45">
      <c r="A10" s="93"/>
      <c r="B10" s="431"/>
      <c r="C10" s="431"/>
      <c r="D10" s="432"/>
      <c r="E10" s="441"/>
      <c r="F10" s="23" t="s">
        <v>642</v>
      </c>
      <c r="G10" s="23" t="s">
        <v>80</v>
      </c>
      <c r="H10" s="23" t="s">
        <v>80</v>
      </c>
      <c r="I10" s="23" t="s">
        <v>80</v>
      </c>
      <c r="J10" s="24" t="s">
        <v>80</v>
      </c>
      <c r="K10" s="24" t="s">
        <v>80</v>
      </c>
      <c r="L10" s="93"/>
    </row>
    <row r="11" spans="1:12" s="52" customFormat="1" ht="15" customHeight="1" x14ac:dyDescent="0.4">
      <c r="A11" s="51"/>
      <c r="B11" s="449" t="s">
        <v>680</v>
      </c>
      <c r="C11" s="449"/>
      <c r="D11" s="450"/>
      <c r="E11" s="50">
        <v>16</v>
      </c>
      <c r="F11" s="50">
        <v>573</v>
      </c>
      <c r="G11" s="50">
        <v>220458</v>
      </c>
      <c r="H11" s="50">
        <v>1243793</v>
      </c>
      <c r="I11" s="50">
        <v>1774730</v>
      </c>
      <c r="J11" s="50">
        <v>387930</v>
      </c>
      <c r="K11" s="50">
        <v>493970</v>
      </c>
      <c r="L11" s="51"/>
    </row>
    <row r="12" spans="1:12" s="20" customFormat="1" ht="15" customHeight="1" x14ac:dyDescent="0.4">
      <c r="A12" s="22"/>
      <c r="B12" s="45" t="s">
        <v>43</v>
      </c>
      <c r="C12" s="451" t="s">
        <v>44</v>
      </c>
      <c r="D12" s="451"/>
      <c r="E12" s="7">
        <v>2</v>
      </c>
      <c r="F12" s="7">
        <v>108</v>
      </c>
      <c r="G12" s="7" t="s">
        <v>2100</v>
      </c>
      <c r="H12" s="7" t="s">
        <v>2100</v>
      </c>
      <c r="I12" s="7" t="s">
        <v>2100</v>
      </c>
      <c r="J12" s="7" t="s">
        <v>2100</v>
      </c>
      <c r="K12" s="7" t="s">
        <v>2100</v>
      </c>
      <c r="L12" s="22"/>
    </row>
    <row r="13" spans="1:12" s="20" customFormat="1" ht="15" customHeight="1" x14ac:dyDescent="0.4">
      <c r="A13" s="22"/>
      <c r="B13" s="45">
        <v>10</v>
      </c>
      <c r="C13" s="451" t="s">
        <v>45</v>
      </c>
      <c r="D13" s="451"/>
      <c r="E13" s="7">
        <v>1</v>
      </c>
      <c r="F13" s="7">
        <v>7</v>
      </c>
      <c r="G13" s="7" t="s">
        <v>2100</v>
      </c>
      <c r="H13" s="7" t="s">
        <v>2100</v>
      </c>
      <c r="I13" s="7" t="s">
        <v>2100</v>
      </c>
      <c r="J13" s="7" t="s">
        <v>2100</v>
      </c>
      <c r="K13" s="7" t="s">
        <v>2100</v>
      </c>
      <c r="L13" s="22"/>
    </row>
    <row r="14" spans="1:12" s="20" customFormat="1" ht="15" customHeight="1" x14ac:dyDescent="0.4">
      <c r="A14" s="22"/>
      <c r="B14" s="45">
        <v>11</v>
      </c>
      <c r="C14" s="451" t="s">
        <v>47</v>
      </c>
      <c r="D14" s="451"/>
      <c r="E14" s="7">
        <v>1</v>
      </c>
      <c r="F14" s="7">
        <v>11</v>
      </c>
      <c r="G14" s="7" t="s">
        <v>2100</v>
      </c>
      <c r="H14" s="7" t="s">
        <v>2100</v>
      </c>
      <c r="I14" s="7" t="s">
        <v>2100</v>
      </c>
      <c r="J14" s="7" t="s">
        <v>2100</v>
      </c>
      <c r="K14" s="7" t="s">
        <v>2100</v>
      </c>
      <c r="L14" s="22"/>
    </row>
    <row r="15" spans="1:12" s="20" customFormat="1" ht="15" customHeight="1" x14ac:dyDescent="0.4">
      <c r="A15" s="22"/>
      <c r="B15" s="45">
        <v>12</v>
      </c>
      <c r="C15" s="451" t="s">
        <v>48</v>
      </c>
      <c r="D15" s="451"/>
      <c r="E15" s="7">
        <v>3</v>
      </c>
      <c r="F15" s="7">
        <v>18</v>
      </c>
      <c r="G15" s="7" t="s">
        <v>2100</v>
      </c>
      <c r="H15" s="7" t="s">
        <v>2100</v>
      </c>
      <c r="I15" s="7" t="s">
        <v>2100</v>
      </c>
      <c r="J15" s="7" t="s">
        <v>2100</v>
      </c>
      <c r="K15" s="7" t="s">
        <v>2100</v>
      </c>
      <c r="L15" s="22"/>
    </row>
    <row r="16" spans="1:12" s="20" customFormat="1" ht="15" customHeight="1" x14ac:dyDescent="0.4">
      <c r="A16" s="22"/>
      <c r="B16" s="46">
        <v>13</v>
      </c>
      <c r="C16" s="448" t="s">
        <v>49</v>
      </c>
      <c r="D16" s="448"/>
      <c r="E16" s="10">
        <v>1</v>
      </c>
      <c r="F16" s="10">
        <v>8</v>
      </c>
      <c r="G16" s="10" t="s">
        <v>2100</v>
      </c>
      <c r="H16" s="10" t="s">
        <v>2100</v>
      </c>
      <c r="I16" s="10" t="s">
        <v>2100</v>
      </c>
      <c r="J16" s="10" t="s">
        <v>2100</v>
      </c>
      <c r="K16" s="10" t="s">
        <v>2100</v>
      </c>
      <c r="L16" s="22"/>
    </row>
    <row r="17" spans="1:12" s="20" customFormat="1" ht="15" customHeight="1" x14ac:dyDescent="0.4">
      <c r="A17" s="22"/>
      <c r="B17" s="45">
        <v>14</v>
      </c>
      <c r="C17" s="451" t="s">
        <v>50</v>
      </c>
      <c r="D17" s="451"/>
      <c r="E17" s="7" t="s">
        <v>46</v>
      </c>
      <c r="F17" s="7" t="s">
        <v>46</v>
      </c>
      <c r="G17" s="7" t="s">
        <v>46</v>
      </c>
      <c r="H17" s="7" t="s">
        <v>46</v>
      </c>
      <c r="I17" s="7" t="s">
        <v>46</v>
      </c>
      <c r="J17" s="7" t="s">
        <v>46</v>
      </c>
      <c r="K17" s="7" t="s">
        <v>46</v>
      </c>
      <c r="L17" s="22"/>
    </row>
    <row r="18" spans="1:12" s="20" customFormat="1" ht="15" customHeight="1" x14ac:dyDescent="0.4">
      <c r="A18" s="22"/>
      <c r="B18" s="45">
        <v>15</v>
      </c>
      <c r="C18" s="451" t="s">
        <v>51</v>
      </c>
      <c r="D18" s="451"/>
      <c r="E18" s="7">
        <v>1</v>
      </c>
      <c r="F18" s="7">
        <v>132</v>
      </c>
      <c r="G18" s="7" t="s">
        <v>2100</v>
      </c>
      <c r="H18" s="7" t="s">
        <v>2100</v>
      </c>
      <c r="I18" s="7" t="s">
        <v>2100</v>
      </c>
      <c r="J18" s="7" t="s">
        <v>2100</v>
      </c>
      <c r="K18" s="7" t="s">
        <v>2100</v>
      </c>
      <c r="L18" s="22"/>
    </row>
    <row r="19" spans="1:12" s="20" customFormat="1" ht="15" customHeight="1" x14ac:dyDescent="0.4">
      <c r="A19" s="22"/>
      <c r="B19" s="45">
        <v>16</v>
      </c>
      <c r="C19" s="451" t="s">
        <v>52</v>
      </c>
      <c r="D19" s="451"/>
      <c r="E19" s="7" t="s">
        <v>46</v>
      </c>
      <c r="F19" s="7" t="s">
        <v>46</v>
      </c>
      <c r="G19" s="7" t="s">
        <v>46</v>
      </c>
      <c r="H19" s="7" t="s">
        <v>46</v>
      </c>
      <c r="I19" s="7" t="s">
        <v>46</v>
      </c>
      <c r="J19" s="7" t="s">
        <v>46</v>
      </c>
      <c r="K19" s="7" t="s">
        <v>46</v>
      </c>
      <c r="L19" s="22"/>
    </row>
    <row r="20" spans="1:12" s="20" customFormat="1" ht="15" customHeight="1" x14ac:dyDescent="0.4">
      <c r="A20" s="22"/>
      <c r="B20" s="45">
        <v>17</v>
      </c>
      <c r="C20" s="451" t="s">
        <v>53</v>
      </c>
      <c r="D20" s="451"/>
      <c r="E20" s="7" t="s">
        <v>46</v>
      </c>
      <c r="F20" s="7" t="s">
        <v>46</v>
      </c>
      <c r="G20" s="7" t="s">
        <v>46</v>
      </c>
      <c r="H20" s="7" t="s">
        <v>46</v>
      </c>
      <c r="I20" s="7" t="s">
        <v>46</v>
      </c>
      <c r="J20" s="7" t="s">
        <v>46</v>
      </c>
      <c r="K20" s="7" t="s">
        <v>46</v>
      </c>
      <c r="L20" s="22"/>
    </row>
    <row r="21" spans="1:12" s="20" customFormat="1" ht="15" customHeight="1" x14ac:dyDescent="0.4">
      <c r="A21" s="22"/>
      <c r="B21" s="46">
        <v>18</v>
      </c>
      <c r="C21" s="447" t="s">
        <v>54</v>
      </c>
      <c r="D21" s="448"/>
      <c r="E21" s="10" t="s">
        <v>46</v>
      </c>
      <c r="F21" s="10" t="s">
        <v>46</v>
      </c>
      <c r="G21" s="10" t="s">
        <v>46</v>
      </c>
      <c r="H21" s="10" t="s">
        <v>46</v>
      </c>
      <c r="I21" s="10" t="s">
        <v>46</v>
      </c>
      <c r="J21" s="10" t="s">
        <v>46</v>
      </c>
      <c r="K21" s="10" t="s">
        <v>46</v>
      </c>
      <c r="L21" s="22"/>
    </row>
    <row r="22" spans="1:12" s="20" customFormat="1" ht="15" customHeight="1" x14ac:dyDescent="0.4">
      <c r="A22" s="22"/>
      <c r="B22" s="45">
        <v>19</v>
      </c>
      <c r="C22" s="451" t="s">
        <v>55</v>
      </c>
      <c r="D22" s="451"/>
      <c r="E22" s="7" t="s">
        <v>46</v>
      </c>
      <c r="F22" s="7" t="s">
        <v>46</v>
      </c>
      <c r="G22" s="7" t="s">
        <v>46</v>
      </c>
      <c r="H22" s="7" t="s">
        <v>46</v>
      </c>
      <c r="I22" s="7" t="s">
        <v>46</v>
      </c>
      <c r="J22" s="7" t="s">
        <v>46</v>
      </c>
      <c r="K22" s="7" t="s">
        <v>46</v>
      </c>
      <c r="L22" s="22"/>
    </row>
    <row r="23" spans="1:12" s="20" customFormat="1" ht="15" customHeight="1" x14ac:dyDescent="0.4">
      <c r="A23" s="22"/>
      <c r="B23" s="45">
        <v>20</v>
      </c>
      <c r="C23" s="451" t="s">
        <v>56</v>
      </c>
      <c r="D23" s="451"/>
      <c r="E23" s="7" t="s">
        <v>46</v>
      </c>
      <c r="F23" s="7" t="s">
        <v>46</v>
      </c>
      <c r="G23" s="7" t="s">
        <v>46</v>
      </c>
      <c r="H23" s="7" t="s">
        <v>46</v>
      </c>
      <c r="I23" s="7" t="s">
        <v>46</v>
      </c>
      <c r="J23" s="7" t="s">
        <v>46</v>
      </c>
      <c r="K23" s="7" t="s">
        <v>46</v>
      </c>
      <c r="L23" s="22"/>
    </row>
    <row r="24" spans="1:12" s="20" customFormat="1" ht="15" customHeight="1" x14ac:dyDescent="0.4">
      <c r="A24" s="22"/>
      <c r="B24" s="45">
        <v>21</v>
      </c>
      <c r="C24" s="451" t="s">
        <v>57</v>
      </c>
      <c r="D24" s="451"/>
      <c r="E24" s="7">
        <v>2</v>
      </c>
      <c r="F24" s="7">
        <v>9</v>
      </c>
      <c r="G24" s="7" t="s">
        <v>2100</v>
      </c>
      <c r="H24" s="7" t="s">
        <v>2100</v>
      </c>
      <c r="I24" s="7" t="s">
        <v>2100</v>
      </c>
      <c r="J24" s="7" t="s">
        <v>2100</v>
      </c>
      <c r="K24" s="7" t="s">
        <v>2100</v>
      </c>
      <c r="L24" s="22"/>
    </row>
    <row r="25" spans="1:12" s="20" customFormat="1" ht="15" customHeight="1" x14ac:dyDescent="0.4">
      <c r="A25" s="22"/>
      <c r="B25" s="45">
        <v>22</v>
      </c>
      <c r="C25" s="451" t="s">
        <v>58</v>
      </c>
      <c r="D25" s="451"/>
      <c r="E25" s="7" t="s">
        <v>46</v>
      </c>
      <c r="F25" s="7" t="s">
        <v>46</v>
      </c>
      <c r="G25" s="7" t="s">
        <v>46</v>
      </c>
      <c r="H25" s="7" t="s">
        <v>46</v>
      </c>
      <c r="I25" s="7" t="s">
        <v>46</v>
      </c>
      <c r="J25" s="7" t="s">
        <v>46</v>
      </c>
      <c r="K25" s="7" t="s">
        <v>46</v>
      </c>
      <c r="L25" s="22"/>
    </row>
    <row r="26" spans="1:12" s="20" customFormat="1" ht="15" customHeight="1" x14ac:dyDescent="0.4">
      <c r="A26" s="22"/>
      <c r="B26" s="46">
        <v>23</v>
      </c>
      <c r="C26" s="448" t="s">
        <v>59</v>
      </c>
      <c r="D26" s="448"/>
      <c r="E26" s="10" t="s">
        <v>46</v>
      </c>
      <c r="F26" s="10" t="s">
        <v>46</v>
      </c>
      <c r="G26" s="10" t="s">
        <v>46</v>
      </c>
      <c r="H26" s="10" t="s">
        <v>46</v>
      </c>
      <c r="I26" s="10" t="s">
        <v>46</v>
      </c>
      <c r="J26" s="10" t="s">
        <v>46</v>
      </c>
      <c r="K26" s="10" t="s">
        <v>46</v>
      </c>
      <c r="L26" s="22"/>
    </row>
    <row r="27" spans="1:12" s="20" customFormat="1" ht="15" customHeight="1" x14ac:dyDescent="0.4">
      <c r="A27" s="22"/>
      <c r="B27" s="45">
        <v>24</v>
      </c>
      <c r="C27" s="451" t="s">
        <v>60</v>
      </c>
      <c r="D27" s="451"/>
      <c r="E27" s="7">
        <v>1</v>
      </c>
      <c r="F27" s="7">
        <v>14</v>
      </c>
      <c r="G27" s="7" t="s">
        <v>2100</v>
      </c>
      <c r="H27" s="7" t="s">
        <v>2100</v>
      </c>
      <c r="I27" s="7" t="s">
        <v>2100</v>
      </c>
      <c r="J27" s="7" t="s">
        <v>2100</v>
      </c>
      <c r="K27" s="7" t="s">
        <v>2100</v>
      </c>
      <c r="L27" s="22"/>
    </row>
    <row r="28" spans="1:12" s="20" customFormat="1" ht="15" customHeight="1" x14ac:dyDescent="0.4">
      <c r="A28" s="22"/>
      <c r="B28" s="45">
        <v>25</v>
      </c>
      <c r="C28" s="451" t="s">
        <v>61</v>
      </c>
      <c r="D28" s="451"/>
      <c r="E28" s="7">
        <v>1</v>
      </c>
      <c r="F28" s="7">
        <v>3</v>
      </c>
      <c r="G28" s="7" t="s">
        <v>2100</v>
      </c>
      <c r="H28" s="7" t="s">
        <v>2100</v>
      </c>
      <c r="I28" s="7" t="s">
        <v>2100</v>
      </c>
      <c r="J28" s="7" t="s">
        <v>2100</v>
      </c>
      <c r="K28" s="7" t="s">
        <v>2100</v>
      </c>
      <c r="L28" s="22"/>
    </row>
    <row r="29" spans="1:12" s="20" customFormat="1" ht="15" customHeight="1" x14ac:dyDescent="0.4">
      <c r="A29" s="22"/>
      <c r="B29" s="45">
        <v>26</v>
      </c>
      <c r="C29" s="451" t="s">
        <v>62</v>
      </c>
      <c r="D29" s="451"/>
      <c r="E29" s="7">
        <v>2</v>
      </c>
      <c r="F29" s="7">
        <v>19</v>
      </c>
      <c r="G29" s="7" t="s">
        <v>2100</v>
      </c>
      <c r="H29" s="7" t="s">
        <v>2100</v>
      </c>
      <c r="I29" s="7" t="s">
        <v>2100</v>
      </c>
      <c r="J29" s="7" t="s">
        <v>2100</v>
      </c>
      <c r="K29" s="7" t="s">
        <v>2100</v>
      </c>
      <c r="L29" s="22"/>
    </row>
    <row r="30" spans="1:12" s="20" customFormat="1" ht="15" customHeight="1" x14ac:dyDescent="0.4">
      <c r="A30" s="22"/>
      <c r="B30" s="45">
        <v>27</v>
      </c>
      <c r="C30" s="451" t="s">
        <v>63</v>
      </c>
      <c r="D30" s="451"/>
      <c r="E30" s="7" t="s">
        <v>46</v>
      </c>
      <c r="F30" s="7" t="s">
        <v>46</v>
      </c>
      <c r="G30" s="7" t="s">
        <v>46</v>
      </c>
      <c r="H30" s="7" t="s">
        <v>46</v>
      </c>
      <c r="I30" s="7" t="s">
        <v>46</v>
      </c>
      <c r="J30" s="7" t="s">
        <v>46</v>
      </c>
      <c r="K30" s="7" t="s">
        <v>46</v>
      </c>
      <c r="L30" s="22"/>
    </row>
    <row r="31" spans="1:12" s="20" customFormat="1" ht="15" customHeight="1" x14ac:dyDescent="0.4">
      <c r="A31" s="22"/>
      <c r="B31" s="46">
        <v>28</v>
      </c>
      <c r="C31" s="448" t="s">
        <v>64</v>
      </c>
      <c r="D31" s="448"/>
      <c r="E31" s="10" t="s">
        <v>46</v>
      </c>
      <c r="F31" s="10" t="s">
        <v>46</v>
      </c>
      <c r="G31" s="10" t="s">
        <v>46</v>
      </c>
      <c r="H31" s="10" t="s">
        <v>46</v>
      </c>
      <c r="I31" s="10" t="s">
        <v>46</v>
      </c>
      <c r="J31" s="10" t="s">
        <v>46</v>
      </c>
      <c r="K31" s="10" t="s">
        <v>46</v>
      </c>
      <c r="L31" s="22"/>
    </row>
    <row r="32" spans="1:12" s="20" customFormat="1" ht="15" customHeight="1" x14ac:dyDescent="0.4">
      <c r="A32" s="22"/>
      <c r="B32" s="45">
        <v>29</v>
      </c>
      <c r="C32" s="451" t="s">
        <v>65</v>
      </c>
      <c r="D32" s="451"/>
      <c r="E32" s="7" t="s">
        <v>46</v>
      </c>
      <c r="F32" s="7" t="s">
        <v>46</v>
      </c>
      <c r="G32" s="7" t="s">
        <v>46</v>
      </c>
      <c r="H32" s="7" t="s">
        <v>46</v>
      </c>
      <c r="I32" s="7" t="s">
        <v>46</v>
      </c>
      <c r="J32" s="7" t="s">
        <v>46</v>
      </c>
      <c r="K32" s="7" t="s">
        <v>46</v>
      </c>
      <c r="L32" s="22"/>
    </row>
    <row r="33" spans="1:12" s="20" customFormat="1" ht="15" customHeight="1" x14ac:dyDescent="0.4">
      <c r="A33" s="22"/>
      <c r="B33" s="45">
        <v>30</v>
      </c>
      <c r="C33" s="451" t="s">
        <v>66</v>
      </c>
      <c r="D33" s="451"/>
      <c r="E33" s="7" t="s">
        <v>46</v>
      </c>
      <c r="F33" s="7" t="s">
        <v>46</v>
      </c>
      <c r="G33" s="7" t="s">
        <v>46</v>
      </c>
      <c r="H33" s="7" t="s">
        <v>46</v>
      </c>
      <c r="I33" s="7" t="s">
        <v>46</v>
      </c>
      <c r="J33" s="7" t="s">
        <v>46</v>
      </c>
      <c r="K33" s="7" t="s">
        <v>46</v>
      </c>
      <c r="L33" s="22"/>
    </row>
    <row r="34" spans="1:12" s="20" customFormat="1" ht="15" customHeight="1" x14ac:dyDescent="0.4">
      <c r="A34" s="22"/>
      <c r="B34" s="45">
        <v>31</v>
      </c>
      <c r="C34" s="451" t="s">
        <v>67</v>
      </c>
      <c r="D34" s="451"/>
      <c r="E34" s="7">
        <v>1</v>
      </c>
      <c r="F34" s="7">
        <v>244</v>
      </c>
      <c r="G34" s="7" t="s">
        <v>2100</v>
      </c>
      <c r="H34" s="7" t="s">
        <v>2100</v>
      </c>
      <c r="I34" s="7" t="s">
        <v>2100</v>
      </c>
      <c r="J34" s="7" t="s">
        <v>2100</v>
      </c>
      <c r="K34" s="7" t="s">
        <v>2100</v>
      </c>
      <c r="L34" s="22"/>
    </row>
    <row r="35" spans="1:12" s="20" customFormat="1" ht="15" customHeight="1" x14ac:dyDescent="0.4">
      <c r="A35" s="22"/>
      <c r="B35" s="146">
        <v>32</v>
      </c>
      <c r="C35" s="458" t="s">
        <v>68</v>
      </c>
      <c r="D35" s="458"/>
      <c r="E35" s="109" t="s">
        <v>46</v>
      </c>
      <c r="F35" s="109" t="s">
        <v>46</v>
      </c>
      <c r="G35" s="109" t="s">
        <v>46</v>
      </c>
      <c r="H35" s="109" t="s">
        <v>46</v>
      </c>
      <c r="I35" s="109" t="s">
        <v>46</v>
      </c>
      <c r="J35" s="109" t="s">
        <v>46</v>
      </c>
      <c r="K35" s="109" t="s">
        <v>46</v>
      </c>
      <c r="L35" s="22"/>
    </row>
    <row r="36" spans="1:12" s="20" customFormat="1" ht="15" customHeight="1" x14ac:dyDescent="0.4">
      <c r="A36" s="22"/>
      <c r="B36" s="454" t="s">
        <v>2259</v>
      </c>
      <c r="C36" s="454"/>
      <c r="D36" s="455"/>
      <c r="E36" s="7">
        <v>9</v>
      </c>
      <c r="F36" s="7">
        <v>51</v>
      </c>
      <c r="G36" s="7">
        <v>15106</v>
      </c>
      <c r="H36" s="7">
        <v>33133</v>
      </c>
      <c r="I36" s="7">
        <v>78573</v>
      </c>
      <c r="J36" s="7">
        <v>40923</v>
      </c>
      <c r="K36" s="7">
        <v>40923</v>
      </c>
      <c r="L36" s="22"/>
    </row>
    <row r="37" spans="1:12" s="20" customFormat="1" ht="15" customHeight="1" x14ac:dyDescent="0.4">
      <c r="A37" s="22"/>
      <c r="B37" s="454" t="s">
        <v>540</v>
      </c>
      <c r="C37" s="454"/>
      <c r="D37" s="455"/>
      <c r="E37" s="7">
        <v>3</v>
      </c>
      <c r="F37" s="7">
        <v>38</v>
      </c>
      <c r="G37" s="7" t="s">
        <v>2100</v>
      </c>
      <c r="H37" s="7" t="s">
        <v>2100</v>
      </c>
      <c r="I37" s="7" t="s">
        <v>2100</v>
      </c>
      <c r="J37" s="7" t="s">
        <v>2100</v>
      </c>
      <c r="K37" s="7" t="s">
        <v>2100</v>
      </c>
      <c r="L37" s="22"/>
    </row>
    <row r="38" spans="1:12" s="20" customFormat="1" ht="15" customHeight="1" x14ac:dyDescent="0.4">
      <c r="A38" s="22"/>
      <c r="B38" s="454" t="s">
        <v>541</v>
      </c>
      <c r="C38" s="454"/>
      <c r="D38" s="455"/>
      <c r="E38" s="7" t="s">
        <v>46</v>
      </c>
      <c r="F38" s="7" t="s">
        <v>46</v>
      </c>
      <c r="G38" s="7" t="s">
        <v>46</v>
      </c>
      <c r="H38" s="7" t="s">
        <v>46</v>
      </c>
      <c r="I38" s="7" t="s">
        <v>46</v>
      </c>
      <c r="J38" s="7" t="s">
        <v>46</v>
      </c>
      <c r="K38" s="7" t="s">
        <v>46</v>
      </c>
      <c r="L38" s="22"/>
    </row>
    <row r="39" spans="1:12" s="20" customFormat="1" ht="15" customHeight="1" x14ac:dyDescent="0.4">
      <c r="A39" s="22"/>
      <c r="B39" s="454" t="s">
        <v>542</v>
      </c>
      <c r="C39" s="454"/>
      <c r="D39" s="455"/>
      <c r="E39" s="7">
        <v>1</v>
      </c>
      <c r="F39" s="7">
        <v>46</v>
      </c>
      <c r="G39" s="7" t="s">
        <v>2100</v>
      </c>
      <c r="H39" s="7" t="s">
        <v>2100</v>
      </c>
      <c r="I39" s="7" t="s">
        <v>2100</v>
      </c>
      <c r="J39" s="7" t="s">
        <v>2100</v>
      </c>
      <c r="K39" s="7" t="s">
        <v>2100</v>
      </c>
      <c r="L39" s="22"/>
    </row>
    <row r="40" spans="1:12" s="20" customFormat="1" ht="15" customHeight="1" x14ac:dyDescent="0.4">
      <c r="A40" s="22"/>
      <c r="B40" s="456" t="s">
        <v>543</v>
      </c>
      <c r="C40" s="456"/>
      <c r="D40" s="457"/>
      <c r="E40" s="10">
        <v>1</v>
      </c>
      <c r="F40" s="10">
        <v>62</v>
      </c>
      <c r="G40" s="10" t="s">
        <v>2100</v>
      </c>
      <c r="H40" s="10" t="s">
        <v>2100</v>
      </c>
      <c r="I40" s="10" t="s">
        <v>2100</v>
      </c>
      <c r="J40" s="10" t="s">
        <v>2100</v>
      </c>
      <c r="K40" s="10" t="s">
        <v>2100</v>
      </c>
      <c r="L40" s="22"/>
    </row>
    <row r="41" spans="1:12" s="20" customFormat="1" ht="15" customHeight="1" x14ac:dyDescent="0.4">
      <c r="A41" s="22"/>
      <c r="B41" s="454" t="s">
        <v>544</v>
      </c>
      <c r="C41" s="454"/>
      <c r="D41" s="455"/>
      <c r="E41" s="7">
        <v>1</v>
      </c>
      <c r="F41" s="7">
        <v>132</v>
      </c>
      <c r="G41" s="7" t="s">
        <v>2100</v>
      </c>
      <c r="H41" s="7" t="s">
        <v>2100</v>
      </c>
      <c r="I41" s="7" t="s">
        <v>2100</v>
      </c>
      <c r="J41" s="7" t="s">
        <v>2100</v>
      </c>
      <c r="K41" s="7" t="s">
        <v>2100</v>
      </c>
      <c r="L41" s="22"/>
    </row>
    <row r="42" spans="1:12" s="20" customFormat="1" ht="15" customHeight="1" x14ac:dyDescent="0.4">
      <c r="A42" s="22"/>
      <c r="B42" s="454" t="s">
        <v>545</v>
      </c>
      <c r="C42" s="454"/>
      <c r="D42" s="455"/>
      <c r="E42" s="7">
        <v>1</v>
      </c>
      <c r="F42" s="7">
        <v>244</v>
      </c>
      <c r="G42" s="7" t="s">
        <v>2100</v>
      </c>
      <c r="H42" s="7" t="s">
        <v>2100</v>
      </c>
      <c r="I42" s="7" t="s">
        <v>2100</v>
      </c>
      <c r="J42" s="7" t="s">
        <v>2100</v>
      </c>
      <c r="K42" s="7" t="s">
        <v>2100</v>
      </c>
      <c r="L42" s="22"/>
    </row>
    <row r="43" spans="1:12" s="20" customFormat="1" ht="15" customHeight="1" x14ac:dyDescent="0.4">
      <c r="A43" s="22"/>
      <c r="B43" s="454" t="s">
        <v>546</v>
      </c>
      <c r="C43" s="454"/>
      <c r="D43" s="455"/>
      <c r="E43" s="7" t="s">
        <v>46</v>
      </c>
      <c r="F43" s="7" t="s">
        <v>46</v>
      </c>
      <c r="G43" s="7" t="s">
        <v>46</v>
      </c>
      <c r="H43" s="7" t="s">
        <v>46</v>
      </c>
      <c r="I43" s="7" t="s">
        <v>46</v>
      </c>
      <c r="J43" s="7" t="s">
        <v>46</v>
      </c>
      <c r="K43" s="7" t="s">
        <v>46</v>
      </c>
      <c r="L43" s="22"/>
    </row>
    <row r="44" spans="1:12" s="20" customFormat="1" ht="15" customHeight="1" x14ac:dyDescent="0.4">
      <c r="A44" s="22"/>
      <c r="B44" s="454" t="s">
        <v>547</v>
      </c>
      <c r="C44" s="454"/>
      <c r="D44" s="455"/>
      <c r="E44" s="7" t="s">
        <v>46</v>
      </c>
      <c r="F44" s="7" t="s">
        <v>46</v>
      </c>
      <c r="G44" s="7" t="s">
        <v>46</v>
      </c>
      <c r="H44" s="7" t="s">
        <v>46</v>
      </c>
      <c r="I44" s="7" t="s">
        <v>46</v>
      </c>
      <c r="J44" s="7" t="s">
        <v>46</v>
      </c>
      <c r="K44" s="7" t="s">
        <v>46</v>
      </c>
      <c r="L44" s="22"/>
    </row>
    <row r="45" spans="1:12" s="20" customFormat="1" ht="15" customHeight="1" thickBot="1" x14ac:dyDescent="0.45">
      <c r="A45" s="22"/>
      <c r="B45" s="452" t="s">
        <v>548</v>
      </c>
      <c r="C45" s="452"/>
      <c r="D45" s="453"/>
      <c r="E45" s="13" t="s">
        <v>46</v>
      </c>
      <c r="F45" s="13" t="s">
        <v>46</v>
      </c>
      <c r="G45" s="13" t="s">
        <v>46</v>
      </c>
      <c r="H45" s="13" t="s">
        <v>46</v>
      </c>
      <c r="I45" s="13" t="s">
        <v>46</v>
      </c>
      <c r="J45" s="13" t="s">
        <v>46</v>
      </c>
      <c r="K45" s="13" t="s">
        <v>46</v>
      </c>
      <c r="L45" s="22"/>
    </row>
    <row r="46" spans="1:12" s="20" customFormat="1" ht="15" customHeight="1" x14ac:dyDescent="0.4">
      <c r="A46" s="22"/>
      <c r="L46" s="22"/>
    </row>
    <row r="47" spans="1:12" ht="15" customHeight="1" x14ac:dyDescent="0.4">
      <c r="A47" s="18"/>
      <c r="L47" s="18"/>
    </row>
    <row r="48" spans="1:12" ht="15" customHeight="1" x14ac:dyDescent="0.4">
      <c r="A48" s="18"/>
      <c r="L48" s="18"/>
    </row>
    <row r="49" spans="1:12" ht="15" customHeight="1" x14ac:dyDescent="0.4">
      <c r="A49" s="18"/>
      <c r="L49" s="18"/>
    </row>
    <row r="50" spans="1:12" ht="15" customHeight="1" x14ac:dyDescent="0.4">
      <c r="A50" s="18"/>
      <c r="L50" s="18"/>
    </row>
    <row r="51" spans="1:12" ht="15" customHeight="1" x14ac:dyDescent="0.4">
      <c r="A51" s="18"/>
      <c r="L51" s="18"/>
    </row>
    <row r="52" spans="1:12" ht="15" customHeight="1" x14ac:dyDescent="0.4">
      <c r="A52" s="18"/>
      <c r="L52" s="18"/>
    </row>
    <row r="53" spans="1:12" ht="15" customHeight="1" x14ac:dyDescent="0.4">
      <c r="A53" s="18"/>
      <c r="L53" s="18"/>
    </row>
    <row r="54" spans="1:12" ht="15" customHeight="1" x14ac:dyDescent="0.4">
      <c r="A54" s="18"/>
      <c r="L54" s="18"/>
    </row>
    <row r="55" spans="1:12" ht="15" customHeight="1" x14ac:dyDescent="0.4">
      <c r="A55" s="18"/>
      <c r="L55" s="18"/>
    </row>
    <row r="56" spans="1:12" ht="15" customHeight="1" x14ac:dyDescent="0.4">
      <c r="A56" s="18"/>
      <c r="L56" s="18"/>
    </row>
    <row r="57" spans="1:12" ht="15" customHeight="1" x14ac:dyDescent="0.4">
      <c r="A57" s="18"/>
      <c r="L57" s="18"/>
    </row>
    <row r="58" spans="1:12" ht="15" customHeight="1" x14ac:dyDescent="0.4">
      <c r="A58" s="18"/>
      <c r="L58" s="18"/>
    </row>
    <row r="59" spans="1:12" ht="15" customHeight="1" x14ac:dyDescent="0.4">
      <c r="A59" s="18"/>
      <c r="L59" s="18"/>
    </row>
  </sheetData>
  <mergeCells count="37">
    <mergeCell ref="B45:D45"/>
    <mergeCell ref="E9:E10"/>
    <mergeCell ref="B39:D39"/>
    <mergeCell ref="B40:D40"/>
    <mergeCell ref="B41:D41"/>
    <mergeCell ref="B42:D42"/>
    <mergeCell ref="B43:D43"/>
    <mergeCell ref="B44:D44"/>
    <mergeCell ref="C34:D34"/>
    <mergeCell ref="C35:D35"/>
    <mergeCell ref="B36:D36"/>
    <mergeCell ref="B37:D37"/>
    <mergeCell ref="B38:D38"/>
    <mergeCell ref="C28:D28"/>
    <mergeCell ref="C29:D29"/>
    <mergeCell ref="C30:D30"/>
    <mergeCell ref="C31:D31"/>
    <mergeCell ref="C32:D32"/>
    <mergeCell ref="C33:D33"/>
    <mergeCell ref="C22:D22"/>
    <mergeCell ref="C23:D23"/>
    <mergeCell ref="C24:D24"/>
    <mergeCell ref="C25:D25"/>
    <mergeCell ref="C26:D26"/>
    <mergeCell ref="C27:D27"/>
    <mergeCell ref="B9:D10"/>
    <mergeCell ref="C21:D21"/>
    <mergeCell ref="B11:D11"/>
    <mergeCell ref="C12:D12"/>
    <mergeCell ref="C13:D13"/>
    <mergeCell ref="C14:D14"/>
    <mergeCell ref="C15:D15"/>
    <mergeCell ref="C16:D16"/>
    <mergeCell ref="C17:D17"/>
    <mergeCell ref="C18:D18"/>
    <mergeCell ref="C19:D19"/>
    <mergeCell ref="C20:D20"/>
  </mergeCells>
  <phoneticPr fontId="2"/>
  <pageMargins left="0.78740157480314965" right="0.78740157480314965" top="0.78740157480314965" bottom="0.78740157480314965" header="0.39370078740157483" footer="0.59055118110236227"/>
  <pageSetup paperSize="9" scale="93" firstPageNumber="5"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fitToPage="1"/>
  </sheetPr>
  <dimension ref="A1:L59"/>
  <sheetViews>
    <sheetView showGridLines="0" zoomScaleNormal="100" workbookViewId="0"/>
  </sheetViews>
  <sheetFormatPr defaultColWidth="8.125" defaultRowHeight="15" customHeight="1" x14ac:dyDescent="0.4"/>
  <cols>
    <col min="1" max="1" width="2.625" style="16" customWidth="1"/>
    <col min="2" max="2" width="2.5" style="16" customWidth="1"/>
    <col min="3" max="5" width="6" style="16" customWidth="1"/>
    <col min="6" max="6" width="6.875" style="16" customWidth="1"/>
    <col min="7" max="11" width="11.375" style="16" customWidth="1"/>
    <col min="12" max="12" width="8.75" style="16" bestFit="1" customWidth="1"/>
    <col min="13" max="16384" width="8.125" style="16"/>
  </cols>
  <sheetData>
    <row r="1" spans="1:12" s="126" customFormat="1" ht="15" customHeight="1" x14ac:dyDescent="0.4">
      <c r="B1" s="126" t="s">
        <v>2256</v>
      </c>
    </row>
    <row r="2" spans="1:12" s="126" customFormat="1" ht="4.5" customHeight="1" x14ac:dyDescent="0.4"/>
    <row r="3" spans="1:12" s="126" customFormat="1" ht="4.5" customHeight="1" x14ac:dyDescent="0.4"/>
    <row r="4" spans="1:12" s="126" customFormat="1" ht="4.5" customHeight="1" x14ac:dyDescent="0.4"/>
    <row r="5" spans="1:12" ht="4.5" customHeight="1" x14ac:dyDescent="0.4"/>
    <row r="6" spans="1:12" s="59" customFormat="1" ht="15" customHeight="1" x14ac:dyDescent="0.4">
      <c r="B6" s="59" t="s">
        <v>643</v>
      </c>
    </row>
    <row r="7" spans="1:12" s="52" customFormat="1" ht="15" customHeight="1" x14ac:dyDescent="0.4">
      <c r="B7" s="52" t="s">
        <v>2070</v>
      </c>
    </row>
    <row r="8" spans="1:12" s="20" customFormat="1" ht="15" customHeight="1" thickBot="1" x14ac:dyDescent="0.45">
      <c r="C8" s="21">
        <v>441</v>
      </c>
      <c r="D8" s="20" t="s">
        <v>683</v>
      </c>
      <c r="L8" s="22"/>
    </row>
    <row r="9" spans="1:12" ht="52.5" x14ac:dyDescent="0.4">
      <c r="A9" s="18"/>
      <c r="B9" s="429" t="s">
        <v>18</v>
      </c>
      <c r="C9" s="429"/>
      <c r="D9" s="430"/>
      <c r="E9" s="440" t="s">
        <v>20</v>
      </c>
      <c r="F9" s="140" t="s">
        <v>639</v>
      </c>
      <c r="G9" s="154" t="s">
        <v>71</v>
      </c>
      <c r="H9" s="140" t="s">
        <v>2091</v>
      </c>
      <c r="I9" s="140" t="s">
        <v>640</v>
      </c>
      <c r="J9" s="141" t="s">
        <v>641</v>
      </c>
      <c r="K9" s="141" t="s">
        <v>2035</v>
      </c>
      <c r="L9" s="18"/>
    </row>
    <row r="10" spans="1:12" s="142" customFormat="1" ht="15" customHeight="1" thickBot="1" x14ac:dyDescent="0.45">
      <c r="A10" s="93"/>
      <c r="B10" s="431"/>
      <c r="C10" s="431"/>
      <c r="D10" s="432"/>
      <c r="E10" s="441"/>
      <c r="F10" s="23" t="s">
        <v>642</v>
      </c>
      <c r="G10" s="23" t="s">
        <v>80</v>
      </c>
      <c r="H10" s="23" t="s">
        <v>80</v>
      </c>
      <c r="I10" s="23" t="s">
        <v>80</v>
      </c>
      <c r="J10" s="24" t="s">
        <v>80</v>
      </c>
      <c r="K10" s="24" t="s">
        <v>80</v>
      </c>
      <c r="L10" s="93"/>
    </row>
    <row r="11" spans="1:12" s="52" customFormat="1" ht="15" customHeight="1" x14ac:dyDescent="0.4">
      <c r="A11" s="51"/>
      <c r="B11" s="449" t="s">
        <v>682</v>
      </c>
      <c r="C11" s="449"/>
      <c r="D11" s="450"/>
      <c r="E11" s="50">
        <v>12</v>
      </c>
      <c r="F11" s="50">
        <v>501</v>
      </c>
      <c r="G11" s="50">
        <v>138491</v>
      </c>
      <c r="H11" s="50">
        <v>980664</v>
      </c>
      <c r="I11" s="50">
        <v>1570004</v>
      </c>
      <c r="J11" s="50">
        <v>507353</v>
      </c>
      <c r="K11" s="50">
        <v>556481</v>
      </c>
      <c r="L11" s="51"/>
    </row>
    <row r="12" spans="1:12" s="20" customFormat="1" ht="15" customHeight="1" x14ac:dyDescent="0.4">
      <c r="A12" s="22"/>
      <c r="B12" s="45" t="s">
        <v>43</v>
      </c>
      <c r="C12" s="451" t="s">
        <v>44</v>
      </c>
      <c r="D12" s="451"/>
      <c r="E12" s="7">
        <v>3</v>
      </c>
      <c r="F12" s="7">
        <v>277</v>
      </c>
      <c r="G12" s="7" t="s">
        <v>2100</v>
      </c>
      <c r="H12" s="7" t="s">
        <v>2100</v>
      </c>
      <c r="I12" s="7" t="s">
        <v>2100</v>
      </c>
      <c r="J12" s="7" t="s">
        <v>2100</v>
      </c>
      <c r="K12" s="7" t="s">
        <v>2100</v>
      </c>
      <c r="L12" s="22"/>
    </row>
    <row r="13" spans="1:12" s="20" customFormat="1" ht="15" customHeight="1" x14ac:dyDescent="0.4">
      <c r="A13" s="22"/>
      <c r="B13" s="45">
        <v>10</v>
      </c>
      <c r="C13" s="451" t="s">
        <v>45</v>
      </c>
      <c r="D13" s="451"/>
      <c r="E13" s="7">
        <v>2</v>
      </c>
      <c r="F13" s="7">
        <v>15</v>
      </c>
      <c r="G13" s="7" t="s">
        <v>2100</v>
      </c>
      <c r="H13" s="7" t="s">
        <v>2100</v>
      </c>
      <c r="I13" s="7" t="s">
        <v>2100</v>
      </c>
      <c r="J13" s="7" t="s">
        <v>2100</v>
      </c>
      <c r="K13" s="7" t="s">
        <v>2100</v>
      </c>
      <c r="L13" s="22"/>
    </row>
    <row r="14" spans="1:12" s="20" customFormat="1" ht="15" customHeight="1" x14ac:dyDescent="0.4">
      <c r="A14" s="22"/>
      <c r="B14" s="45">
        <v>11</v>
      </c>
      <c r="C14" s="451" t="s">
        <v>47</v>
      </c>
      <c r="D14" s="451"/>
      <c r="E14" s="7">
        <v>1</v>
      </c>
      <c r="F14" s="7">
        <v>15</v>
      </c>
      <c r="G14" s="7" t="s">
        <v>2100</v>
      </c>
      <c r="H14" s="7" t="s">
        <v>2100</v>
      </c>
      <c r="I14" s="7" t="s">
        <v>2100</v>
      </c>
      <c r="J14" s="7" t="s">
        <v>2100</v>
      </c>
      <c r="K14" s="7" t="s">
        <v>2100</v>
      </c>
      <c r="L14" s="22"/>
    </row>
    <row r="15" spans="1:12" s="20" customFormat="1" ht="15" customHeight="1" x14ac:dyDescent="0.4">
      <c r="A15" s="22"/>
      <c r="B15" s="45">
        <v>12</v>
      </c>
      <c r="C15" s="451" t="s">
        <v>48</v>
      </c>
      <c r="D15" s="451"/>
      <c r="E15" s="7">
        <v>4</v>
      </c>
      <c r="F15" s="7">
        <v>157</v>
      </c>
      <c r="G15" s="7">
        <v>39559</v>
      </c>
      <c r="H15" s="7">
        <v>287302</v>
      </c>
      <c r="I15" s="7">
        <v>535853</v>
      </c>
      <c r="J15" s="7">
        <v>229975</v>
      </c>
      <c r="K15" s="7">
        <v>237328</v>
      </c>
      <c r="L15" s="22"/>
    </row>
    <row r="16" spans="1:12" s="20" customFormat="1" ht="15" customHeight="1" x14ac:dyDescent="0.4">
      <c r="A16" s="22"/>
      <c r="B16" s="46">
        <v>13</v>
      </c>
      <c r="C16" s="448" t="s">
        <v>49</v>
      </c>
      <c r="D16" s="448"/>
      <c r="E16" s="10" t="s">
        <v>46</v>
      </c>
      <c r="F16" s="10" t="s">
        <v>46</v>
      </c>
      <c r="G16" s="10" t="s">
        <v>46</v>
      </c>
      <c r="H16" s="10" t="s">
        <v>46</v>
      </c>
      <c r="I16" s="10" t="s">
        <v>46</v>
      </c>
      <c r="J16" s="10" t="s">
        <v>46</v>
      </c>
      <c r="K16" s="10" t="s">
        <v>46</v>
      </c>
      <c r="L16" s="22"/>
    </row>
    <row r="17" spans="1:12" s="20" customFormat="1" ht="15" customHeight="1" x14ac:dyDescent="0.4">
      <c r="A17" s="22"/>
      <c r="B17" s="45">
        <v>14</v>
      </c>
      <c r="C17" s="451" t="s">
        <v>50</v>
      </c>
      <c r="D17" s="451"/>
      <c r="E17" s="7" t="s">
        <v>46</v>
      </c>
      <c r="F17" s="7" t="s">
        <v>46</v>
      </c>
      <c r="G17" s="7" t="s">
        <v>46</v>
      </c>
      <c r="H17" s="7" t="s">
        <v>46</v>
      </c>
      <c r="I17" s="7" t="s">
        <v>46</v>
      </c>
      <c r="J17" s="7" t="s">
        <v>46</v>
      </c>
      <c r="K17" s="7" t="s">
        <v>46</v>
      </c>
      <c r="L17" s="22"/>
    </row>
    <row r="18" spans="1:12" s="20" customFormat="1" ht="15" customHeight="1" x14ac:dyDescent="0.4">
      <c r="A18" s="22"/>
      <c r="B18" s="45">
        <v>15</v>
      </c>
      <c r="C18" s="451" t="s">
        <v>51</v>
      </c>
      <c r="D18" s="451"/>
      <c r="E18" s="7" t="s">
        <v>46</v>
      </c>
      <c r="F18" s="7" t="s">
        <v>46</v>
      </c>
      <c r="G18" s="7" t="s">
        <v>46</v>
      </c>
      <c r="H18" s="7" t="s">
        <v>46</v>
      </c>
      <c r="I18" s="7" t="s">
        <v>46</v>
      </c>
      <c r="J18" s="7" t="s">
        <v>46</v>
      </c>
      <c r="K18" s="7" t="s">
        <v>46</v>
      </c>
      <c r="L18" s="22"/>
    </row>
    <row r="19" spans="1:12" s="20" customFormat="1" ht="15" customHeight="1" x14ac:dyDescent="0.4">
      <c r="A19" s="22"/>
      <c r="B19" s="45">
        <v>16</v>
      </c>
      <c r="C19" s="451" t="s">
        <v>52</v>
      </c>
      <c r="D19" s="451"/>
      <c r="E19" s="7" t="s">
        <v>46</v>
      </c>
      <c r="F19" s="7" t="s">
        <v>46</v>
      </c>
      <c r="G19" s="7" t="s">
        <v>46</v>
      </c>
      <c r="H19" s="7" t="s">
        <v>46</v>
      </c>
      <c r="I19" s="7" t="s">
        <v>46</v>
      </c>
      <c r="J19" s="7" t="s">
        <v>46</v>
      </c>
      <c r="K19" s="7" t="s">
        <v>46</v>
      </c>
      <c r="L19" s="22"/>
    </row>
    <row r="20" spans="1:12" s="20" customFormat="1" ht="15" customHeight="1" x14ac:dyDescent="0.4">
      <c r="A20" s="22"/>
      <c r="B20" s="45">
        <v>17</v>
      </c>
      <c r="C20" s="451" t="s">
        <v>53</v>
      </c>
      <c r="D20" s="451"/>
      <c r="E20" s="7" t="s">
        <v>46</v>
      </c>
      <c r="F20" s="7" t="s">
        <v>46</v>
      </c>
      <c r="G20" s="7" t="s">
        <v>46</v>
      </c>
      <c r="H20" s="7" t="s">
        <v>46</v>
      </c>
      <c r="I20" s="7" t="s">
        <v>46</v>
      </c>
      <c r="J20" s="7" t="s">
        <v>46</v>
      </c>
      <c r="K20" s="7" t="s">
        <v>46</v>
      </c>
      <c r="L20" s="22"/>
    </row>
    <row r="21" spans="1:12" s="20" customFormat="1" ht="15" customHeight="1" x14ac:dyDescent="0.4">
      <c r="A21" s="22"/>
      <c r="B21" s="46">
        <v>18</v>
      </c>
      <c r="C21" s="447" t="s">
        <v>54</v>
      </c>
      <c r="D21" s="448"/>
      <c r="E21" s="10" t="s">
        <v>46</v>
      </c>
      <c r="F21" s="10" t="s">
        <v>46</v>
      </c>
      <c r="G21" s="10" t="s">
        <v>46</v>
      </c>
      <c r="H21" s="10" t="s">
        <v>46</v>
      </c>
      <c r="I21" s="10" t="s">
        <v>46</v>
      </c>
      <c r="J21" s="10" t="s">
        <v>46</v>
      </c>
      <c r="K21" s="10" t="s">
        <v>46</v>
      </c>
      <c r="L21" s="22"/>
    </row>
    <row r="22" spans="1:12" s="20" customFormat="1" ht="15" customHeight="1" x14ac:dyDescent="0.4">
      <c r="A22" s="22"/>
      <c r="B22" s="45">
        <v>19</v>
      </c>
      <c r="C22" s="451" t="s">
        <v>55</v>
      </c>
      <c r="D22" s="451"/>
      <c r="E22" s="7" t="s">
        <v>46</v>
      </c>
      <c r="F22" s="7" t="s">
        <v>46</v>
      </c>
      <c r="G22" s="7" t="s">
        <v>46</v>
      </c>
      <c r="H22" s="7" t="s">
        <v>46</v>
      </c>
      <c r="I22" s="7" t="s">
        <v>46</v>
      </c>
      <c r="J22" s="7" t="s">
        <v>46</v>
      </c>
      <c r="K22" s="7" t="s">
        <v>46</v>
      </c>
      <c r="L22" s="22"/>
    </row>
    <row r="23" spans="1:12" s="20" customFormat="1" ht="15" customHeight="1" x14ac:dyDescent="0.4">
      <c r="A23" s="22"/>
      <c r="B23" s="45">
        <v>20</v>
      </c>
      <c r="C23" s="451" t="s">
        <v>56</v>
      </c>
      <c r="D23" s="451"/>
      <c r="E23" s="7" t="s">
        <v>46</v>
      </c>
      <c r="F23" s="7" t="s">
        <v>46</v>
      </c>
      <c r="G23" s="7" t="s">
        <v>46</v>
      </c>
      <c r="H23" s="7" t="s">
        <v>46</v>
      </c>
      <c r="I23" s="7" t="s">
        <v>46</v>
      </c>
      <c r="J23" s="7" t="s">
        <v>46</v>
      </c>
      <c r="K23" s="7" t="s">
        <v>46</v>
      </c>
      <c r="L23" s="22"/>
    </row>
    <row r="24" spans="1:12" s="20" customFormat="1" ht="15" customHeight="1" x14ac:dyDescent="0.4">
      <c r="A24" s="22"/>
      <c r="B24" s="45">
        <v>21</v>
      </c>
      <c r="C24" s="451" t="s">
        <v>57</v>
      </c>
      <c r="D24" s="451"/>
      <c r="E24" s="7">
        <v>1</v>
      </c>
      <c r="F24" s="7">
        <v>11</v>
      </c>
      <c r="G24" s="7" t="s">
        <v>2100</v>
      </c>
      <c r="H24" s="7" t="s">
        <v>2100</v>
      </c>
      <c r="I24" s="7" t="s">
        <v>2100</v>
      </c>
      <c r="J24" s="7" t="s">
        <v>2100</v>
      </c>
      <c r="K24" s="7" t="s">
        <v>2100</v>
      </c>
      <c r="L24" s="22"/>
    </row>
    <row r="25" spans="1:12" s="20" customFormat="1" ht="15" customHeight="1" x14ac:dyDescent="0.4">
      <c r="A25" s="22"/>
      <c r="B25" s="45">
        <v>22</v>
      </c>
      <c r="C25" s="451" t="s">
        <v>58</v>
      </c>
      <c r="D25" s="451"/>
      <c r="E25" s="7" t="s">
        <v>46</v>
      </c>
      <c r="F25" s="7" t="s">
        <v>46</v>
      </c>
      <c r="G25" s="7" t="s">
        <v>46</v>
      </c>
      <c r="H25" s="7" t="s">
        <v>46</v>
      </c>
      <c r="I25" s="7" t="s">
        <v>46</v>
      </c>
      <c r="J25" s="7" t="s">
        <v>46</v>
      </c>
      <c r="K25" s="7" t="s">
        <v>46</v>
      </c>
      <c r="L25" s="22"/>
    </row>
    <row r="26" spans="1:12" s="20" customFormat="1" ht="15" customHeight="1" x14ac:dyDescent="0.4">
      <c r="A26" s="22"/>
      <c r="B26" s="46">
        <v>23</v>
      </c>
      <c r="C26" s="448" t="s">
        <v>59</v>
      </c>
      <c r="D26" s="448"/>
      <c r="E26" s="10" t="s">
        <v>46</v>
      </c>
      <c r="F26" s="10" t="s">
        <v>46</v>
      </c>
      <c r="G26" s="10" t="s">
        <v>46</v>
      </c>
      <c r="H26" s="10" t="s">
        <v>46</v>
      </c>
      <c r="I26" s="10" t="s">
        <v>46</v>
      </c>
      <c r="J26" s="10" t="s">
        <v>46</v>
      </c>
      <c r="K26" s="10" t="s">
        <v>46</v>
      </c>
      <c r="L26" s="22"/>
    </row>
    <row r="27" spans="1:12" s="20" customFormat="1" ht="15" customHeight="1" x14ac:dyDescent="0.4">
      <c r="A27" s="22"/>
      <c r="B27" s="45">
        <v>24</v>
      </c>
      <c r="C27" s="451" t="s">
        <v>60</v>
      </c>
      <c r="D27" s="451"/>
      <c r="E27" s="7" t="s">
        <v>46</v>
      </c>
      <c r="F27" s="7" t="s">
        <v>46</v>
      </c>
      <c r="G27" s="7" t="s">
        <v>46</v>
      </c>
      <c r="H27" s="7" t="s">
        <v>46</v>
      </c>
      <c r="I27" s="7" t="s">
        <v>46</v>
      </c>
      <c r="J27" s="7" t="s">
        <v>46</v>
      </c>
      <c r="K27" s="7" t="s">
        <v>46</v>
      </c>
      <c r="L27" s="22"/>
    </row>
    <row r="28" spans="1:12" s="20" customFormat="1" ht="15" customHeight="1" x14ac:dyDescent="0.4">
      <c r="A28" s="22"/>
      <c r="B28" s="45">
        <v>25</v>
      </c>
      <c r="C28" s="451" t="s">
        <v>61</v>
      </c>
      <c r="D28" s="451"/>
      <c r="E28" s="7">
        <v>1</v>
      </c>
      <c r="F28" s="7">
        <v>26</v>
      </c>
      <c r="G28" s="7" t="s">
        <v>2100</v>
      </c>
      <c r="H28" s="7" t="s">
        <v>2100</v>
      </c>
      <c r="I28" s="7" t="s">
        <v>2100</v>
      </c>
      <c r="J28" s="7" t="s">
        <v>2100</v>
      </c>
      <c r="K28" s="7" t="s">
        <v>2100</v>
      </c>
      <c r="L28" s="22"/>
    </row>
    <row r="29" spans="1:12" s="20" customFormat="1" ht="15" customHeight="1" x14ac:dyDescent="0.4">
      <c r="A29" s="22"/>
      <c r="B29" s="45">
        <v>26</v>
      </c>
      <c r="C29" s="451" t="s">
        <v>62</v>
      </c>
      <c r="D29" s="451"/>
      <c r="E29" s="7" t="s">
        <v>46</v>
      </c>
      <c r="F29" s="7" t="s">
        <v>46</v>
      </c>
      <c r="G29" s="7" t="s">
        <v>46</v>
      </c>
      <c r="H29" s="7" t="s">
        <v>46</v>
      </c>
      <c r="I29" s="7" t="s">
        <v>46</v>
      </c>
      <c r="J29" s="7" t="s">
        <v>46</v>
      </c>
      <c r="K29" s="7" t="s">
        <v>46</v>
      </c>
      <c r="L29" s="22"/>
    </row>
    <row r="30" spans="1:12" s="20" customFormat="1" ht="15" customHeight="1" x14ac:dyDescent="0.4">
      <c r="A30" s="22"/>
      <c r="B30" s="45">
        <v>27</v>
      </c>
      <c r="C30" s="451" t="s">
        <v>63</v>
      </c>
      <c r="D30" s="451"/>
      <c r="E30" s="7" t="s">
        <v>46</v>
      </c>
      <c r="F30" s="7" t="s">
        <v>46</v>
      </c>
      <c r="G30" s="7" t="s">
        <v>46</v>
      </c>
      <c r="H30" s="7" t="s">
        <v>46</v>
      </c>
      <c r="I30" s="7" t="s">
        <v>46</v>
      </c>
      <c r="J30" s="7" t="s">
        <v>46</v>
      </c>
      <c r="K30" s="7" t="s">
        <v>46</v>
      </c>
      <c r="L30" s="22"/>
    </row>
    <row r="31" spans="1:12" s="20" customFormat="1" ht="15" customHeight="1" x14ac:dyDescent="0.4">
      <c r="A31" s="22"/>
      <c r="B31" s="46">
        <v>28</v>
      </c>
      <c r="C31" s="448" t="s">
        <v>64</v>
      </c>
      <c r="D31" s="448"/>
      <c r="E31" s="10" t="s">
        <v>46</v>
      </c>
      <c r="F31" s="10" t="s">
        <v>46</v>
      </c>
      <c r="G31" s="10" t="s">
        <v>46</v>
      </c>
      <c r="H31" s="10" t="s">
        <v>46</v>
      </c>
      <c r="I31" s="10" t="s">
        <v>46</v>
      </c>
      <c r="J31" s="10" t="s">
        <v>46</v>
      </c>
      <c r="K31" s="10" t="s">
        <v>46</v>
      </c>
      <c r="L31" s="22"/>
    </row>
    <row r="32" spans="1:12" s="20" customFormat="1" ht="15" customHeight="1" x14ac:dyDescent="0.4">
      <c r="A32" s="22"/>
      <c r="B32" s="45">
        <v>29</v>
      </c>
      <c r="C32" s="451" t="s">
        <v>65</v>
      </c>
      <c r="D32" s="451"/>
      <c r="E32" s="7" t="s">
        <v>46</v>
      </c>
      <c r="F32" s="7" t="s">
        <v>46</v>
      </c>
      <c r="G32" s="7" t="s">
        <v>46</v>
      </c>
      <c r="H32" s="7" t="s">
        <v>46</v>
      </c>
      <c r="I32" s="7" t="s">
        <v>46</v>
      </c>
      <c r="J32" s="7" t="s">
        <v>46</v>
      </c>
      <c r="K32" s="7" t="s">
        <v>46</v>
      </c>
      <c r="L32" s="22"/>
    </row>
    <row r="33" spans="1:12" s="20" customFormat="1" ht="15" customHeight="1" x14ac:dyDescent="0.4">
      <c r="A33" s="22"/>
      <c r="B33" s="45">
        <v>30</v>
      </c>
      <c r="C33" s="451" t="s">
        <v>66</v>
      </c>
      <c r="D33" s="451"/>
      <c r="E33" s="7" t="s">
        <v>46</v>
      </c>
      <c r="F33" s="7" t="s">
        <v>46</v>
      </c>
      <c r="G33" s="7" t="s">
        <v>46</v>
      </c>
      <c r="H33" s="7" t="s">
        <v>46</v>
      </c>
      <c r="I33" s="7" t="s">
        <v>46</v>
      </c>
      <c r="J33" s="7" t="s">
        <v>46</v>
      </c>
      <c r="K33" s="7" t="s">
        <v>46</v>
      </c>
      <c r="L33" s="22"/>
    </row>
    <row r="34" spans="1:12" s="20" customFormat="1" ht="15" customHeight="1" x14ac:dyDescent="0.4">
      <c r="A34" s="22"/>
      <c r="B34" s="45">
        <v>31</v>
      </c>
      <c r="C34" s="451" t="s">
        <v>67</v>
      </c>
      <c r="D34" s="451"/>
      <c r="E34" s="7" t="s">
        <v>46</v>
      </c>
      <c r="F34" s="7" t="s">
        <v>46</v>
      </c>
      <c r="G34" s="7" t="s">
        <v>46</v>
      </c>
      <c r="H34" s="7" t="s">
        <v>46</v>
      </c>
      <c r="I34" s="7" t="s">
        <v>46</v>
      </c>
      <c r="J34" s="7" t="s">
        <v>46</v>
      </c>
      <c r="K34" s="7" t="s">
        <v>46</v>
      </c>
      <c r="L34" s="22"/>
    </row>
    <row r="35" spans="1:12" s="20" customFormat="1" ht="15" customHeight="1" x14ac:dyDescent="0.4">
      <c r="A35" s="22"/>
      <c r="B35" s="146">
        <v>32</v>
      </c>
      <c r="C35" s="458" t="s">
        <v>68</v>
      </c>
      <c r="D35" s="458"/>
      <c r="E35" s="109" t="s">
        <v>46</v>
      </c>
      <c r="F35" s="109" t="s">
        <v>46</v>
      </c>
      <c r="G35" s="109" t="s">
        <v>46</v>
      </c>
      <c r="H35" s="109" t="s">
        <v>46</v>
      </c>
      <c r="I35" s="109" t="s">
        <v>46</v>
      </c>
      <c r="J35" s="109" t="s">
        <v>46</v>
      </c>
      <c r="K35" s="109" t="s">
        <v>46</v>
      </c>
      <c r="L35" s="22"/>
    </row>
    <row r="36" spans="1:12" s="20" customFormat="1" ht="15" customHeight="1" x14ac:dyDescent="0.4">
      <c r="A36" s="22"/>
      <c r="B36" s="454" t="s">
        <v>2259</v>
      </c>
      <c r="C36" s="454"/>
      <c r="D36" s="455"/>
      <c r="E36" s="7">
        <v>3</v>
      </c>
      <c r="F36" s="7">
        <v>12</v>
      </c>
      <c r="G36" s="7">
        <v>2154</v>
      </c>
      <c r="H36" s="7">
        <v>4445</v>
      </c>
      <c r="I36" s="7">
        <v>9749</v>
      </c>
      <c r="J36" s="7">
        <v>4854</v>
      </c>
      <c r="K36" s="7">
        <v>4854</v>
      </c>
      <c r="L36" s="22"/>
    </row>
    <row r="37" spans="1:12" s="20" customFormat="1" ht="15" customHeight="1" x14ac:dyDescent="0.4">
      <c r="A37" s="22"/>
      <c r="B37" s="454" t="s">
        <v>540</v>
      </c>
      <c r="C37" s="454"/>
      <c r="D37" s="455"/>
      <c r="E37" s="7">
        <v>5</v>
      </c>
      <c r="F37" s="7">
        <v>62</v>
      </c>
      <c r="G37" s="7" t="s">
        <v>2100</v>
      </c>
      <c r="H37" s="7" t="s">
        <v>2100</v>
      </c>
      <c r="I37" s="7" t="s">
        <v>2100</v>
      </c>
      <c r="J37" s="7" t="s">
        <v>2100</v>
      </c>
      <c r="K37" s="7" t="s">
        <v>2100</v>
      </c>
      <c r="L37" s="22"/>
    </row>
    <row r="38" spans="1:12" s="20" customFormat="1" ht="15" customHeight="1" x14ac:dyDescent="0.4">
      <c r="A38" s="22"/>
      <c r="B38" s="454" t="s">
        <v>541</v>
      </c>
      <c r="C38" s="454"/>
      <c r="D38" s="455"/>
      <c r="E38" s="7">
        <v>2</v>
      </c>
      <c r="F38" s="7">
        <v>47</v>
      </c>
      <c r="G38" s="7" t="s">
        <v>2100</v>
      </c>
      <c r="H38" s="7" t="s">
        <v>2100</v>
      </c>
      <c r="I38" s="7" t="s">
        <v>2100</v>
      </c>
      <c r="J38" s="7" t="s">
        <v>2100</v>
      </c>
      <c r="K38" s="7" t="s">
        <v>2100</v>
      </c>
      <c r="L38" s="22"/>
    </row>
    <row r="39" spans="1:12" s="20" customFormat="1" ht="15" customHeight="1" x14ac:dyDescent="0.4">
      <c r="A39" s="22"/>
      <c r="B39" s="454" t="s">
        <v>542</v>
      </c>
      <c r="C39" s="454"/>
      <c r="D39" s="455"/>
      <c r="E39" s="7" t="s">
        <v>46</v>
      </c>
      <c r="F39" s="7" t="s">
        <v>46</v>
      </c>
      <c r="G39" s="7" t="s">
        <v>46</v>
      </c>
      <c r="H39" s="7" t="s">
        <v>46</v>
      </c>
      <c r="I39" s="7" t="s">
        <v>46</v>
      </c>
      <c r="J39" s="7" t="s">
        <v>46</v>
      </c>
      <c r="K39" s="7" t="s">
        <v>46</v>
      </c>
      <c r="L39" s="22"/>
    </row>
    <row r="40" spans="1:12" s="20" customFormat="1" ht="15" customHeight="1" x14ac:dyDescent="0.4">
      <c r="A40" s="22"/>
      <c r="B40" s="456" t="s">
        <v>543</v>
      </c>
      <c r="C40" s="456"/>
      <c r="D40" s="457"/>
      <c r="E40" s="10" t="s">
        <v>46</v>
      </c>
      <c r="F40" s="10" t="s">
        <v>46</v>
      </c>
      <c r="G40" s="10" t="s">
        <v>46</v>
      </c>
      <c r="H40" s="10" t="s">
        <v>46</v>
      </c>
      <c r="I40" s="10" t="s">
        <v>46</v>
      </c>
      <c r="J40" s="10" t="s">
        <v>46</v>
      </c>
      <c r="K40" s="10" t="s">
        <v>46</v>
      </c>
      <c r="L40" s="22"/>
    </row>
    <row r="41" spans="1:12" s="20" customFormat="1" ht="15" customHeight="1" x14ac:dyDescent="0.4">
      <c r="A41" s="22"/>
      <c r="B41" s="454" t="s">
        <v>544</v>
      </c>
      <c r="C41" s="454"/>
      <c r="D41" s="455"/>
      <c r="E41" s="7">
        <v>1</v>
      </c>
      <c r="F41" s="7">
        <v>119</v>
      </c>
      <c r="G41" s="7" t="s">
        <v>2100</v>
      </c>
      <c r="H41" s="7" t="s">
        <v>2100</v>
      </c>
      <c r="I41" s="7" t="s">
        <v>2100</v>
      </c>
      <c r="J41" s="7" t="s">
        <v>2100</v>
      </c>
      <c r="K41" s="7" t="s">
        <v>2100</v>
      </c>
      <c r="L41" s="22"/>
    </row>
    <row r="42" spans="1:12" s="20" customFormat="1" ht="15" customHeight="1" x14ac:dyDescent="0.4">
      <c r="A42" s="22"/>
      <c r="B42" s="454" t="s">
        <v>545</v>
      </c>
      <c r="C42" s="454"/>
      <c r="D42" s="455"/>
      <c r="E42" s="7">
        <v>1</v>
      </c>
      <c r="F42" s="7">
        <v>261</v>
      </c>
      <c r="G42" s="7" t="s">
        <v>2100</v>
      </c>
      <c r="H42" s="7" t="s">
        <v>2100</v>
      </c>
      <c r="I42" s="7" t="s">
        <v>2100</v>
      </c>
      <c r="J42" s="7" t="s">
        <v>2100</v>
      </c>
      <c r="K42" s="7" t="s">
        <v>2100</v>
      </c>
      <c r="L42" s="22"/>
    </row>
    <row r="43" spans="1:12" s="20" customFormat="1" ht="15" customHeight="1" x14ac:dyDescent="0.4">
      <c r="A43" s="22"/>
      <c r="B43" s="454" t="s">
        <v>546</v>
      </c>
      <c r="C43" s="454"/>
      <c r="D43" s="455"/>
      <c r="E43" s="7" t="s">
        <v>46</v>
      </c>
      <c r="F43" s="7" t="s">
        <v>46</v>
      </c>
      <c r="G43" s="7" t="s">
        <v>46</v>
      </c>
      <c r="H43" s="7" t="s">
        <v>46</v>
      </c>
      <c r="I43" s="7" t="s">
        <v>46</v>
      </c>
      <c r="J43" s="7" t="s">
        <v>46</v>
      </c>
      <c r="K43" s="7" t="s">
        <v>46</v>
      </c>
      <c r="L43" s="22"/>
    </row>
    <row r="44" spans="1:12" s="20" customFormat="1" ht="15" customHeight="1" x14ac:dyDescent="0.4">
      <c r="A44" s="22"/>
      <c r="B44" s="454" t="s">
        <v>547</v>
      </c>
      <c r="C44" s="454"/>
      <c r="D44" s="455"/>
      <c r="E44" s="7" t="s">
        <v>46</v>
      </c>
      <c r="F44" s="7" t="s">
        <v>46</v>
      </c>
      <c r="G44" s="7" t="s">
        <v>46</v>
      </c>
      <c r="H44" s="7" t="s">
        <v>46</v>
      </c>
      <c r="I44" s="7" t="s">
        <v>46</v>
      </c>
      <c r="J44" s="7" t="s">
        <v>46</v>
      </c>
      <c r="K44" s="7" t="s">
        <v>46</v>
      </c>
      <c r="L44" s="22"/>
    </row>
    <row r="45" spans="1:12" s="20" customFormat="1" ht="15" customHeight="1" thickBot="1" x14ac:dyDescent="0.45">
      <c r="A45" s="22"/>
      <c r="B45" s="452" t="s">
        <v>548</v>
      </c>
      <c r="C45" s="452"/>
      <c r="D45" s="453"/>
      <c r="E45" s="13" t="s">
        <v>46</v>
      </c>
      <c r="F45" s="13" t="s">
        <v>46</v>
      </c>
      <c r="G45" s="13" t="s">
        <v>46</v>
      </c>
      <c r="H45" s="13" t="s">
        <v>46</v>
      </c>
      <c r="I45" s="13" t="s">
        <v>46</v>
      </c>
      <c r="J45" s="13" t="s">
        <v>46</v>
      </c>
      <c r="K45" s="13" t="s">
        <v>46</v>
      </c>
      <c r="L45" s="22"/>
    </row>
    <row r="46" spans="1:12" s="20" customFormat="1" ht="15" customHeight="1" x14ac:dyDescent="0.4">
      <c r="A46" s="22"/>
      <c r="L46" s="22"/>
    </row>
    <row r="47" spans="1:12" ht="15" customHeight="1" x14ac:dyDescent="0.4">
      <c r="A47" s="18"/>
      <c r="L47" s="18"/>
    </row>
    <row r="48" spans="1:12" ht="15" customHeight="1" x14ac:dyDescent="0.4">
      <c r="A48" s="18"/>
      <c r="L48" s="18"/>
    </row>
    <row r="49" spans="1:12" ht="15" customHeight="1" x14ac:dyDescent="0.4">
      <c r="A49" s="18"/>
      <c r="L49" s="18"/>
    </row>
    <row r="50" spans="1:12" ht="15" customHeight="1" x14ac:dyDescent="0.4">
      <c r="A50" s="18"/>
      <c r="L50" s="18"/>
    </row>
    <row r="51" spans="1:12" ht="15" customHeight="1" x14ac:dyDescent="0.4">
      <c r="A51" s="18"/>
      <c r="L51" s="18"/>
    </row>
    <row r="52" spans="1:12" ht="15" customHeight="1" x14ac:dyDescent="0.4">
      <c r="A52" s="18"/>
      <c r="L52" s="18"/>
    </row>
    <row r="53" spans="1:12" ht="15" customHeight="1" x14ac:dyDescent="0.4">
      <c r="A53" s="18"/>
      <c r="L53" s="18"/>
    </row>
    <row r="54" spans="1:12" ht="15" customHeight="1" x14ac:dyDescent="0.4">
      <c r="A54" s="18"/>
      <c r="L54" s="18"/>
    </row>
    <row r="55" spans="1:12" ht="15" customHeight="1" x14ac:dyDescent="0.4">
      <c r="A55" s="18"/>
      <c r="L55" s="18"/>
    </row>
    <row r="56" spans="1:12" ht="15" customHeight="1" x14ac:dyDescent="0.4">
      <c r="A56" s="18"/>
      <c r="L56" s="18"/>
    </row>
    <row r="57" spans="1:12" ht="15" customHeight="1" x14ac:dyDescent="0.4">
      <c r="A57" s="18"/>
      <c r="L57" s="18"/>
    </row>
    <row r="58" spans="1:12" ht="15" customHeight="1" x14ac:dyDescent="0.4">
      <c r="A58" s="18"/>
      <c r="L58" s="18"/>
    </row>
    <row r="59" spans="1:12" ht="15" customHeight="1" x14ac:dyDescent="0.4">
      <c r="A59" s="18"/>
      <c r="L59" s="18"/>
    </row>
  </sheetData>
  <mergeCells count="37">
    <mergeCell ref="B45:D45"/>
    <mergeCell ref="E9:E10"/>
    <mergeCell ref="B39:D39"/>
    <mergeCell ref="B40:D40"/>
    <mergeCell ref="B41:D41"/>
    <mergeCell ref="B42:D42"/>
    <mergeCell ref="B43:D43"/>
    <mergeCell ref="B44:D44"/>
    <mergeCell ref="C34:D34"/>
    <mergeCell ref="C35:D35"/>
    <mergeCell ref="B36:D36"/>
    <mergeCell ref="B37:D37"/>
    <mergeCell ref="B38:D38"/>
    <mergeCell ref="C28:D28"/>
    <mergeCell ref="C29:D29"/>
    <mergeCell ref="C30:D30"/>
    <mergeCell ref="C31:D31"/>
    <mergeCell ref="C32:D32"/>
    <mergeCell ref="C33:D33"/>
    <mergeCell ref="C22:D22"/>
    <mergeCell ref="C23:D23"/>
    <mergeCell ref="C24:D24"/>
    <mergeCell ref="C25:D25"/>
    <mergeCell ref="C26:D26"/>
    <mergeCell ref="C27:D27"/>
    <mergeCell ref="B9:D10"/>
    <mergeCell ref="C21:D21"/>
    <mergeCell ref="B11:D11"/>
    <mergeCell ref="C12:D12"/>
    <mergeCell ref="C13:D13"/>
    <mergeCell ref="C14:D14"/>
    <mergeCell ref="C15:D15"/>
    <mergeCell ref="C16:D16"/>
    <mergeCell ref="C17:D17"/>
    <mergeCell ref="C18:D18"/>
    <mergeCell ref="C19:D19"/>
    <mergeCell ref="C20:D20"/>
  </mergeCells>
  <phoneticPr fontId="2"/>
  <pageMargins left="0.78740157480314965" right="0.78740157480314965" top="0.78740157480314965" bottom="0.78740157480314965" header="0.39370078740157483" footer="0.59055118110236227"/>
  <pageSetup paperSize="9" scale="93" firstPageNumber="5"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pageSetUpPr fitToPage="1"/>
  </sheetPr>
  <dimension ref="A1:L59"/>
  <sheetViews>
    <sheetView showGridLines="0" zoomScaleNormal="100" workbookViewId="0"/>
  </sheetViews>
  <sheetFormatPr defaultColWidth="8.125" defaultRowHeight="15" customHeight="1" x14ac:dyDescent="0.4"/>
  <cols>
    <col min="1" max="1" width="2.625" style="16" customWidth="1"/>
    <col min="2" max="2" width="2.5" style="16" customWidth="1"/>
    <col min="3" max="5" width="6" style="16" customWidth="1"/>
    <col min="6" max="6" width="6.875" style="16" customWidth="1"/>
    <col min="7" max="11" width="11.375" style="16" customWidth="1"/>
    <col min="12" max="12" width="8.75" style="16" bestFit="1" customWidth="1"/>
    <col min="13" max="16384" width="8.125" style="16"/>
  </cols>
  <sheetData>
    <row r="1" spans="1:12" s="126" customFormat="1" ht="15" customHeight="1" x14ac:dyDescent="0.4">
      <c r="B1" s="126" t="s">
        <v>2256</v>
      </c>
    </row>
    <row r="2" spans="1:12" s="126" customFormat="1" ht="4.5" customHeight="1" x14ac:dyDescent="0.4"/>
    <row r="3" spans="1:12" s="126" customFormat="1" ht="4.5" customHeight="1" x14ac:dyDescent="0.4"/>
    <row r="4" spans="1:12" s="126" customFormat="1" ht="4.5" customHeight="1" x14ac:dyDescent="0.4"/>
    <row r="5" spans="1:12" ht="4.5" customHeight="1" x14ac:dyDescent="0.4"/>
    <row r="6" spans="1:12" s="59" customFormat="1" ht="15" customHeight="1" x14ac:dyDescent="0.4">
      <c r="B6" s="59" t="s">
        <v>643</v>
      </c>
    </row>
    <row r="7" spans="1:12" s="52" customFormat="1" ht="15" customHeight="1" x14ac:dyDescent="0.4">
      <c r="B7" s="52" t="s">
        <v>2070</v>
      </c>
    </row>
    <row r="8" spans="1:12" s="20" customFormat="1" ht="15" customHeight="1" thickBot="1" x14ac:dyDescent="0.45">
      <c r="C8" s="21">
        <v>461</v>
      </c>
      <c r="D8" s="20" t="s">
        <v>685</v>
      </c>
      <c r="L8" s="22"/>
    </row>
    <row r="9" spans="1:12" ht="52.5" x14ac:dyDescent="0.4">
      <c r="A9" s="18"/>
      <c r="B9" s="429" t="s">
        <v>18</v>
      </c>
      <c r="C9" s="429"/>
      <c r="D9" s="430"/>
      <c r="E9" s="440" t="s">
        <v>20</v>
      </c>
      <c r="F9" s="140" t="s">
        <v>639</v>
      </c>
      <c r="G9" s="154" t="s">
        <v>71</v>
      </c>
      <c r="H9" s="140" t="s">
        <v>2091</v>
      </c>
      <c r="I9" s="140" t="s">
        <v>640</v>
      </c>
      <c r="J9" s="141" t="s">
        <v>641</v>
      </c>
      <c r="K9" s="141" t="s">
        <v>2035</v>
      </c>
      <c r="L9" s="18"/>
    </row>
    <row r="10" spans="1:12" s="142" customFormat="1" ht="15" customHeight="1" thickBot="1" x14ac:dyDescent="0.45">
      <c r="A10" s="93"/>
      <c r="B10" s="431"/>
      <c r="C10" s="431"/>
      <c r="D10" s="432"/>
      <c r="E10" s="441"/>
      <c r="F10" s="23" t="s">
        <v>642</v>
      </c>
      <c r="G10" s="23" t="s">
        <v>80</v>
      </c>
      <c r="H10" s="23" t="s">
        <v>80</v>
      </c>
      <c r="I10" s="23" t="s">
        <v>80</v>
      </c>
      <c r="J10" s="24" t="s">
        <v>80</v>
      </c>
      <c r="K10" s="24" t="s">
        <v>80</v>
      </c>
      <c r="L10" s="93"/>
    </row>
    <row r="11" spans="1:12" s="52" customFormat="1" ht="15" customHeight="1" x14ac:dyDescent="0.4">
      <c r="A11" s="51"/>
      <c r="B11" s="449" t="s">
        <v>684</v>
      </c>
      <c r="C11" s="449"/>
      <c r="D11" s="450"/>
      <c r="E11" s="50">
        <v>27</v>
      </c>
      <c r="F11" s="50">
        <v>610</v>
      </c>
      <c r="G11" s="50">
        <v>185554</v>
      </c>
      <c r="H11" s="50">
        <v>736661</v>
      </c>
      <c r="I11" s="50">
        <v>1391496</v>
      </c>
      <c r="J11" s="50">
        <v>572778</v>
      </c>
      <c r="K11" s="50">
        <v>606661</v>
      </c>
      <c r="L11" s="51"/>
    </row>
    <row r="12" spans="1:12" s="20" customFormat="1" ht="15" customHeight="1" x14ac:dyDescent="0.4">
      <c r="A12" s="22"/>
      <c r="B12" s="45" t="s">
        <v>43</v>
      </c>
      <c r="C12" s="451" t="s">
        <v>44</v>
      </c>
      <c r="D12" s="451"/>
      <c r="E12" s="7">
        <v>10</v>
      </c>
      <c r="F12" s="7">
        <v>241</v>
      </c>
      <c r="G12" s="7">
        <v>53655</v>
      </c>
      <c r="H12" s="7">
        <v>304248</v>
      </c>
      <c r="I12" s="7">
        <v>523112</v>
      </c>
      <c r="J12" s="7">
        <v>195341</v>
      </c>
      <c r="K12" s="7">
        <v>202845</v>
      </c>
      <c r="L12" s="22"/>
    </row>
    <row r="13" spans="1:12" s="20" customFormat="1" ht="15" customHeight="1" x14ac:dyDescent="0.4">
      <c r="A13" s="22"/>
      <c r="B13" s="45">
        <v>10</v>
      </c>
      <c r="C13" s="451" t="s">
        <v>45</v>
      </c>
      <c r="D13" s="451"/>
      <c r="E13" s="7" t="s">
        <v>46</v>
      </c>
      <c r="F13" s="7" t="s">
        <v>46</v>
      </c>
      <c r="G13" s="7" t="s">
        <v>46</v>
      </c>
      <c r="H13" s="7" t="s">
        <v>46</v>
      </c>
      <c r="I13" s="7" t="s">
        <v>46</v>
      </c>
      <c r="J13" s="7" t="s">
        <v>46</v>
      </c>
      <c r="K13" s="7" t="s">
        <v>46</v>
      </c>
      <c r="L13" s="22"/>
    </row>
    <row r="14" spans="1:12" s="20" customFormat="1" ht="15" customHeight="1" x14ac:dyDescent="0.4">
      <c r="A14" s="22"/>
      <c r="B14" s="45">
        <v>11</v>
      </c>
      <c r="C14" s="451" t="s">
        <v>47</v>
      </c>
      <c r="D14" s="451"/>
      <c r="E14" s="7" t="s">
        <v>46</v>
      </c>
      <c r="F14" s="7" t="s">
        <v>46</v>
      </c>
      <c r="G14" s="7" t="s">
        <v>46</v>
      </c>
      <c r="H14" s="7" t="s">
        <v>46</v>
      </c>
      <c r="I14" s="7" t="s">
        <v>46</v>
      </c>
      <c r="J14" s="7" t="s">
        <v>46</v>
      </c>
      <c r="K14" s="7" t="s">
        <v>46</v>
      </c>
      <c r="L14" s="22"/>
    </row>
    <row r="15" spans="1:12" s="20" customFormat="1" ht="15" customHeight="1" x14ac:dyDescent="0.4">
      <c r="A15" s="22"/>
      <c r="B15" s="45">
        <v>12</v>
      </c>
      <c r="C15" s="451" t="s">
        <v>48</v>
      </c>
      <c r="D15" s="451"/>
      <c r="E15" s="7">
        <v>3</v>
      </c>
      <c r="F15" s="7">
        <v>45</v>
      </c>
      <c r="G15" s="7">
        <v>9698</v>
      </c>
      <c r="H15" s="7">
        <v>34969</v>
      </c>
      <c r="I15" s="7">
        <v>54055</v>
      </c>
      <c r="J15" s="7">
        <v>17352</v>
      </c>
      <c r="K15" s="7">
        <v>17352</v>
      </c>
      <c r="L15" s="22"/>
    </row>
    <row r="16" spans="1:12" s="20" customFormat="1" ht="15" customHeight="1" x14ac:dyDescent="0.4">
      <c r="A16" s="22"/>
      <c r="B16" s="46">
        <v>13</v>
      </c>
      <c r="C16" s="448" t="s">
        <v>49</v>
      </c>
      <c r="D16" s="448"/>
      <c r="E16" s="10" t="s">
        <v>46</v>
      </c>
      <c r="F16" s="10" t="s">
        <v>46</v>
      </c>
      <c r="G16" s="10" t="s">
        <v>46</v>
      </c>
      <c r="H16" s="10" t="s">
        <v>46</v>
      </c>
      <c r="I16" s="10" t="s">
        <v>46</v>
      </c>
      <c r="J16" s="10" t="s">
        <v>46</v>
      </c>
      <c r="K16" s="10" t="s">
        <v>46</v>
      </c>
      <c r="L16" s="22"/>
    </row>
    <row r="17" spans="1:12" s="20" customFormat="1" ht="15" customHeight="1" x14ac:dyDescent="0.4">
      <c r="A17" s="22"/>
      <c r="B17" s="45">
        <v>14</v>
      </c>
      <c r="C17" s="451" t="s">
        <v>50</v>
      </c>
      <c r="D17" s="451"/>
      <c r="E17" s="7" t="s">
        <v>46</v>
      </c>
      <c r="F17" s="7" t="s">
        <v>46</v>
      </c>
      <c r="G17" s="7" t="s">
        <v>46</v>
      </c>
      <c r="H17" s="7" t="s">
        <v>46</v>
      </c>
      <c r="I17" s="7" t="s">
        <v>46</v>
      </c>
      <c r="J17" s="7" t="s">
        <v>46</v>
      </c>
      <c r="K17" s="7" t="s">
        <v>46</v>
      </c>
      <c r="L17" s="22"/>
    </row>
    <row r="18" spans="1:12" s="20" customFormat="1" ht="15" customHeight="1" x14ac:dyDescent="0.4">
      <c r="A18" s="22"/>
      <c r="B18" s="45">
        <v>15</v>
      </c>
      <c r="C18" s="451" t="s">
        <v>51</v>
      </c>
      <c r="D18" s="451"/>
      <c r="E18" s="7">
        <v>1</v>
      </c>
      <c r="F18" s="7">
        <v>2</v>
      </c>
      <c r="G18" s="7" t="s">
        <v>2100</v>
      </c>
      <c r="H18" s="7" t="s">
        <v>2100</v>
      </c>
      <c r="I18" s="7" t="s">
        <v>2100</v>
      </c>
      <c r="J18" s="7" t="s">
        <v>2100</v>
      </c>
      <c r="K18" s="7" t="s">
        <v>2100</v>
      </c>
      <c r="L18" s="22"/>
    </row>
    <row r="19" spans="1:12" s="20" customFormat="1" ht="15" customHeight="1" x14ac:dyDescent="0.4">
      <c r="A19" s="22"/>
      <c r="B19" s="45">
        <v>16</v>
      </c>
      <c r="C19" s="451" t="s">
        <v>52</v>
      </c>
      <c r="D19" s="451"/>
      <c r="E19" s="7" t="s">
        <v>46</v>
      </c>
      <c r="F19" s="7" t="s">
        <v>46</v>
      </c>
      <c r="G19" s="7" t="s">
        <v>46</v>
      </c>
      <c r="H19" s="7" t="s">
        <v>46</v>
      </c>
      <c r="I19" s="7" t="s">
        <v>46</v>
      </c>
      <c r="J19" s="7" t="s">
        <v>46</v>
      </c>
      <c r="K19" s="7" t="s">
        <v>46</v>
      </c>
      <c r="L19" s="22"/>
    </row>
    <row r="20" spans="1:12" s="20" customFormat="1" ht="15" customHeight="1" x14ac:dyDescent="0.4">
      <c r="A20" s="22"/>
      <c r="B20" s="45">
        <v>17</v>
      </c>
      <c r="C20" s="451" t="s">
        <v>53</v>
      </c>
      <c r="D20" s="451"/>
      <c r="E20" s="7">
        <v>3</v>
      </c>
      <c r="F20" s="7">
        <v>11</v>
      </c>
      <c r="G20" s="7">
        <v>4702</v>
      </c>
      <c r="H20" s="7">
        <v>40298</v>
      </c>
      <c r="I20" s="7">
        <v>57554</v>
      </c>
      <c r="J20" s="7">
        <v>15687</v>
      </c>
      <c r="K20" s="7">
        <v>15687</v>
      </c>
      <c r="L20" s="22"/>
    </row>
    <row r="21" spans="1:12" s="20" customFormat="1" ht="15" customHeight="1" x14ac:dyDescent="0.4">
      <c r="A21" s="22"/>
      <c r="B21" s="46">
        <v>18</v>
      </c>
      <c r="C21" s="447" t="s">
        <v>54</v>
      </c>
      <c r="D21" s="448"/>
      <c r="E21" s="10">
        <v>1</v>
      </c>
      <c r="F21" s="10">
        <v>28</v>
      </c>
      <c r="G21" s="10" t="s">
        <v>2100</v>
      </c>
      <c r="H21" s="10" t="s">
        <v>2100</v>
      </c>
      <c r="I21" s="10" t="s">
        <v>2100</v>
      </c>
      <c r="J21" s="10" t="s">
        <v>2100</v>
      </c>
      <c r="K21" s="10" t="s">
        <v>2100</v>
      </c>
      <c r="L21" s="22"/>
    </row>
    <row r="22" spans="1:12" s="20" customFormat="1" ht="15" customHeight="1" x14ac:dyDescent="0.4">
      <c r="A22" s="22"/>
      <c r="B22" s="45">
        <v>19</v>
      </c>
      <c r="C22" s="451" t="s">
        <v>55</v>
      </c>
      <c r="D22" s="451"/>
      <c r="E22" s="7" t="s">
        <v>46</v>
      </c>
      <c r="F22" s="7" t="s">
        <v>46</v>
      </c>
      <c r="G22" s="7" t="s">
        <v>46</v>
      </c>
      <c r="H22" s="7" t="s">
        <v>46</v>
      </c>
      <c r="I22" s="7" t="s">
        <v>46</v>
      </c>
      <c r="J22" s="7" t="s">
        <v>46</v>
      </c>
      <c r="K22" s="7" t="s">
        <v>46</v>
      </c>
      <c r="L22" s="22"/>
    </row>
    <row r="23" spans="1:12" s="20" customFormat="1" ht="15" customHeight="1" x14ac:dyDescent="0.4">
      <c r="A23" s="22"/>
      <c r="B23" s="45">
        <v>20</v>
      </c>
      <c r="C23" s="451" t="s">
        <v>56</v>
      </c>
      <c r="D23" s="451"/>
      <c r="E23" s="7" t="s">
        <v>46</v>
      </c>
      <c r="F23" s="7" t="s">
        <v>46</v>
      </c>
      <c r="G23" s="7" t="s">
        <v>46</v>
      </c>
      <c r="H23" s="7" t="s">
        <v>46</v>
      </c>
      <c r="I23" s="7" t="s">
        <v>46</v>
      </c>
      <c r="J23" s="7" t="s">
        <v>46</v>
      </c>
      <c r="K23" s="7" t="s">
        <v>46</v>
      </c>
      <c r="L23" s="22"/>
    </row>
    <row r="24" spans="1:12" s="20" customFormat="1" ht="15" customHeight="1" x14ac:dyDescent="0.4">
      <c r="A24" s="22"/>
      <c r="B24" s="45">
        <v>21</v>
      </c>
      <c r="C24" s="451" t="s">
        <v>57</v>
      </c>
      <c r="D24" s="451"/>
      <c r="E24" s="7">
        <v>2</v>
      </c>
      <c r="F24" s="7">
        <v>53</v>
      </c>
      <c r="G24" s="7" t="s">
        <v>2100</v>
      </c>
      <c r="H24" s="7" t="s">
        <v>2100</v>
      </c>
      <c r="I24" s="7" t="s">
        <v>2100</v>
      </c>
      <c r="J24" s="7" t="s">
        <v>2100</v>
      </c>
      <c r="K24" s="7" t="s">
        <v>2100</v>
      </c>
      <c r="L24" s="22"/>
    </row>
    <row r="25" spans="1:12" s="20" customFormat="1" ht="15" customHeight="1" x14ac:dyDescent="0.4">
      <c r="A25" s="22"/>
      <c r="B25" s="45">
        <v>22</v>
      </c>
      <c r="C25" s="451" t="s">
        <v>58</v>
      </c>
      <c r="D25" s="451"/>
      <c r="E25" s="7" t="s">
        <v>46</v>
      </c>
      <c r="F25" s="7" t="s">
        <v>46</v>
      </c>
      <c r="G25" s="7" t="s">
        <v>46</v>
      </c>
      <c r="H25" s="7" t="s">
        <v>46</v>
      </c>
      <c r="I25" s="7" t="s">
        <v>46</v>
      </c>
      <c r="J25" s="7" t="s">
        <v>46</v>
      </c>
      <c r="K25" s="7" t="s">
        <v>46</v>
      </c>
      <c r="L25" s="22"/>
    </row>
    <row r="26" spans="1:12" s="20" customFormat="1" ht="15" customHeight="1" x14ac:dyDescent="0.4">
      <c r="A26" s="22"/>
      <c r="B26" s="46">
        <v>23</v>
      </c>
      <c r="C26" s="448" t="s">
        <v>59</v>
      </c>
      <c r="D26" s="448"/>
      <c r="E26" s="10" t="s">
        <v>46</v>
      </c>
      <c r="F26" s="10" t="s">
        <v>46</v>
      </c>
      <c r="G26" s="10" t="s">
        <v>46</v>
      </c>
      <c r="H26" s="10" t="s">
        <v>46</v>
      </c>
      <c r="I26" s="10" t="s">
        <v>46</v>
      </c>
      <c r="J26" s="10" t="s">
        <v>46</v>
      </c>
      <c r="K26" s="10" t="s">
        <v>46</v>
      </c>
      <c r="L26" s="22"/>
    </row>
    <row r="27" spans="1:12" s="20" customFormat="1" ht="15" customHeight="1" x14ac:dyDescent="0.4">
      <c r="A27" s="22"/>
      <c r="B27" s="45">
        <v>24</v>
      </c>
      <c r="C27" s="451" t="s">
        <v>60</v>
      </c>
      <c r="D27" s="451"/>
      <c r="E27" s="7">
        <v>1</v>
      </c>
      <c r="F27" s="7">
        <v>11</v>
      </c>
      <c r="G27" s="7" t="s">
        <v>2100</v>
      </c>
      <c r="H27" s="7" t="s">
        <v>2100</v>
      </c>
      <c r="I27" s="7" t="s">
        <v>2100</v>
      </c>
      <c r="J27" s="7" t="s">
        <v>2100</v>
      </c>
      <c r="K27" s="7" t="s">
        <v>2100</v>
      </c>
      <c r="L27" s="22"/>
    </row>
    <row r="28" spans="1:12" s="20" customFormat="1" ht="15" customHeight="1" x14ac:dyDescent="0.4">
      <c r="A28" s="22"/>
      <c r="B28" s="45">
        <v>25</v>
      </c>
      <c r="C28" s="451" t="s">
        <v>61</v>
      </c>
      <c r="D28" s="451"/>
      <c r="E28" s="7" t="s">
        <v>46</v>
      </c>
      <c r="F28" s="7" t="s">
        <v>46</v>
      </c>
      <c r="G28" s="7" t="s">
        <v>46</v>
      </c>
      <c r="H28" s="7" t="s">
        <v>46</v>
      </c>
      <c r="I28" s="7" t="s">
        <v>46</v>
      </c>
      <c r="J28" s="7" t="s">
        <v>46</v>
      </c>
      <c r="K28" s="7" t="s">
        <v>46</v>
      </c>
      <c r="L28" s="22"/>
    </row>
    <row r="29" spans="1:12" s="20" customFormat="1" ht="15" customHeight="1" x14ac:dyDescent="0.4">
      <c r="A29" s="22"/>
      <c r="B29" s="45">
        <v>26</v>
      </c>
      <c r="C29" s="451" t="s">
        <v>62</v>
      </c>
      <c r="D29" s="451"/>
      <c r="E29" s="7">
        <v>1</v>
      </c>
      <c r="F29" s="7">
        <v>71</v>
      </c>
      <c r="G29" s="7" t="s">
        <v>2100</v>
      </c>
      <c r="H29" s="7" t="s">
        <v>2100</v>
      </c>
      <c r="I29" s="7" t="s">
        <v>2100</v>
      </c>
      <c r="J29" s="7" t="s">
        <v>2100</v>
      </c>
      <c r="K29" s="7" t="s">
        <v>2100</v>
      </c>
      <c r="L29" s="22"/>
    </row>
    <row r="30" spans="1:12" s="20" customFormat="1" ht="15" customHeight="1" x14ac:dyDescent="0.4">
      <c r="A30" s="22"/>
      <c r="B30" s="45">
        <v>27</v>
      </c>
      <c r="C30" s="451" t="s">
        <v>63</v>
      </c>
      <c r="D30" s="451"/>
      <c r="E30" s="7" t="s">
        <v>46</v>
      </c>
      <c r="F30" s="7" t="s">
        <v>46</v>
      </c>
      <c r="G30" s="7" t="s">
        <v>46</v>
      </c>
      <c r="H30" s="7" t="s">
        <v>46</v>
      </c>
      <c r="I30" s="7" t="s">
        <v>46</v>
      </c>
      <c r="J30" s="7" t="s">
        <v>46</v>
      </c>
      <c r="K30" s="7" t="s">
        <v>46</v>
      </c>
      <c r="L30" s="22"/>
    </row>
    <row r="31" spans="1:12" s="20" customFormat="1" ht="15" customHeight="1" x14ac:dyDescent="0.4">
      <c r="A31" s="22"/>
      <c r="B31" s="46">
        <v>28</v>
      </c>
      <c r="C31" s="448" t="s">
        <v>64</v>
      </c>
      <c r="D31" s="448"/>
      <c r="E31" s="10" t="s">
        <v>46</v>
      </c>
      <c r="F31" s="10" t="s">
        <v>46</v>
      </c>
      <c r="G31" s="10" t="s">
        <v>46</v>
      </c>
      <c r="H31" s="10" t="s">
        <v>46</v>
      </c>
      <c r="I31" s="10" t="s">
        <v>46</v>
      </c>
      <c r="J31" s="10" t="s">
        <v>46</v>
      </c>
      <c r="K31" s="10" t="s">
        <v>46</v>
      </c>
      <c r="L31" s="22"/>
    </row>
    <row r="32" spans="1:12" s="20" customFormat="1" ht="15" customHeight="1" x14ac:dyDescent="0.4">
      <c r="A32" s="22"/>
      <c r="B32" s="45">
        <v>29</v>
      </c>
      <c r="C32" s="451" t="s">
        <v>65</v>
      </c>
      <c r="D32" s="451"/>
      <c r="E32" s="7">
        <v>1</v>
      </c>
      <c r="F32" s="7">
        <v>83</v>
      </c>
      <c r="G32" s="7" t="s">
        <v>2100</v>
      </c>
      <c r="H32" s="7" t="s">
        <v>2100</v>
      </c>
      <c r="I32" s="7" t="s">
        <v>2100</v>
      </c>
      <c r="J32" s="7" t="s">
        <v>2100</v>
      </c>
      <c r="K32" s="7" t="s">
        <v>2100</v>
      </c>
      <c r="L32" s="22"/>
    </row>
    <row r="33" spans="1:12" s="20" customFormat="1" ht="15" customHeight="1" x14ac:dyDescent="0.4">
      <c r="A33" s="22"/>
      <c r="B33" s="45">
        <v>30</v>
      </c>
      <c r="C33" s="451" t="s">
        <v>66</v>
      </c>
      <c r="D33" s="451"/>
      <c r="E33" s="7">
        <v>1</v>
      </c>
      <c r="F33" s="7">
        <v>15</v>
      </c>
      <c r="G33" s="7" t="s">
        <v>2100</v>
      </c>
      <c r="H33" s="7" t="s">
        <v>2100</v>
      </c>
      <c r="I33" s="7" t="s">
        <v>2100</v>
      </c>
      <c r="J33" s="7" t="s">
        <v>2100</v>
      </c>
      <c r="K33" s="7" t="s">
        <v>2100</v>
      </c>
      <c r="L33" s="22"/>
    </row>
    <row r="34" spans="1:12" s="20" customFormat="1" ht="15" customHeight="1" x14ac:dyDescent="0.4">
      <c r="A34" s="22"/>
      <c r="B34" s="45">
        <v>31</v>
      </c>
      <c r="C34" s="451" t="s">
        <v>67</v>
      </c>
      <c r="D34" s="451"/>
      <c r="E34" s="7">
        <v>1</v>
      </c>
      <c r="F34" s="7">
        <v>12</v>
      </c>
      <c r="G34" s="7" t="s">
        <v>2100</v>
      </c>
      <c r="H34" s="7" t="s">
        <v>2100</v>
      </c>
      <c r="I34" s="7" t="s">
        <v>2100</v>
      </c>
      <c r="J34" s="7" t="s">
        <v>2100</v>
      </c>
      <c r="K34" s="7" t="s">
        <v>2100</v>
      </c>
      <c r="L34" s="22"/>
    </row>
    <row r="35" spans="1:12" s="20" customFormat="1" ht="15" customHeight="1" x14ac:dyDescent="0.4">
      <c r="A35" s="22"/>
      <c r="B35" s="146">
        <v>32</v>
      </c>
      <c r="C35" s="458" t="s">
        <v>68</v>
      </c>
      <c r="D35" s="458"/>
      <c r="E35" s="109">
        <v>2</v>
      </c>
      <c r="F35" s="109">
        <v>38</v>
      </c>
      <c r="G35" s="109" t="s">
        <v>2100</v>
      </c>
      <c r="H35" s="109" t="s">
        <v>2100</v>
      </c>
      <c r="I35" s="109" t="s">
        <v>2100</v>
      </c>
      <c r="J35" s="109" t="s">
        <v>2100</v>
      </c>
      <c r="K35" s="109" t="s">
        <v>2100</v>
      </c>
      <c r="L35" s="22"/>
    </row>
    <row r="36" spans="1:12" s="20" customFormat="1" ht="15" customHeight="1" x14ac:dyDescent="0.4">
      <c r="A36" s="22"/>
      <c r="B36" s="454" t="s">
        <v>2259</v>
      </c>
      <c r="C36" s="454"/>
      <c r="D36" s="455"/>
      <c r="E36" s="7">
        <v>9</v>
      </c>
      <c r="F36" s="7">
        <v>41</v>
      </c>
      <c r="G36" s="7">
        <v>14206</v>
      </c>
      <c r="H36" s="7">
        <v>53529</v>
      </c>
      <c r="I36" s="7">
        <v>97386</v>
      </c>
      <c r="J36" s="7">
        <v>39931</v>
      </c>
      <c r="K36" s="7">
        <v>39931</v>
      </c>
      <c r="L36" s="22"/>
    </row>
    <row r="37" spans="1:12" s="20" customFormat="1" ht="15" customHeight="1" x14ac:dyDescent="0.4">
      <c r="A37" s="22"/>
      <c r="B37" s="454" t="s">
        <v>540</v>
      </c>
      <c r="C37" s="454"/>
      <c r="D37" s="455"/>
      <c r="E37" s="7">
        <v>7</v>
      </c>
      <c r="F37" s="7">
        <v>96</v>
      </c>
      <c r="G37" s="7">
        <v>21514</v>
      </c>
      <c r="H37" s="7">
        <v>43126</v>
      </c>
      <c r="I37" s="7">
        <v>100482</v>
      </c>
      <c r="J37" s="7">
        <v>52293</v>
      </c>
      <c r="K37" s="7">
        <v>52293</v>
      </c>
      <c r="L37" s="22"/>
    </row>
    <row r="38" spans="1:12" s="20" customFormat="1" ht="15" customHeight="1" x14ac:dyDescent="0.4">
      <c r="A38" s="22"/>
      <c r="B38" s="454" t="s">
        <v>541</v>
      </c>
      <c r="C38" s="454"/>
      <c r="D38" s="455"/>
      <c r="E38" s="7">
        <v>6</v>
      </c>
      <c r="F38" s="7">
        <v>157</v>
      </c>
      <c r="G38" s="7">
        <v>29356</v>
      </c>
      <c r="H38" s="7">
        <v>181839</v>
      </c>
      <c r="I38" s="7">
        <v>258374</v>
      </c>
      <c r="J38" s="7">
        <v>70369</v>
      </c>
      <c r="K38" s="7">
        <v>70369</v>
      </c>
      <c r="L38" s="22"/>
    </row>
    <row r="39" spans="1:12" s="20" customFormat="1" ht="15" customHeight="1" x14ac:dyDescent="0.4">
      <c r="A39" s="22"/>
      <c r="B39" s="454" t="s">
        <v>542</v>
      </c>
      <c r="C39" s="454"/>
      <c r="D39" s="455"/>
      <c r="E39" s="7">
        <v>1</v>
      </c>
      <c r="F39" s="7">
        <v>46</v>
      </c>
      <c r="G39" s="7" t="s">
        <v>2100</v>
      </c>
      <c r="H39" s="7" t="s">
        <v>2100</v>
      </c>
      <c r="I39" s="7" t="s">
        <v>2100</v>
      </c>
      <c r="J39" s="7" t="s">
        <v>2100</v>
      </c>
      <c r="K39" s="7" t="s">
        <v>2100</v>
      </c>
      <c r="L39" s="22"/>
    </row>
    <row r="40" spans="1:12" s="20" customFormat="1" ht="15" customHeight="1" x14ac:dyDescent="0.4">
      <c r="A40" s="22"/>
      <c r="B40" s="456" t="s">
        <v>543</v>
      </c>
      <c r="C40" s="456"/>
      <c r="D40" s="457"/>
      <c r="E40" s="10">
        <v>4</v>
      </c>
      <c r="F40" s="10">
        <v>270</v>
      </c>
      <c r="G40" s="10" t="s">
        <v>2100</v>
      </c>
      <c r="H40" s="10" t="s">
        <v>2100</v>
      </c>
      <c r="I40" s="10" t="s">
        <v>2100</v>
      </c>
      <c r="J40" s="10" t="s">
        <v>2100</v>
      </c>
      <c r="K40" s="10" t="s">
        <v>2100</v>
      </c>
      <c r="L40" s="22"/>
    </row>
    <row r="41" spans="1:12" s="20" customFormat="1" ht="15" customHeight="1" x14ac:dyDescent="0.4">
      <c r="A41" s="22"/>
      <c r="B41" s="454" t="s">
        <v>544</v>
      </c>
      <c r="C41" s="454"/>
      <c r="D41" s="455"/>
      <c r="E41" s="7" t="s">
        <v>46</v>
      </c>
      <c r="F41" s="7" t="s">
        <v>46</v>
      </c>
      <c r="G41" s="7" t="s">
        <v>46</v>
      </c>
      <c r="H41" s="7" t="s">
        <v>46</v>
      </c>
      <c r="I41" s="7" t="s">
        <v>46</v>
      </c>
      <c r="J41" s="7" t="s">
        <v>46</v>
      </c>
      <c r="K41" s="7" t="s">
        <v>46</v>
      </c>
      <c r="L41" s="22"/>
    </row>
    <row r="42" spans="1:12" s="20" customFormat="1" ht="15" customHeight="1" x14ac:dyDescent="0.4">
      <c r="A42" s="22"/>
      <c r="B42" s="454" t="s">
        <v>545</v>
      </c>
      <c r="C42" s="454"/>
      <c r="D42" s="455"/>
      <c r="E42" s="7" t="s">
        <v>46</v>
      </c>
      <c r="F42" s="7" t="s">
        <v>46</v>
      </c>
      <c r="G42" s="7" t="s">
        <v>46</v>
      </c>
      <c r="H42" s="7" t="s">
        <v>46</v>
      </c>
      <c r="I42" s="7" t="s">
        <v>46</v>
      </c>
      <c r="J42" s="7" t="s">
        <v>46</v>
      </c>
      <c r="K42" s="7" t="s">
        <v>46</v>
      </c>
      <c r="L42" s="22"/>
    </row>
    <row r="43" spans="1:12" s="20" customFormat="1" ht="15" customHeight="1" x14ac:dyDescent="0.4">
      <c r="A43" s="22"/>
      <c r="B43" s="454" t="s">
        <v>546</v>
      </c>
      <c r="C43" s="454"/>
      <c r="D43" s="455"/>
      <c r="E43" s="7" t="s">
        <v>46</v>
      </c>
      <c r="F43" s="7" t="s">
        <v>46</v>
      </c>
      <c r="G43" s="7" t="s">
        <v>46</v>
      </c>
      <c r="H43" s="7" t="s">
        <v>46</v>
      </c>
      <c r="I43" s="7" t="s">
        <v>46</v>
      </c>
      <c r="J43" s="7" t="s">
        <v>46</v>
      </c>
      <c r="K43" s="7" t="s">
        <v>46</v>
      </c>
      <c r="L43" s="22"/>
    </row>
    <row r="44" spans="1:12" s="20" customFormat="1" ht="15" customHeight="1" x14ac:dyDescent="0.4">
      <c r="A44" s="22"/>
      <c r="B44" s="454" t="s">
        <v>547</v>
      </c>
      <c r="C44" s="454"/>
      <c r="D44" s="455"/>
      <c r="E44" s="7" t="s">
        <v>46</v>
      </c>
      <c r="F44" s="7" t="s">
        <v>46</v>
      </c>
      <c r="G44" s="7" t="s">
        <v>46</v>
      </c>
      <c r="H44" s="7" t="s">
        <v>46</v>
      </c>
      <c r="I44" s="7" t="s">
        <v>46</v>
      </c>
      <c r="J44" s="7" t="s">
        <v>46</v>
      </c>
      <c r="K44" s="7" t="s">
        <v>46</v>
      </c>
      <c r="L44" s="22"/>
    </row>
    <row r="45" spans="1:12" s="20" customFormat="1" ht="15" customHeight="1" thickBot="1" x14ac:dyDescent="0.45">
      <c r="A45" s="22"/>
      <c r="B45" s="452" t="s">
        <v>548</v>
      </c>
      <c r="C45" s="452"/>
      <c r="D45" s="453"/>
      <c r="E45" s="13" t="s">
        <v>46</v>
      </c>
      <c r="F45" s="13" t="s">
        <v>46</v>
      </c>
      <c r="G45" s="13" t="s">
        <v>46</v>
      </c>
      <c r="H45" s="13" t="s">
        <v>46</v>
      </c>
      <c r="I45" s="13" t="s">
        <v>46</v>
      </c>
      <c r="J45" s="13" t="s">
        <v>46</v>
      </c>
      <c r="K45" s="13" t="s">
        <v>46</v>
      </c>
      <c r="L45" s="22"/>
    </row>
    <row r="46" spans="1:12" s="20" customFormat="1" ht="15" customHeight="1" x14ac:dyDescent="0.4">
      <c r="A46" s="22"/>
      <c r="L46" s="22"/>
    </row>
    <row r="47" spans="1:12" ht="15" customHeight="1" x14ac:dyDescent="0.4">
      <c r="A47" s="18"/>
      <c r="L47" s="18"/>
    </row>
    <row r="48" spans="1:12" ht="15" customHeight="1" x14ac:dyDescent="0.4">
      <c r="A48" s="18"/>
      <c r="L48" s="18"/>
    </row>
    <row r="49" spans="1:12" ht="15" customHeight="1" x14ac:dyDescent="0.4">
      <c r="A49" s="18"/>
      <c r="L49" s="18"/>
    </row>
    <row r="50" spans="1:12" ht="15" customHeight="1" x14ac:dyDescent="0.4">
      <c r="A50" s="18"/>
      <c r="L50" s="18"/>
    </row>
    <row r="51" spans="1:12" ht="15" customHeight="1" x14ac:dyDescent="0.4">
      <c r="A51" s="18"/>
      <c r="L51" s="18"/>
    </row>
    <row r="52" spans="1:12" ht="15" customHeight="1" x14ac:dyDescent="0.4">
      <c r="A52" s="18"/>
      <c r="L52" s="18"/>
    </row>
    <row r="53" spans="1:12" ht="15" customHeight="1" x14ac:dyDescent="0.4">
      <c r="A53" s="18"/>
      <c r="L53" s="18"/>
    </row>
    <row r="54" spans="1:12" ht="15" customHeight="1" x14ac:dyDescent="0.4">
      <c r="A54" s="18"/>
      <c r="L54" s="18"/>
    </row>
    <row r="55" spans="1:12" ht="15" customHeight="1" x14ac:dyDescent="0.4">
      <c r="A55" s="18"/>
      <c r="L55" s="18"/>
    </row>
    <row r="56" spans="1:12" ht="15" customHeight="1" x14ac:dyDescent="0.4">
      <c r="A56" s="18"/>
      <c r="L56" s="18"/>
    </row>
    <row r="57" spans="1:12" ht="15" customHeight="1" x14ac:dyDescent="0.4">
      <c r="A57" s="18"/>
      <c r="L57" s="18"/>
    </row>
    <row r="58" spans="1:12" ht="15" customHeight="1" x14ac:dyDescent="0.4">
      <c r="A58" s="18"/>
      <c r="L58" s="18"/>
    </row>
    <row r="59" spans="1:12" ht="15" customHeight="1" x14ac:dyDescent="0.4">
      <c r="A59" s="18"/>
      <c r="L59" s="18"/>
    </row>
  </sheetData>
  <mergeCells count="37">
    <mergeCell ref="B45:D45"/>
    <mergeCell ref="E9:E10"/>
    <mergeCell ref="B39:D39"/>
    <mergeCell ref="B40:D40"/>
    <mergeCell ref="B41:D41"/>
    <mergeCell ref="B42:D42"/>
    <mergeCell ref="B43:D43"/>
    <mergeCell ref="B44:D44"/>
    <mergeCell ref="C34:D34"/>
    <mergeCell ref="C35:D35"/>
    <mergeCell ref="B36:D36"/>
    <mergeCell ref="B37:D37"/>
    <mergeCell ref="B38:D38"/>
    <mergeCell ref="C28:D28"/>
    <mergeCell ref="C29:D29"/>
    <mergeCell ref="C30:D30"/>
    <mergeCell ref="C31:D31"/>
    <mergeCell ref="C32:D32"/>
    <mergeCell ref="C33:D33"/>
    <mergeCell ref="C22:D22"/>
    <mergeCell ref="C23:D23"/>
    <mergeCell ref="C24:D24"/>
    <mergeCell ref="C25:D25"/>
    <mergeCell ref="C26:D26"/>
    <mergeCell ref="C27:D27"/>
    <mergeCell ref="B9:D10"/>
    <mergeCell ref="C21:D21"/>
    <mergeCell ref="B11:D11"/>
    <mergeCell ref="C12:D12"/>
    <mergeCell ref="C13:D13"/>
    <mergeCell ref="C14:D14"/>
    <mergeCell ref="C15:D15"/>
    <mergeCell ref="C16:D16"/>
    <mergeCell ref="C17:D17"/>
    <mergeCell ref="C18:D18"/>
    <mergeCell ref="C19:D19"/>
    <mergeCell ref="C20:D20"/>
  </mergeCells>
  <phoneticPr fontId="2"/>
  <pageMargins left="0.78740157480314965" right="0.78740157480314965" top="0.78740157480314965" bottom="0.78740157480314965" header="0.39370078740157483" footer="0.59055118110236227"/>
  <pageSetup paperSize="9" scale="93" firstPageNumber="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Y35"/>
  <sheetViews>
    <sheetView showGridLines="0" zoomScaleNormal="100" workbookViewId="0"/>
  </sheetViews>
  <sheetFormatPr defaultColWidth="8.125" defaultRowHeight="15" customHeight="1" x14ac:dyDescent="0.4"/>
  <cols>
    <col min="1" max="1" width="2.625" style="123" customWidth="1"/>
    <col min="2" max="2" width="2.5" style="123" customWidth="1"/>
    <col min="3" max="3" width="12.25" style="123" customWidth="1"/>
    <col min="4" max="4" width="6" style="123" customWidth="1"/>
    <col min="5" max="19" width="6.875" style="123" customWidth="1"/>
    <col min="20" max="27" width="11.375" style="123" customWidth="1"/>
    <col min="28" max="28" width="9.75" style="123" customWidth="1"/>
    <col min="29" max="29" width="8" style="123" customWidth="1"/>
    <col min="30" max="30" width="10.125" style="123" customWidth="1"/>
    <col min="31" max="16384" width="8.125" style="123"/>
  </cols>
  <sheetData>
    <row r="1" spans="1:25" s="122" customFormat="1" ht="15" customHeight="1" x14ac:dyDescent="0.4">
      <c r="B1" s="122" t="s">
        <v>2258</v>
      </c>
    </row>
    <row r="2" spans="1:25" ht="18" customHeight="1" x14ac:dyDescent="0.4"/>
    <row r="3" spans="1:25" s="104" customFormat="1" ht="15" customHeight="1" x14ac:dyDescent="0.4">
      <c r="B3" s="104" t="s">
        <v>2064</v>
      </c>
    </row>
    <row r="4" spans="1:25" s="104" customFormat="1" ht="15" customHeight="1" x14ac:dyDescent="0.4">
      <c r="B4" s="104" t="s">
        <v>2063</v>
      </c>
      <c r="X4" s="124"/>
    </row>
    <row r="5" spans="1:25" ht="15" customHeight="1" thickBot="1" x14ac:dyDescent="0.45">
      <c r="B5" s="123" t="s">
        <v>73</v>
      </c>
      <c r="X5" s="125"/>
      <c r="Y5" s="125"/>
    </row>
    <row r="6" spans="1:25" ht="18" customHeight="1" x14ac:dyDescent="0.4">
      <c r="A6" s="125"/>
      <c r="B6" s="266" t="s">
        <v>19</v>
      </c>
      <c r="C6" s="267"/>
      <c r="D6" s="272" t="s">
        <v>20</v>
      </c>
      <c r="E6" s="273" t="s">
        <v>21</v>
      </c>
      <c r="F6" s="274"/>
      <c r="G6" s="275"/>
      <c r="H6" s="296" t="s">
        <v>22</v>
      </c>
      <c r="I6" s="297"/>
      <c r="J6" s="297"/>
      <c r="K6" s="297"/>
      <c r="L6" s="297"/>
      <c r="M6" s="297"/>
      <c r="N6" s="297"/>
      <c r="O6" s="298"/>
      <c r="P6" s="299" t="s">
        <v>23</v>
      </c>
      <c r="Q6" s="300"/>
      <c r="R6" s="299" t="s">
        <v>24</v>
      </c>
      <c r="S6" s="300"/>
      <c r="T6" s="327" t="s">
        <v>71</v>
      </c>
      <c r="U6" s="261" t="s">
        <v>2092</v>
      </c>
      <c r="V6" s="312" t="s">
        <v>2029</v>
      </c>
      <c r="W6" s="314" t="s">
        <v>27</v>
      </c>
      <c r="X6" s="125"/>
      <c r="Y6" s="125"/>
    </row>
    <row r="7" spans="1:25" ht="18" customHeight="1" x14ac:dyDescent="0.4">
      <c r="A7" s="125"/>
      <c r="B7" s="268"/>
      <c r="C7" s="269"/>
      <c r="D7" s="269"/>
      <c r="E7" s="276"/>
      <c r="F7" s="277"/>
      <c r="G7" s="278"/>
      <c r="H7" s="284" t="s">
        <v>28</v>
      </c>
      <c r="I7" s="285"/>
      <c r="J7" s="286" t="s">
        <v>29</v>
      </c>
      <c r="K7" s="287"/>
      <c r="L7" s="287"/>
      <c r="M7" s="288"/>
      <c r="N7" s="289" t="s">
        <v>2028</v>
      </c>
      <c r="O7" s="290"/>
      <c r="P7" s="301"/>
      <c r="Q7" s="302"/>
      <c r="R7" s="301"/>
      <c r="S7" s="302"/>
      <c r="T7" s="328"/>
      <c r="U7" s="262"/>
      <c r="V7" s="313"/>
      <c r="W7" s="315"/>
      <c r="X7" s="125"/>
      <c r="Y7" s="125"/>
    </row>
    <row r="8" spans="1:25" ht="21.6" customHeight="1" x14ac:dyDescent="0.4">
      <c r="A8" s="125"/>
      <c r="B8" s="268"/>
      <c r="C8" s="269"/>
      <c r="D8" s="269"/>
      <c r="E8" s="279"/>
      <c r="F8" s="280"/>
      <c r="G8" s="281"/>
      <c r="H8" s="279"/>
      <c r="I8" s="281"/>
      <c r="J8" s="255" t="s">
        <v>35</v>
      </c>
      <c r="K8" s="256"/>
      <c r="L8" s="257" t="s">
        <v>2027</v>
      </c>
      <c r="M8" s="258"/>
      <c r="N8" s="291"/>
      <c r="O8" s="292"/>
      <c r="P8" s="303"/>
      <c r="Q8" s="304"/>
      <c r="R8" s="303"/>
      <c r="S8" s="304"/>
      <c r="T8" s="328"/>
      <c r="U8" s="262"/>
      <c r="V8" s="313"/>
      <c r="W8" s="315"/>
      <c r="X8" s="125"/>
      <c r="Y8" s="125"/>
    </row>
    <row r="9" spans="1:25" ht="15" customHeight="1" x14ac:dyDescent="0.4">
      <c r="A9" s="125"/>
      <c r="B9" s="268"/>
      <c r="C9" s="269"/>
      <c r="D9" s="269"/>
      <c r="E9" s="94" t="s">
        <v>36</v>
      </c>
      <c r="F9" s="94" t="s">
        <v>37</v>
      </c>
      <c r="G9" s="94" t="s">
        <v>38</v>
      </c>
      <c r="H9" s="95" t="s">
        <v>37</v>
      </c>
      <c r="I9" s="95" t="s">
        <v>38</v>
      </c>
      <c r="J9" s="95" t="s">
        <v>37</v>
      </c>
      <c r="K9" s="95" t="s">
        <v>38</v>
      </c>
      <c r="L9" s="95" t="s">
        <v>37</v>
      </c>
      <c r="M9" s="95" t="s">
        <v>38</v>
      </c>
      <c r="N9" s="95" t="s">
        <v>37</v>
      </c>
      <c r="O9" s="95" t="s">
        <v>38</v>
      </c>
      <c r="P9" s="95" t="s">
        <v>37</v>
      </c>
      <c r="Q9" s="95" t="s">
        <v>38</v>
      </c>
      <c r="R9" s="95" t="s">
        <v>37</v>
      </c>
      <c r="S9" s="95" t="s">
        <v>38</v>
      </c>
      <c r="T9" s="328"/>
      <c r="U9" s="262"/>
      <c r="V9" s="313"/>
      <c r="W9" s="315"/>
      <c r="X9" s="125"/>
      <c r="Y9" s="125"/>
    </row>
    <row r="10" spans="1:25" s="14" customFormat="1" ht="15" customHeight="1" thickBot="1" x14ac:dyDescent="0.45">
      <c r="A10" s="138"/>
      <c r="B10" s="270"/>
      <c r="C10" s="271"/>
      <c r="D10" s="271"/>
      <c r="E10" s="118" t="s">
        <v>39</v>
      </c>
      <c r="F10" s="118" t="s">
        <v>40</v>
      </c>
      <c r="G10" s="118" t="s">
        <v>40</v>
      </c>
      <c r="H10" s="119" t="s">
        <v>39</v>
      </c>
      <c r="I10" s="119" t="s">
        <v>39</v>
      </c>
      <c r="J10" s="119" t="s">
        <v>39</v>
      </c>
      <c r="K10" s="119" t="s">
        <v>39</v>
      </c>
      <c r="L10" s="119" t="s">
        <v>39</v>
      </c>
      <c r="M10" s="119" t="s">
        <v>39</v>
      </c>
      <c r="N10" s="119" t="s">
        <v>39</v>
      </c>
      <c r="O10" s="119" t="s">
        <v>39</v>
      </c>
      <c r="P10" s="119" t="s">
        <v>39</v>
      </c>
      <c r="Q10" s="119" t="s">
        <v>39</v>
      </c>
      <c r="R10" s="119" t="s">
        <v>39</v>
      </c>
      <c r="S10" s="119" t="s">
        <v>39</v>
      </c>
      <c r="T10" s="120" t="s">
        <v>41</v>
      </c>
      <c r="U10" s="121" t="s">
        <v>41</v>
      </c>
      <c r="V10" s="60" t="s">
        <v>41</v>
      </c>
      <c r="W10" s="3" t="s">
        <v>41</v>
      </c>
      <c r="X10" s="138"/>
      <c r="Y10" s="138"/>
    </row>
    <row r="11" spans="1:25" s="104" customFormat="1" ht="15" customHeight="1" x14ac:dyDescent="0.4">
      <c r="A11" s="124"/>
      <c r="B11" s="308" t="s">
        <v>2073</v>
      </c>
      <c r="C11" s="309"/>
      <c r="D11" s="49">
        <v>1078</v>
      </c>
      <c r="E11" s="50">
        <v>53849</v>
      </c>
      <c r="F11" s="50">
        <v>37174</v>
      </c>
      <c r="G11" s="50">
        <v>16675</v>
      </c>
      <c r="H11" s="50">
        <v>1216</v>
      </c>
      <c r="I11" s="50">
        <v>418</v>
      </c>
      <c r="J11" s="50">
        <v>28158</v>
      </c>
      <c r="K11" s="50">
        <v>10803</v>
      </c>
      <c r="L11" s="50">
        <v>3560</v>
      </c>
      <c r="M11" s="50">
        <v>3997</v>
      </c>
      <c r="N11" s="50">
        <v>4611</v>
      </c>
      <c r="O11" s="50">
        <v>1563</v>
      </c>
      <c r="P11" s="50">
        <v>181</v>
      </c>
      <c r="Q11" s="50">
        <v>119</v>
      </c>
      <c r="R11" s="50">
        <v>371</v>
      </c>
      <c r="S11" s="50">
        <v>106</v>
      </c>
      <c r="T11" s="50">
        <v>21557742</v>
      </c>
      <c r="U11" s="50">
        <v>128103458</v>
      </c>
      <c r="V11" s="50">
        <v>189426667</v>
      </c>
      <c r="W11" s="50">
        <v>54274999</v>
      </c>
      <c r="X11" s="124"/>
      <c r="Y11" s="124"/>
    </row>
    <row r="12" spans="1:25" ht="15" customHeight="1" x14ac:dyDescent="0.4">
      <c r="A12" s="125"/>
      <c r="B12" s="4" t="s">
        <v>43</v>
      </c>
      <c r="C12" s="5" t="s">
        <v>44</v>
      </c>
      <c r="D12" s="6">
        <v>144</v>
      </c>
      <c r="E12" s="7">
        <v>5983</v>
      </c>
      <c r="F12" s="7">
        <v>2518</v>
      </c>
      <c r="G12" s="7">
        <v>3465</v>
      </c>
      <c r="H12" s="7">
        <v>185</v>
      </c>
      <c r="I12" s="7">
        <v>80</v>
      </c>
      <c r="J12" s="7">
        <v>1583</v>
      </c>
      <c r="K12" s="7">
        <v>1706</v>
      </c>
      <c r="L12" s="7">
        <v>590</v>
      </c>
      <c r="M12" s="7">
        <v>1530</v>
      </c>
      <c r="N12" s="7">
        <v>163</v>
      </c>
      <c r="O12" s="7">
        <v>151</v>
      </c>
      <c r="P12" s="7">
        <v>86</v>
      </c>
      <c r="Q12" s="7">
        <v>82</v>
      </c>
      <c r="R12" s="7">
        <v>3</v>
      </c>
      <c r="S12" s="7">
        <v>2</v>
      </c>
      <c r="T12" s="7">
        <v>1655584</v>
      </c>
      <c r="U12" s="7">
        <v>5114852</v>
      </c>
      <c r="V12" s="7">
        <v>9562785</v>
      </c>
      <c r="W12" s="7">
        <v>3873043</v>
      </c>
      <c r="X12" s="125"/>
      <c r="Y12" s="125"/>
    </row>
    <row r="13" spans="1:25" ht="15" customHeight="1" x14ac:dyDescent="0.4">
      <c r="A13" s="125"/>
      <c r="B13" s="4">
        <v>10</v>
      </c>
      <c r="C13" s="5" t="s">
        <v>45</v>
      </c>
      <c r="D13" s="6">
        <v>22</v>
      </c>
      <c r="E13" s="7">
        <v>410</v>
      </c>
      <c r="F13" s="7">
        <v>325</v>
      </c>
      <c r="G13" s="7">
        <v>85</v>
      </c>
      <c r="H13" s="7">
        <v>36</v>
      </c>
      <c r="I13" s="7">
        <v>6</v>
      </c>
      <c r="J13" s="7">
        <v>186</v>
      </c>
      <c r="K13" s="7">
        <v>49</v>
      </c>
      <c r="L13" s="7">
        <v>83</v>
      </c>
      <c r="M13" s="7">
        <v>29</v>
      </c>
      <c r="N13" s="7">
        <v>20</v>
      </c>
      <c r="O13" s="7">
        <v>1</v>
      </c>
      <c r="P13" s="7" t="s">
        <v>46</v>
      </c>
      <c r="Q13" s="7">
        <v>1</v>
      </c>
      <c r="R13" s="7" t="s">
        <v>46</v>
      </c>
      <c r="S13" s="7" t="s">
        <v>46</v>
      </c>
      <c r="T13" s="7">
        <v>115299</v>
      </c>
      <c r="U13" s="7">
        <v>1347054</v>
      </c>
      <c r="V13" s="7">
        <v>3635350</v>
      </c>
      <c r="W13" s="7">
        <v>2026406</v>
      </c>
      <c r="X13" s="125"/>
      <c r="Y13" s="125"/>
    </row>
    <row r="14" spans="1:25" ht="15" customHeight="1" x14ac:dyDescent="0.4">
      <c r="A14" s="125"/>
      <c r="B14" s="4">
        <v>11</v>
      </c>
      <c r="C14" s="5" t="s">
        <v>47</v>
      </c>
      <c r="D14" s="6">
        <v>69</v>
      </c>
      <c r="E14" s="7">
        <v>1713</v>
      </c>
      <c r="F14" s="7">
        <v>367</v>
      </c>
      <c r="G14" s="7">
        <v>1346</v>
      </c>
      <c r="H14" s="7">
        <v>60</v>
      </c>
      <c r="I14" s="7">
        <v>46</v>
      </c>
      <c r="J14" s="7">
        <v>265</v>
      </c>
      <c r="K14" s="7">
        <v>1079</v>
      </c>
      <c r="L14" s="7">
        <v>40</v>
      </c>
      <c r="M14" s="7">
        <v>218</v>
      </c>
      <c r="N14" s="7">
        <v>2</v>
      </c>
      <c r="O14" s="7">
        <v>3</v>
      </c>
      <c r="P14" s="7">
        <v>5</v>
      </c>
      <c r="Q14" s="7">
        <v>8</v>
      </c>
      <c r="R14" s="7" t="s">
        <v>46</v>
      </c>
      <c r="S14" s="7" t="s">
        <v>46</v>
      </c>
      <c r="T14" s="7">
        <v>429581</v>
      </c>
      <c r="U14" s="7">
        <v>525180</v>
      </c>
      <c r="V14" s="7">
        <v>1182784</v>
      </c>
      <c r="W14" s="7">
        <v>596191</v>
      </c>
      <c r="X14" s="125"/>
      <c r="Y14" s="125"/>
    </row>
    <row r="15" spans="1:25" ht="15" customHeight="1" x14ac:dyDescent="0.4">
      <c r="A15" s="125"/>
      <c r="B15" s="4">
        <v>12</v>
      </c>
      <c r="C15" s="5" t="s">
        <v>48</v>
      </c>
      <c r="D15" s="6">
        <v>47</v>
      </c>
      <c r="E15" s="7">
        <v>697</v>
      </c>
      <c r="F15" s="7">
        <v>527</v>
      </c>
      <c r="G15" s="7">
        <v>170</v>
      </c>
      <c r="H15" s="7">
        <v>54</v>
      </c>
      <c r="I15" s="7">
        <v>24</v>
      </c>
      <c r="J15" s="7">
        <v>420</v>
      </c>
      <c r="K15" s="7">
        <v>129</v>
      </c>
      <c r="L15" s="7">
        <v>38</v>
      </c>
      <c r="M15" s="7">
        <v>13</v>
      </c>
      <c r="N15" s="7">
        <v>19</v>
      </c>
      <c r="O15" s="7">
        <v>4</v>
      </c>
      <c r="P15" s="7" t="s">
        <v>46</v>
      </c>
      <c r="Q15" s="7" t="s">
        <v>46</v>
      </c>
      <c r="R15" s="7">
        <v>4</v>
      </c>
      <c r="S15" s="7" t="s">
        <v>46</v>
      </c>
      <c r="T15" s="7">
        <v>225873</v>
      </c>
      <c r="U15" s="7">
        <v>1531579</v>
      </c>
      <c r="V15" s="7">
        <v>2416602</v>
      </c>
      <c r="W15" s="7">
        <v>894022</v>
      </c>
      <c r="X15" s="125"/>
      <c r="Y15" s="125"/>
    </row>
    <row r="16" spans="1:25" ht="15" customHeight="1" x14ac:dyDescent="0.4">
      <c r="A16" s="125"/>
      <c r="B16" s="144">
        <v>13</v>
      </c>
      <c r="C16" s="8" t="s">
        <v>49</v>
      </c>
      <c r="D16" s="9">
        <v>12</v>
      </c>
      <c r="E16" s="10">
        <v>78</v>
      </c>
      <c r="F16" s="10">
        <v>56</v>
      </c>
      <c r="G16" s="10">
        <v>22</v>
      </c>
      <c r="H16" s="10">
        <v>11</v>
      </c>
      <c r="I16" s="10">
        <v>7</v>
      </c>
      <c r="J16" s="10">
        <v>42</v>
      </c>
      <c r="K16" s="10">
        <v>15</v>
      </c>
      <c r="L16" s="10">
        <v>2</v>
      </c>
      <c r="M16" s="10" t="s">
        <v>46</v>
      </c>
      <c r="N16" s="10">
        <v>1</v>
      </c>
      <c r="O16" s="10" t="s">
        <v>46</v>
      </c>
      <c r="P16" s="10" t="s">
        <v>46</v>
      </c>
      <c r="Q16" s="10" t="s">
        <v>46</v>
      </c>
      <c r="R16" s="10" t="s">
        <v>46</v>
      </c>
      <c r="S16" s="10" t="s">
        <v>46</v>
      </c>
      <c r="T16" s="10">
        <v>20598</v>
      </c>
      <c r="U16" s="10">
        <v>56068</v>
      </c>
      <c r="V16" s="10">
        <v>98211</v>
      </c>
      <c r="W16" s="10">
        <v>38336</v>
      </c>
      <c r="X16" s="125"/>
      <c r="Y16" s="125"/>
    </row>
    <row r="17" spans="1:25" ht="15" customHeight="1" x14ac:dyDescent="0.4">
      <c r="A17" s="125"/>
      <c r="B17" s="4">
        <v>14</v>
      </c>
      <c r="C17" s="5" t="s">
        <v>50</v>
      </c>
      <c r="D17" s="6">
        <v>20</v>
      </c>
      <c r="E17" s="7">
        <v>656</v>
      </c>
      <c r="F17" s="7">
        <v>507</v>
      </c>
      <c r="G17" s="7">
        <v>149</v>
      </c>
      <c r="H17" s="7">
        <v>18</v>
      </c>
      <c r="I17" s="7">
        <v>4</v>
      </c>
      <c r="J17" s="7">
        <v>428</v>
      </c>
      <c r="K17" s="7">
        <v>112</v>
      </c>
      <c r="L17" s="7">
        <v>41</v>
      </c>
      <c r="M17" s="7">
        <v>31</v>
      </c>
      <c r="N17" s="7">
        <v>21</v>
      </c>
      <c r="O17" s="7">
        <v>3</v>
      </c>
      <c r="P17" s="7" t="s">
        <v>46</v>
      </c>
      <c r="Q17" s="7" t="s">
        <v>46</v>
      </c>
      <c r="R17" s="7">
        <v>1</v>
      </c>
      <c r="S17" s="7">
        <v>1</v>
      </c>
      <c r="T17" s="7">
        <v>246930</v>
      </c>
      <c r="U17" s="7">
        <v>1945914</v>
      </c>
      <c r="V17" s="7">
        <v>3046668</v>
      </c>
      <c r="W17" s="7">
        <v>890619</v>
      </c>
      <c r="X17" s="125"/>
      <c r="Y17" s="125"/>
    </row>
    <row r="18" spans="1:25" ht="15" customHeight="1" x14ac:dyDescent="0.4">
      <c r="A18" s="125"/>
      <c r="B18" s="4">
        <v>15</v>
      </c>
      <c r="C18" s="5" t="s">
        <v>51</v>
      </c>
      <c r="D18" s="6">
        <v>36</v>
      </c>
      <c r="E18" s="7">
        <v>949</v>
      </c>
      <c r="F18" s="7">
        <v>580</v>
      </c>
      <c r="G18" s="7">
        <v>369</v>
      </c>
      <c r="H18" s="7">
        <v>46</v>
      </c>
      <c r="I18" s="7">
        <v>26</v>
      </c>
      <c r="J18" s="7">
        <v>504</v>
      </c>
      <c r="K18" s="7">
        <v>311</v>
      </c>
      <c r="L18" s="7">
        <v>24</v>
      </c>
      <c r="M18" s="7">
        <v>34</v>
      </c>
      <c r="N18" s="7">
        <v>10</v>
      </c>
      <c r="O18" s="7">
        <v>1</v>
      </c>
      <c r="P18" s="7">
        <v>3</v>
      </c>
      <c r="Q18" s="7">
        <v>4</v>
      </c>
      <c r="R18" s="7">
        <v>4</v>
      </c>
      <c r="S18" s="7">
        <v>3</v>
      </c>
      <c r="T18" s="7">
        <v>335724</v>
      </c>
      <c r="U18" s="7">
        <v>1021517</v>
      </c>
      <c r="V18" s="7">
        <v>2063324</v>
      </c>
      <c r="W18" s="7">
        <v>769073</v>
      </c>
      <c r="X18" s="125"/>
      <c r="Y18" s="125"/>
    </row>
    <row r="19" spans="1:25" ht="15" customHeight="1" x14ac:dyDescent="0.4">
      <c r="A19" s="125"/>
      <c r="B19" s="4">
        <v>16</v>
      </c>
      <c r="C19" s="5" t="s">
        <v>52</v>
      </c>
      <c r="D19" s="6">
        <v>14</v>
      </c>
      <c r="E19" s="7">
        <v>1058</v>
      </c>
      <c r="F19" s="7">
        <v>761</v>
      </c>
      <c r="G19" s="7">
        <v>297</v>
      </c>
      <c r="H19" s="7">
        <v>15</v>
      </c>
      <c r="I19" s="7">
        <v>1</v>
      </c>
      <c r="J19" s="7">
        <v>478</v>
      </c>
      <c r="K19" s="7">
        <v>147</v>
      </c>
      <c r="L19" s="7">
        <v>61</v>
      </c>
      <c r="M19" s="7">
        <v>76</v>
      </c>
      <c r="N19" s="7">
        <v>207</v>
      </c>
      <c r="O19" s="7">
        <v>73</v>
      </c>
      <c r="P19" s="7">
        <v>1</v>
      </c>
      <c r="Q19" s="7" t="s">
        <v>46</v>
      </c>
      <c r="R19" s="7" t="s">
        <v>46</v>
      </c>
      <c r="S19" s="7" t="s">
        <v>46</v>
      </c>
      <c r="T19" s="7">
        <v>475556</v>
      </c>
      <c r="U19" s="7">
        <v>2284709</v>
      </c>
      <c r="V19" s="7">
        <v>4537419</v>
      </c>
      <c r="W19" s="7">
        <v>1807402</v>
      </c>
      <c r="X19" s="125"/>
      <c r="Y19" s="125"/>
    </row>
    <row r="20" spans="1:25" ht="15" customHeight="1" x14ac:dyDescent="0.4">
      <c r="A20" s="125"/>
      <c r="B20" s="4">
        <v>17</v>
      </c>
      <c r="C20" s="5" t="s">
        <v>53</v>
      </c>
      <c r="D20" s="6">
        <v>13</v>
      </c>
      <c r="E20" s="7">
        <v>70</v>
      </c>
      <c r="F20" s="7">
        <v>57</v>
      </c>
      <c r="G20" s="7">
        <v>13</v>
      </c>
      <c r="H20" s="7">
        <v>1</v>
      </c>
      <c r="I20" s="7" t="s">
        <v>46</v>
      </c>
      <c r="J20" s="7">
        <v>45</v>
      </c>
      <c r="K20" s="7">
        <v>10</v>
      </c>
      <c r="L20" s="7">
        <v>8</v>
      </c>
      <c r="M20" s="7">
        <v>2</v>
      </c>
      <c r="N20" s="7">
        <v>3</v>
      </c>
      <c r="O20" s="7">
        <v>1</v>
      </c>
      <c r="P20" s="7" t="s">
        <v>46</v>
      </c>
      <c r="Q20" s="7">
        <v>1</v>
      </c>
      <c r="R20" s="7" t="s">
        <v>46</v>
      </c>
      <c r="S20" s="7" t="s">
        <v>46</v>
      </c>
      <c r="T20" s="7">
        <v>31591</v>
      </c>
      <c r="U20" s="7">
        <v>409482</v>
      </c>
      <c r="V20" s="7">
        <v>563956</v>
      </c>
      <c r="W20" s="7">
        <v>140510</v>
      </c>
      <c r="X20" s="125"/>
      <c r="Y20" s="125"/>
    </row>
    <row r="21" spans="1:25" ht="15" customHeight="1" x14ac:dyDescent="0.4">
      <c r="A21" s="125"/>
      <c r="B21" s="144">
        <v>18</v>
      </c>
      <c r="C21" s="8" t="s">
        <v>54</v>
      </c>
      <c r="D21" s="9">
        <v>64</v>
      </c>
      <c r="E21" s="10">
        <v>3173</v>
      </c>
      <c r="F21" s="10">
        <v>2109</v>
      </c>
      <c r="G21" s="10">
        <v>1064</v>
      </c>
      <c r="H21" s="10">
        <v>63</v>
      </c>
      <c r="I21" s="10">
        <v>10</v>
      </c>
      <c r="J21" s="10">
        <v>1470</v>
      </c>
      <c r="K21" s="10">
        <v>758</v>
      </c>
      <c r="L21" s="10">
        <v>119</v>
      </c>
      <c r="M21" s="10">
        <v>186</v>
      </c>
      <c r="N21" s="10">
        <v>475</v>
      </c>
      <c r="O21" s="10">
        <v>114</v>
      </c>
      <c r="P21" s="10" t="s">
        <v>46</v>
      </c>
      <c r="Q21" s="10" t="s">
        <v>46</v>
      </c>
      <c r="R21" s="10">
        <v>18</v>
      </c>
      <c r="S21" s="10">
        <v>4</v>
      </c>
      <c r="T21" s="10" t="s">
        <v>2100</v>
      </c>
      <c r="U21" s="10" t="s">
        <v>2100</v>
      </c>
      <c r="V21" s="10" t="s">
        <v>2100</v>
      </c>
      <c r="W21" s="10" t="s">
        <v>2100</v>
      </c>
      <c r="X21" s="125"/>
      <c r="Y21" s="125"/>
    </row>
    <row r="22" spans="1:25" ht="15" customHeight="1" x14ac:dyDescent="0.4">
      <c r="A22" s="125"/>
      <c r="B22" s="4">
        <v>19</v>
      </c>
      <c r="C22" s="5" t="s">
        <v>55</v>
      </c>
      <c r="D22" s="6">
        <v>5</v>
      </c>
      <c r="E22" s="7">
        <v>140</v>
      </c>
      <c r="F22" s="7">
        <v>88</v>
      </c>
      <c r="G22" s="7">
        <v>52</v>
      </c>
      <c r="H22" s="7" t="s">
        <v>46</v>
      </c>
      <c r="I22" s="7">
        <v>1</v>
      </c>
      <c r="J22" s="7">
        <v>78</v>
      </c>
      <c r="K22" s="7">
        <v>41</v>
      </c>
      <c r="L22" s="7">
        <v>10</v>
      </c>
      <c r="M22" s="7">
        <v>10</v>
      </c>
      <c r="N22" s="7" t="s">
        <v>46</v>
      </c>
      <c r="O22" s="7" t="s">
        <v>46</v>
      </c>
      <c r="P22" s="7" t="s">
        <v>46</v>
      </c>
      <c r="Q22" s="7" t="s">
        <v>46</v>
      </c>
      <c r="R22" s="7" t="s">
        <v>46</v>
      </c>
      <c r="S22" s="7" t="s">
        <v>46</v>
      </c>
      <c r="T22" s="7" t="s">
        <v>2100</v>
      </c>
      <c r="U22" s="7" t="s">
        <v>2100</v>
      </c>
      <c r="V22" s="7" t="s">
        <v>2100</v>
      </c>
      <c r="W22" s="7" t="s">
        <v>2100</v>
      </c>
      <c r="X22" s="125"/>
      <c r="Y22" s="125"/>
    </row>
    <row r="23" spans="1:25" ht="15" customHeight="1" x14ac:dyDescent="0.4">
      <c r="A23" s="125"/>
      <c r="B23" s="4">
        <v>20</v>
      </c>
      <c r="C23" s="5" t="s">
        <v>56</v>
      </c>
      <c r="D23" s="6">
        <v>5</v>
      </c>
      <c r="E23" s="7">
        <v>243</v>
      </c>
      <c r="F23" s="7">
        <v>121</v>
      </c>
      <c r="G23" s="7">
        <v>122</v>
      </c>
      <c r="H23" s="7">
        <v>3</v>
      </c>
      <c r="I23" s="7" t="s">
        <v>46</v>
      </c>
      <c r="J23" s="7">
        <v>97</v>
      </c>
      <c r="K23" s="7">
        <v>94</v>
      </c>
      <c r="L23" s="7">
        <v>25</v>
      </c>
      <c r="M23" s="7">
        <v>37</v>
      </c>
      <c r="N23" s="7">
        <v>5</v>
      </c>
      <c r="O23" s="7" t="s">
        <v>46</v>
      </c>
      <c r="P23" s="7" t="s">
        <v>46</v>
      </c>
      <c r="Q23" s="7" t="s">
        <v>46</v>
      </c>
      <c r="R23" s="7">
        <v>9</v>
      </c>
      <c r="S23" s="7">
        <v>9</v>
      </c>
      <c r="T23" s="7" t="s">
        <v>2100</v>
      </c>
      <c r="U23" s="7" t="s">
        <v>2100</v>
      </c>
      <c r="V23" s="7" t="s">
        <v>2100</v>
      </c>
      <c r="W23" s="7" t="s">
        <v>2100</v>
      </c>
      <c r="X23" s="125"/>
      <c r="Y23" s="125"/>
    </row>
    <row r="24" spans="1:25" ht="15" customHeight="1" x14ac:dyDescent="0.4">
      <c r="A24" s="125"/>
      <c r="B24" s="4">
        <v>21</v>
      </c>
      <c r="C24" s="5" t="s">
        <v>57</v>
      </c>
      <c r="D24" s="6">
        <v>72</v>
      </c>
      <c r="E24" s="7">
        <v>1375</v>
      </c>
      <c r="F24" s="7">
        <v>1172</v>
      </c>
      <c r="G24" s="7">
        <v>203</v>
      </c>
      <c r="H24" s="7">
        <v>71</v>
      </c>
      <c r="I24" s="7">
        <v>18</v>
      </c>
      <c r="J24" s="7">
        <v>916</v>
      </c>
      <c r="K24" s="7">
        <v>143</v>
      </c>
      <c r="L24" s="7">
        <v>111</v>
      </c>
      <c r="M24" s="7">
        <v>35</v>
      </c>
      <c r="N24" s="7">
        <v>89</v>
      </c>
      <c r="O24" s="7">
        <v>7</v>
      </c>
      <c r="P24" s="7">
        <v>12</v>
      </c>
      <c r="Q24" s="7" t="s">
        <v>46</v>
      </c>
      <c r="R24" s="7">
        <v>15</v>
      </c>
      <c r="S24" s="7" t="s">
        <v>46</v>
      </c>
      <c r="T24" s="7">
        <v>540716</v>
      </c>
      <c r="U24" s="7">
        <v>2708773</v>
      </c>
      <c r="V24" s="7">
        <v>4356987</v>
      </c>
      <c r="W24" s="7">
        <v>1413138</v>
      </c>
      <c r="X24" s="125"/>
      <c r="Y24" s="125"/>
    </row>
    <row r="25" spans="1:25" ht="15" customHeight="1" x14ac:dyDescent="0.4">
      <c r="A25" s="125"/>
      <c r="B25" s="4">
        <v>22</v>
      </c>
      <c r="C25" s="5" t="s">
        <v>58</v>
      </c>
      <c r="D25" s="6">
        <v>31</v>
      </c>
      <c r="E25" s="7">
        <v>1544</v>
      </c>
      <c r="F25" s="7">
        <v>1366</v>
      </c>
      <c r="G25" s="7">
        <v>178</v>
      </c>
      <c r="H25" s="7">
        <v>48</v>
      </c>
      <c r="I25" s="7">
        <v>14</v>
      </c>
      <c r="J25" s="7">
        <v>1045</v>
      </c>
      <c r="K25" s="7">
        <v>137</v>
      </c>
      <c r="L25" s="7">
        <v>138</v>
      </c>
      <c r="M25" s="7">
        <v>26</v>
      </c>
      <c r="N25" s="7">
        <v>135</v>
      </c>
      <c r="O25" s="7">
        <v>1</v>
      </c>
      <c r="P25" s="7">
        <v>3</v>
      </c>
      <c r="Q25" s="7" t="s">
        <v>46</v>
      </c>
      <c r="R25" s="7" t="s">
        <v>46</v>
      </c>
      <c r="S25" s="7" t="s">
        <v>46</v>
      </c>
      <c r="T25" s="7" t="s">
        <v>2100</v>
      </c>
      <c r="U25" s="7" t="s">
        <v>2100</v>
      </c>
      <c r="V25" s="7" t="s">
        <v>2100</v>
      </c>
      <c r="W25" s="7" t="s">
        <v>2100</v>
      </c>
      <c r="X25" s="125"/>
      <c r="Y25" s="125"/>
    </row>
    <row r="26" spans="1:25" ht="15" customHeight="1" x14ac:dyDescent="0.4">
      <c r="A26" s="125"/>
      <c r="B26" s="144">
        <v>23</v>
      </c>
      <c r="C26" s="8" t="s">
        <v>59</v>
      </c>
      <c r="D26" s="9">
        <v>24</v>
      </c>
      <c r="E26" s="10">
        <v>910</v>
      </c>
      <c r="F26" s="10">
        <v>631</v>
      </c>
      <c r="G26" s="10">
        <v>279</v>
      </c>
      <c r="H26" s="10">
        <v>31</v>
      </c>
      <c r="I26" s="10">
        <v>14</v>
      </c>
      <c r="J26" s="10">
        <v>565</v>
      </c>
      <c r="K26" s="10">
        <v>202</v>
      </c>
      <c r="L26" s="10">
        <v>36</v>
      </c>
      <c r="M26" s="10">
        <v>62</v>
      </c>
      <c r="N26" s="10">
        <v>2</v>
      </c>
      <c r="O26" s="10">
        <v>1</v>
      </c>
      <c r="P26" s="10">
        <v>2</v>
      </c>
      <c r="Q26" s="10" t="s">
        <v>46</v>
      </c>
      <c r="R26" s="10">
        <v>3</v>
      </c>
      <c r="S26" s="10" t="s">
        <v>46</v>
      </c>
      <c r="T26" s="10">
        <v>342403</v>
      </c>
      <c r="U26" s="10">
        <v>1488928</v>
      </c>
      <c r="V26" s="10">
        <v>2556628</v>
      </c>
      <c r="W26" s="10">
        <v>961673</v>
      </c>
      <c r="X26" s="125"/>
      <c r="Y26" s="125"/>
    </row>
    <row r="27" spans="1:25" ht="15" customHeight="1" x14ac:dyDescent="0.4">
      <c r="A27" s="125"/>
      <c r="B27" s="4">
        <v>24</v>
      </c>
      <c r="C27" s="5" t="s">
        <v>60</v>
      </c>
      <c r="D27" s="6">
        <v>121</v>
      </c>
      <c r="E27" s="7">
        <v>3447</v>
      </c>
      <c r="F27" s="7">
        <v>2622</v>
      </c>
      <c r="G27" s="7">
        <v>825</v>
      </c>
      <c r="H27" s="7">
        <v>134</v>
      </c>
      <c r="I27" s="7">
        <v>46</v>
      </c>
      <c r="J27" s="7">
        <v>2136</v>
      </c>
      <c r="K27" s="7">
        <v>646</v>
      </c>
      <c r="L27" s="7">
        <v>245</v>
      </c>
      <c r="M27" s="7">
        <v>104</v>
      </c>
      <c r="N27" s="7">
        <v>117</v>
      </c>
      <c r="O27" s="7">
        <v>35</v>
      </c>
      <c r="P27" s="7">
        <v>1</v>
      </c>
      <c r="Q27" s="7" t="s">
        <v>46</v>
      </c>
      <c r="R27" s="7">
        <v>10</v>
      </c>
      <c r="S27" s="7">
        <v>6</v>
      </c>
      <c r="T27" s="7" t="s">
        <v>2100</v>
      </c>
      <c r="U27" s="7" t="s">
        <v>2100</v>
      </c>
      <c r="V27" s="7" t="s">
        <v>2100</v>
      </c>
      <c r="W27" s="7" t="s">
        <v>2100</v>
      </c>
      <c r="X27" s="125"/>
      <c r="Y27" s="125"/>
    </row>
    <row r="28" spans="1:25" ht="15" customHeight="1" x14ac:dyDescent="0.4">
      <c r="A28" s="125"/>
      <c r="B28" s="4">
        <v>25</v>
      </c>
      <c r="C28" s="5" t="s">
        <v>61</v>
      </c>
      <c r="D28" s="6">
        <v>24</v>
      </c>
      <c r="E28" s="7">
        <v>2348</v>
      </c>
      <c r="F28" s="7">
        <v>1669</v>
      </c>
      <c r="G28" s="7">
        <v>679</v>
      </c>
      <c r="H28" s="7">
        <v>21</v>
      </c>
      <c r="I28" s="7">
        <v>4</v>
      </c>
      <c r="J28" s="7">
        <v>1421</v>
      </c>
      <c r="K28" s="7">
        <v>354</v>
      </c>
      <c r="L28" s="7">
        <v>211</v>
      </c>
      <c r="M28" s="7">
        <v>300</v>
      </c>
      <c r="N28" s="7">
        <v>29</v>
      </c>
      <c r="O28" s="7">
        <v>22</v>
      </c>
      <c r="P28" s="7">
        <v>3</v>
      </c>
      <c r="Q28" s="7">
        <v>1</v>
      </c>
      <c r="R28" s="7">
        <v>13</v>
      </c>
      <c r="S28" s="7">
        <v>1</v>
      </c>
      <c r="T28" s="7" t="s">
        <v>2100</v>
      </c>
      <c r="U28" s="7" t="s">
        <v>2100</v>
      </c>
      <c r="V28" s="7" t="s">
        <v>2100</v>
      </c>
      <c r="W28" s="7" t="s">
        <v>2100</v>
      </c>
      <c r="X28" s="125"/>
      <c r="Y28" s="125"/>
    </row>
    <row r="29" spans="1:25" ht="15" customHeight="1" x14ac:dyDescent="0.4">
      <c r="A29" s="125"/>
      <c r="B29" s="4">
        <v>26</v>
      </c>
      <c r="C29" s="5" t="s">
        <v>62</v>
      </c>
      <c r="D29" s="6">
        <v>139</v>
      </c>
      <c r="E29" s="7">
        <v>7056</v>
      </c>
      <c r="F29" s="7">
        <v>5121</v>
      </c>
      <c r="G29" s="7">
        <v>1935</v>
      </c>
      <c r="H29" s="7">
        <v>192</v>
      </c>
      <c r="I29" s="7">
        <v>54</v>
      </c>
      <c r="J29" s="7">
        <v>3929</v>
      </c>
      <c r="K29" s="7">
        <v>1296</v>
      </c>
      <c r="L29" s="7">
        <v>311</v>
      </c>
      <c r="M29" s="7">
        <v>161</v>
      </c>
      <c r="N29" s="7">
        <v>712</v>
      </c>
      <c r="O29" s="7">
        <v>436</v>
      </c>
      <c r="P29" s="7">
        <v>2</v>
      </c>
      <c r="Q29" s="7" t="s">
        <v>46</v>
      </c>
      <c r="R29" s="7">
        <v>23</v>
      </c>
      <c r="S29" s="7">
        <v>12</v>
      </c>
      <c r="T29" s="7">
        <v>3006933</v>
      </c>
      <c r="U29" s="7">
        <v>17558588</v>
      </c>
      <c r="V29" s="7">
        <v>25489986</v>
      </c>
      <c r="W29" s="7">
        <v>7884780</v>
      </c>
      <c r="X29" s="125"/>
      <c r="Y29" s="125"/>
    </row>
    <row r="30" spans="1:25" ht="15" customHeight="1" x14ac:dyDescent="0.4">
      <c r="A30" s="125"/>
      <c r="B30" s="4">
        <v>27</v>
      </c>
      <c r="C30" s="5" t="s">
        <v>63</v>
      </c>
      <c r="D30" s="6">
        <v>36</v>
      </c>
      <c r="E30" s="7">
        <v>2964</v>
      </c>
      <c r="F30" s="7">
        <v>1707</v>
      </c>
      <c r="G30" s="7">
        <v>1257</v>
      </c>
      <c r="H30" s="7">
        <v>46</v>
      </c>
      <c r="I30" s="7">
        <v>12</v>
      </c>
      <c r="J30" s="7">
        <v>1231</v>
      </c>
      <c r="K30" s="7">
        <v>516</v>
      </c>
      <c r="L30" s="7">
        <v>239</v>
      </c>
      <c r="M30" s="7">
        <v>461</v>
      </c>
      <c r="N30" s="7">
        <v>193</v>
      </c>
      <c r="O30" s="7">
        <v>270</v>
      </c>
      <c r="P30" s="7" t="s">
        <v>46</v>
      </c>
      <c r="Q30" s="7">
        <v>1</v>
      </c>
      <c r="R30" s="7">
        <v>2</v>
      </c>
      <c r="S30" s="7">
        <v>2</v>
      </c>
      <c r="T30" s="7">
        <v>1204371</v>
      </c>
      <c r="U30" s="7">
        <v>8739798</v>
      </c>
      <c r="V30" s="7">
        <v>10870444</v>
      </c>
      <c r="W30" s="7">
        <v>2065749</v>
      </c>
      <c r="X30" s="125"/>
    </row>
    <row r="31" spans="1:25" ht="15" customHeight="1" x14ac:dyDescent="0.4">
      <c r="A31" s="125"/>
      <c r="B31" s="144">
        <v>28</v>
      </c>
      <c r="C31" s="8" t="s">
        <v>64</v>
      </c>
      <c r="D31" s="9">
        <v>45</v>
      </c>
      <c r="E31" s="10">
        <v>8009</v>
      </c>
      <c r="F31" s="10">
        <v>6007</v>
      </c>
      <c r="G31" s="10">
        <v>2002</v>
      </c>
      <c r="H31" s="10">
        <v>50</v>
      </c>
      <c r="I31" s="10">
        <v>12</v>
      </c>
      <c r="J31" s="10">
        <v>4380</v>
      </c>
      <c r="K31" s="10">
        <v>1508</v>
      </c>
      <c r="L31" s="10">
        <v>236</v>
      </c>
      <c r="M31" s="10">
        <v>211</v>
      </c>
      <c r="N31" s="10">
        <v>1500</v>
      </c>
      <c r="O31" s="10">
        <v>306</v>
      </c>
      <c r="P31" s="10" t="s">
        <v>46</v>
      </c>
      <c r="Q31" s="10" t="s">
        <v>46</v>
      </c>
      <c r="R31" s="10">
        <v>159</v>
      </c>
      <c r="S31" s="10">
        <v>35</v>
      </c>
      <c r="T31" s="10">
        <v>3039388</v>
      </c>
      <c r="U31" s="10">
        <v>13351755</v>
      </c>
      <c r="V31" s="10">
        <v>21128057</v>
      </c>
      <c r="W31" s="10">
        <v>6515386</v>
      </c>
      <c r="X31" s="125"/>
    </row>
    <row r="32" spans="1:25" ht="15" customHeight="1" x14ac:dyDescent="0.4">
      <c r="A32" s="125"/>
      <c r="B32" s="4">
        <v>29</v>
      </c>
      <c r="C32" s="5" t="s">
        <v>65</v>
      </c>
      <c r="D32" s="6">
        <v>38</v>
      </c>
      <c r="E32" s="7">
        <v>1856</v>
      </c>
      <c r="F32" s="7">
        <v>1128</v>
      </c>
      <c r="G32" s="7">
        <v>728</v>
      </c>
      <c r="H32" s="7">
        <v>38</v>
      </c>
      <c r="I32" s="7">
        <v>11</v>
      </c>
      <c r="J32" s="7">
        <v>1128</v>
      </c>
      <c r="K32" s="7">
        <v>630</v>
      </c>
      <c r="L32" s="7">
        <v>13</v>
      </c>
      <c r="M32" s="7">
        <v>83</v>
      </c>
      <c r="N32" s="7">
        <v>50</v>
      </c>
      <c r="O32" s="7">
        <v>34</v>
      </c>
      <c r="P32" s="7" t="s">
        <v>46</v>
      </c>
      <c r="Q32" s="7" t="s">
        <v>46</v>
      </c>
      <c r="R32" s="7">
        <v>101</v>
      </c>
      <c r="S32" s="7">
        <v>30</v>
      </c>
      <c r="T32" s="7" t="s">
        <v>2100</v>
      </c>
      <c r="U32" s="7" t="s">
        <v>2100</v>
      </c>
      <c r="V32" s="7" t="s">
        <v>2100</v>
      </c>
      <c r="W32" s="7" t="s">
        <v>2100</v>
      </c>
      <c r="X32" s="125"/>
    </row>
    <row r="33" spans="1:24" ht="15" customHeight="1" x14ac:dyDescent="0.4">
      <c r="A33" s="125"/>
      <c r="B33" s="4">
        <v>30</v>
      </c>
      <c r="C33" s="5" t="s">
        <v>66</v>
      </c>
      <c r="D33" s="6">
        <v>16</v>
      </c>
      <c r="E33" s="7">
        <v>1074</v>
      </c>
      <c r="F33" s="7">
        <v>731</v>
      </c>
      <c r="G33" s="7">
        <v>343</v>
      </c>
      <c r="H33" s="7">
        <v>22</v>
      </c>
      <c r="I33" s="7">
        <v>6</v>
      </c>
      <c r="J33" s="7">
        <v>640</v>
      </c>
      <c r="K33" s="7">
        <v>189</v>
      </c>
      <c r="L33" s="7">
        <v>58</v>
      </c>
      <c r="M33" s="7">
        <v>101</v>
      </c>
      <c r="N33" s="7">
        <v>13</v>
      </c>
      <c r="O33" s="7">
        <v>47</v>
      </c>
      <c r="P33" s="7" t="s">
        <v>46</v>
      </c>
      <c r="Q33" s="7" t="s">
        <v>46</v>
      </c>
      <c r="R33" s="7">
        <v>2</v>
      </c>
      <c r="S33" s="7" t="s">
        <v>46</v>
      </c>
      <c r="T33" s="7">
        <v>425348</v>
      </c>
      <c r="U33" s="7">
        <v>1314043</v>
      </c>
      <c r="V33" s="7">
        <v>2145432</v>
      </c>
      <c r="W33" s="7">
        <v>777658</v>
      </c>
      <c r="X33" s="125"/>
    </row>
    <row r="34" spans="1:24" ht="15" customHeight="1" x14ac:dyDescent="0.4">
      <c r="A34" s="125"/>
      <c r="B34" s="4">
        <v>31</v>
      </c>
      <c r="C34" s="5" t="s">
        <v>67</v>
      </c>
      <c r="D34" s="6">
        <v>37</v>
      </c>
      <c r="E34" s="7">
        <v>6851</v>
      </c>
      <c r="F34" s="7">
        <v>6195</v>
      </c>
      <c r="G34" s="7">
        <v>656</v>
      </c>
      <c r="H34" s="7">
        <v>27</v>
      </c>
      <c r="I34" s="7">
        <v>7</v>
      </c>
      <c r="J34" s="7">
        <v>4556</v>
      </c>
      <c r="K34" s="7">
        <v>439</v>
      </c>
      <c r="L34" s="7">
        <v>772</v>
      </c>
      <c r="M34" s="7">
        <v>157</v>
      </c>
      <c r="N34" s="7">
        <v>844</v>
      </c>
      <c r="O34" s="7">
        <v>53</v>
      </c>
      <c r="P34" s="7">
        <v>59</v>
      </c>
      <c r="Q34" s="7">
        <v>19</v>
      </c>
      <c r="R34" s="7">
        <v>4</v>
      </c>
      <c r="S34" s="7" t="s">
        <v>46</v>
      </c>
      <c r="T34" s="7">
        <v>3932854</v>
      </c>
      <c r="U34" s="7">
        <v>49467632</v>
      </c>
      <c r="V34" s="7">
        <v>60229427</v>
      </c>
      <c r="W34" s="7">
        <v>8581299</v>
      </c>
      <c r="X34" s="125"/>
    </row>
    <row r="35" spans="1:24" ht="15" customHeight="1" thickBot="1" x14ac:dyDescent="0.45">
      <c r="A35" s="125"/>
      <c r="B35" s="145">
        <v>32</v>
      </c>
      <c r="C35" s="11" t="s">
        <v>68</v>
      </c>
      <c r="D35" s="12">
        <v>44</v>
      </c>
      <c r="E35" s="13">
        <v>1245</v>
      </c>
      <c r="F35" s="13">
        <v>809</v>
      </c>
      <c r="G35" s="13">
        <v>436</v>
      </c>
      <c r="H35" s="13">
        <v>44</v>
      </c>
      <c r="I35" s="13">
        <v>15</v>
      </c>
      <c r="J35" s="13">
        <v>615</v>
      </c>
      <c r="K35" s="13">
        <v>292</v>
      </c>
      <c r="L35" s="13">
        <v>149</v>
      </c>
      <c r="M35" s="13">
        <v>130</v>
      </c>
      <c r="N35" s="13">
        <v>1</v>
      </c>
      <c r="O35" s="13" t="s">
        <v>46</v>
      </c>
      <c r="P35" s="13">
        <v>4</v>
      </c>
      <c r="Q35" s="13">
        <v>2</v>
      </c>
      <c r="R35" s="13" t="s">
        <v>46</v>
      </c>
      <c r="S35" s="13">
        <v>1</v>
      </c>
      <c r="T35" s="13">
        <v>490277</v>
      </c>
      <c r="U35" s="13">
        <v>1323364</v>
      </c>
      <c r="V35" s="13">
        <v>2712505</v>
      </c>
      <c r="W35" s="13">
        <v>1434405</v>
      </c>
      <c r="X35" s="125"/>
    </row>
  </sheetData>
  <mergeCells count="16">
    <mergeCell ref="B11:C11"/>
    <mergeCell ref="T6:T9"/>
    <mergeCell ref="U6:U9"/>
    <mergeCell ref="V6:V9"/>
    <mergeCell ref="W6:W9"/>
    <mergeCell ref="H7:I8"/>
    <mergeCell ref="J7:M7"/>
    <mergeCell ref="N7:O8"/>
    <mergeCell ref="J8:K8"/>
    <mergeCell ref="L8:M8"/>
    <mergeCell ref="B6:C10"/>
    <mergeCell ref="D6:D10"/>
    <mergeCell ref="E6:G8"/>
    <mergeCell ref="H6:O6"/>
    <mergeCell ref="P6:Q8"/>
    <mergeCell ref="R6:S8"/>
  </mergeCells>
  <phoneticPr fontId="2"/>
  <pageMargins left="0.78740157480314965" right="0.78740157480314965" top="0.78740157480314965" bottom="0.78740157480314965" header="0.39370078740157483" footer="0.59055118110236227"/>
  <pageSetup paperSize="9" scale="69" firstPageNumber="5" orientation="landscape"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pageSetUpPr fitToPage="1"/>
  </sheetPr>
  <dimension ref="A1:L59"/>
  <sheetViews>
    <sheetView showGridLines="0" zoomScaleNormal="100" workbookViewId="0"/>
  </sheetViews>
  <sheetFormatPr defaultColWidth="8.125" defaultRowHeight="15" customHeight="1" x14ac:dyDescent="0.4"/>
  <cols>
    <col min="1" max="1" width="2.625" style="16" customWidth="1"/>
    <col min="2" max="2" width="2.5" style="16" customWidth="1"/>
    <col min="3" max="5" width="6" style="16" customWidth="1"/>
    <col min="6" max="6" width="6.875" style="16" customWidth="1"/>
    <col min="7" max="11" width="11.375" style="16" customWidth="1"/>
    <col min="12" max="12" width="8.75" style="16" bestFit="1" customWidth="1"/>
    <col min="13" max="16384" width="8.125" style="16"/>
  </cols>
  <sheetData>
    <row r="1" spans="1:12" s="126" customFormat="1" ht="15" customHeight="1" x14ac:dyDescent="0.4">
      <c r="B1" s="126" t="s">
        <v>2256</v>
      </c>
    </row>
    <row r="2" spans="1:12" s="126" customFormat="1" ht="4.5" customHeight="1" x14ac:dyDescent="0.4"/>
    <row r="3" spans="1:12" s="126" customFormat="1" ht="4.5" customHeight="1" x14ac:dyDescent="0.4"/>
    <row r="4" spans="1:12" s="126" customFormat="1" ht="4.5" customHeight="1" x14ac:dyDescent="0.4"/>
    <row r="5" spans="1:12" ht="4.5" customHeight="1" x14ac:dyDescent="0.4"/>
    <row r="6" spans="1:12" s="59" customFormat="1" ht="15" customHeight="1" x14ac:dyDescent="0.4">
      <c r="B6" s="59" t="s">
        <v>643</v>
      </c>
    </row>
    <row r="7" spans="1:12" s="52" customFormat="1" ht="15" customHeight="1" x14ac:dyDescent="0.4">
      <c r="B7" s="52" t="s">
        <v>2070</v>
      </c>
    </row>
    <row r="8" spans="1:12" s="20" customFormat="1" ht="15" customHeight="1" thickBot="1" x14ac:dyDescent="0.45">
      <c r="C8" s="21">
        <v>482</v>
      </c>
      <c r="D8" s="20" t="s">
        <v>687</v>
      </c>
      <c r="L8" s="22"/>
    </row>
    <row r="9" spans="1:12" ht="52.5" x14ac:dyDescent="0.4">
      <c r="A9" s="18"/>
      <c r="B9" s="429" t="s">
        <v>18</v>
      </c>
      <c r="C9" s="429"/>
      <c r="D9" s="430"/>
      <c r="E9" s="440" t="s">
        <v>20</v>
      </c>
      <c r="F9" s="140" t="s">
        <v>639</v>
      </c>
      <c r="G9" s="154" t="s">
        <v>71</v>
      </c>
      <c r="H9" s="140" t="s">
        <v>2091</v>
      </c>
      <c r="I9" s="140" t="s">
        <v>640</v>
      </c>
      <c r="J9" s="141" t="s">
        <v>641</v>
      </c>
      <c r="K9" s="141" t="s">
        <v>2035</v>
      </c>
      <c r="L9" s="18"/>
    </row>
    <row r="10" spans="1:12" s="142" customFormat="1" ht="15" customHeight="1" thickBot="1" x14ac:dyDescent="0.45">
      <c r="A10" s="93"/>
      <c r="B10" s="431"/>
      <c r="C10" s="431"/>
      <c r="D10" s="432"/>
      <c r="E10" s="441"/>
      <c r="F10" s="23" t="s">
        <v>642</v>
      </c>
      <c r="G10" s="23" t="s">
        <v>80</v>
      </c>
      <c r="H10" s="23" t="s">
        <v>80</v>
      </c>
      <c r="I10" s="23" t="s">
        <v>80</v>
      </c>
      <c r="J10" s="24" t="s">
        <v>80</v>
      </c>
      <c r="K10" s="24" t="s">
        <v>80</v>
      </c>
      <c r="L10" s="93"/>
    </row>
    <row r="11" spans="1:12" s="52" customFormat="1" ht="15" customHeight="1" x14ac:dyDescent="0.4">
      <c r="A11" s="51"/>
      <c r="B11" s="449" t="s">
        <v>686</v>
      </c>
      <c r="C11" s="449"/>
      <c r="D11" s="450"/>
      <c r="E11" s="50">
        <v>30</v>
      </c>
      <c r="F11" s="50">
        <v>898</v>
      </c>
      <c r="G11" s="50">
        <v>279528</v>
      </c>
      <c r="H11" s="50">
        <v>878970</v>
      </c>
      <c r="I11" s="50">
        <v>1577224</v>
      </c>
      <c r="J11" s="50">
        <v>609134</v>
      </c>
      <c r="K11" s="50">
        <v>643557</v>
      </c>
      <c r="L11" s="51"/>
    </row>
    <row r="12" spans="1:12" s="20" customFormat="1" ht="15" customHeight="1" x14ac:dyDescent="0.4">
      <c r="A12" s="22"/>
      <c r="B12" s="45" t="s">
        <v>43</v>
      </c>
      <c r="C12" s="451" t="s">
        <v>44</v>
      </c>
      <c r="D12" s="451"/>
      <c r="E12" s="7">
        <v>11</v>
      </c>
      <c r="F12" s="7">
        <v>151</v>
      </c>
      <c r="G12" s="7">
        <v>32141</v>
      </c>
      <c r="H12" s="7">
        <v>294762</v>
      </c>
      <c r="I12" s="7">
        <v>428496</v>
      </c>
      <c r="J12" s="7">
        <v>123689</v>
      </c>
      <c r="K12" s="7">
        <v>123689</v>
      </c>
      <c r="L12" s="22"/>
    </row>
    <row r="13" spans="1:12" s="20" customFormat="1" ht="15" customHeight="1" x14ac:dyDescent="0.4">
      <c r="A13" s="22"/>
      <c r="B13" s="45">
        <v>10</v>
      </c>
      <c r="C13" s="451" t="s">
        <v>45</v>
      </c>
      <c r="D13" s="451"/>
      <c r="E13" s="7">
        <v>2</v>
      </c>
      <c r="F13" s="7">
        <v>4</v>
      </c>
      <c r="G13" s="7" t="s">
        <v>2100</v>
      </c>
      <c r="H13" s="7" t="s">
        <v>2100</v>
      </c>
      <c r="I13" s="7" t="s">
        <v>2100</v>
      </c>
      <c r="J13" s="7" t="s">
        <v>2100</v>
      </c>
      <c r="K13" s="7" t="s">
        <v>2100</v>
      </c>
      <c r="L13" s="22"/>
    </row>
    <row r="14" spans="1:12" s="20" customFormat="1" ht="15" customHeight="1" x14ac:dyDescent="0.4">
      <c r="A14" s="22"/>
      <c r="B14" s="45">
        <v>11</v>
      </c>
      <c r="C14" s="451" t="s">
        <v>47</v>
      </c>
      <c r="D14" s="451"/>
      <c r="E14" s="7">
        <v>2</v>
      </c>
      <c r="F14" s="7">
        <v>64</v>
      </c>
      <c r="G14" s="7" t="s">
        <v>2100</v>
      </c>
      <c r="H14" s="7" t="s">
        <v>2100</v>
      </c>
      <c r="I14" s="7" t="s">
        <v>2100</v>
      </c>
      <c r="J14" s="7" t="s">
        <v>2100</v>
      </c>
      <c r="K14" s="7" t="s">
        <v>2100</v>
      </c>
      <c r="L14" s="22"/>
    </row>
    <row r="15" spans="1:12" s="20" customFormat="1" ht="15" customHeight="1" x14ac:dyDescent="0.4">
      <c r="A15" s="22"/>
      <c r="B15" s="45">
        <v>12</v>
      </c>
      <c r="C15" s="451" t="s">
        <v>48</v>
      </c>
      <c r="D15" s="451"/>
      <c r="E15" s="7">
        <v>1</v>
      </c>
      <c r="F15" s="7">
        <v>17</v>
      </c>
      <c r="G15" s="7" t="s">
        <v>2100</v>
      </c>
      <c r="H15" s="7" t="s">
        <v>2100</v>
      </c>
      <c r="I15" s="7" t="s">
        <v>2100</v>
      </c>
      <c r="J15" s="7" t="s">
        <v>2100</v>
      </c>
      <c r="K15" s="7" t="s">
        <v>2100</v>
      </c>
      <c r="L15" s="22"/>
    </row>
    <row r="16" spans="1:12" s="20" customFormat="1" ht="15" customHeight="1" x14ac:dyDescent="0.4">
      <c r="A16" s="22"/>
      <c r="B16" s="46">
        <v>13</v>
      </c>
      <c r="C16" s="448" t="s">
        <v>49</v>
      </c>
      <c r="D16" s="448"/>
      <c r="E16" s="10" t="s">
        <v>46</v>
      </c>
      <c r="F16" s="10" t="s">
        <v>46</v>
      </c>
      <c r="G16" s="10" t="s">
        <v>46</v>
      </c>
      <c r="H16" s="10" t="s">
        <v>46</v>
      </c>
      <c r="I16" s="10" t="s">
        <v>46</v>
      </c>
      <c r="J16" s="10" t="s">
        <v>46</v>
      </c>
      <c r="K16" s="10" t="s">
        <v>46</v>
      </c>
      <c r="L16" s="22"/>
    </row>
    <row r="17" spans="1:12" s="20" customFormat="1" ht="15" customHeight="1" x14ac:dyDescent="0.4">
      <c r="A17" s="22"/>
      <c r="B17" s="45">
        <v>14</v>
      </c>
      <c r="C17" s="451" t="s">
        <v>50</v>
      </c>
      <c r="D17" s="451"/>
      <c r="E17" s="7" t="s">
        <v>46</v>
      </c>
      <c r="F17" s="7" t="s">
        <v>46</v>
      </c>
      <c r="G17" s="7" t="s">
        <v>46</v>
      </c>
      <c r="H17" s="7" t="s">
        <v>46</v>
      </c>
      <c r="I17" s="7" t="s">
        <v>46</v>
      </c>
      <c r="J17" s="7" t="s">
        <v>46</v>
      </c>
      <c r="K17" s="7" t="s">
        <v>46</v>
      </c>
      <c r="L17" s="22"/>
    </row>
    <row r="18" spans="1:12" s="20" customFormat="1" ht="15" customHeight="1" x14ac:dyDescent="0.4">
      <c r="A18" s="22"/>
      <c r="B18" s="45">
        <v>15</v>
      </c>
      <c r="C18" s="451" t="s">
        <v>51</v>
      </c>
      <c r="D18" s="451"/>
      <c r="E18" s="7" t="s">
        <v>46</v>
      </c>
      <c r="F18" s="7" t="s">
        <v>46</v>
      </c>
      <c r="G18" s="7" t="s">
        <v>46</v>
      </c>
      <c r="H18" s="7" t="s">
        <v>46</v>
      </c>
      <c r="I18" s="7" t="s">
        <v>46</v>
      </c>
      <c r="J18" s="7" t="s">
        <v>46</v>
      </c>
      <c r="K18" s="7" t="s">
        <v>46</v>
      </c>
      <c r="L18" s="22"/>
    </row>
    <row r="19" spans="1:12" s="20" customFormat="1" ht="15" customHeight="1" x14ac:dyDescent="0.4">
      <c r="A19" s="22"/>
      <c r="B19" s="45">
        <v>16</v>
      </c>
      <c r="C19" s="451" t="s">
        <v>52</v>
      </c>
      <c r="D19" s="451"/>
      <c r="E19" s="7" t="s">
        <v>46</v>
      </c>
      <c r="F19" s="7" t="s">
        <v>46</v>
      </c>
      <c r="G19" s="7" t="s">
        <v>46</v>
      </c>
      <c r="H19" s="7" t="s">
        <v>46</v>
      </c>
      <c r="I19" s="7" t="s">
        <v>46</v>
      </c>
      <c r="J19" s="7" t="s">
        <v>46</v>
      </c>
      <c r="K19" s="7" t="s">
        <v>46</v>
      </c>
      <c r="L19" s="22"/>
    </row>
    <row r="20" spans="1:12" s="20" customFormat="1" ht="15" customHeight="1" x14ac:dyDescent="0.4">
      <c r="A20" s="22"/>
      <c r="B20" s="45">
        <v>17</v>
      </c>
      <c r="C20" s="451" t="s">
        <v>53</v>
      </c>
      <c r="D20" s="451"/>
      <c r="E20" s="7" t="s">
        <v>46</v>
      </c>
      <c r="F20" s="7" t="s">
        <v>46</v>
      </c>
      <c r="G20" s="7" t="s">
        <v>46</v>
      </c>
      <c r="H20" s="7" t="s">
        <v>46</v>
      </c>
      <c r="I20" s="7" t="s">
        <v>46</v>
      </c>
      <c r="J20" s="7" t="s">
        <v>46</v>
      </c>
      <c r="K20" s="7" t="s">
        <v>46</v>
      </c>
      <c r="L20" s="22"/>
    </row>
    <row r="21" spans="1:12" s="20" customFormat="1" ht="15" customHeight="1" x14ac:dyDescent="0.4">
      <c r="A21" s="22"/>
      <c r="B21" s="46">
        <v>18</v>
      </c>
      <c r="C21" s="447" t="s">
        <v>54</v>
      </c>
      <c r="D21" s="448"/>
      <c r="E21" s="10">
        <v>1</v>
      </c>
      <c r="F21" s="10">
        <v>10</v>
      </c>
      <c r="G21" s="10" t="s">
        <v>2100</v>
      </c>
      <c r="H21" s="10" t="s">
        <v>2100</v>
      </c>
      <c r="I21" s="10" t="s">
        <v>2100</v>
      </c>
      <c r="J21" s="10" t="s">
        <v>2100</v>
      </c>
      <c r="K21" s="10" t="s">
        <v>2100</v>
      </c>
      <c r="L21" s="22"/>
    </row>
    <row r="22" spans="1:12" s="20" customFormat="1" ht="15" customHeight="1" x14ac:dyDescent="0.4">
      <c r="A22" s="22"/>
      <c r="B22" s="45">
        <v>19</v>
      </c>
      <c r="C22" s="451" t="s">
        <v>55</v>
      </c>
      <c r="D22" s="451"/>
      <c r="E22" s="7">
        <v>1</v>
      </c>
      <c r="F22" s="7">
        <v>37</v>
      </c>
      <c r="G22" s="7" t="s">
        <v>2100</v>
      </c>
      <c r="H22" s="7" t="s">
        <v>2100</v>
      </c>
      <c r="I22" s="7" t="s">
        <v>2100</v>
      </c>
      <c r="J22" s="7" t="s">
        <v>2100</v>
      </c>
      <c r="K22" s="7" t="s">
        <v>2100</v>
      </c>
      <c r="L22" s="22"/>
    </row>
    <row r="23" spans="1:12" s="20" customFormat="1" ht="15" customHeight="1" x14ac:dyDescent="0.4">
      <c r="A23" s="22"/>
      <c r="B23" s="45">
        <v>20</v>
      </c>
      <c r="C23" s="451" t="s">
        <v>56</v>
      </c>
      <c r="D23" s="451"/>
      <c r="E23" s="7" t="s">
        <v>46</v>
      </c>
      <c r="F23" s="7" t="s">
        <v>46</v>
      </c>
      <c r="G23" s="7" t="s">
        <v>46</v>
      </c>
      <c r="H23" s="7" t="s">
        <v>46</v>
      </c>
      <c r="I23" s="7" t="s">
        <v>46</v>
      </c>
      <c r="J23" s="7" t="s">
        <v>46</v>
      </c>
      <c r="K23" s="7" t="s">
        <v>46</v>
      </c>
      <c r="L23" s="22"/>
    </row>
    <row r="24" spans="1:12" s="20" customFormat="1" ht="15" customHeight="1" x14ac:dyDescent="0.4">
      <c r="A24" s="22"/>
      <c r="B24" s="45">
        <v>21</v>
      </c>
      <c r="C24" s="451" t="s">
        <v>57</v>
      </c>
      <c r="D24" s="451"/>
      <c r="E24" s="7">
        <v>2</v>
      </c>
      <c r="F24" s="7">
        <v>41</v>
      </c>
      <c r="G24" s="7" t="s">
        <v>2100</v>
      </c>
      <c r="H24" s="7" t="s">
        <v>2100</v>
      </c>
      <c r="I24" s="7" t="s">
        <v>2100</v>
      </c>
      <c r="J24" s="7" t="s">
        <v>2100</v>
      </c>
      <c r="K24" s="7" t="s">
        <v>2100</v>
      </c>
      <c r="L24" s="22"/>
    </row>
    <row r="25" spans="1:12" s="20" customFormat="1" ht="15" customHeight="1" x14ac:dyDescent="0.4">
      <c r="A25" s="22"/>
      <c r="B25" s="45">
        <v>22</v>
      </c>
      <c r="C25" s="451" t="s">
        <v>58</v>
      </c>
      <c r="D25" s="451"/>
      <c r="E25" s="7" t="s">
        <v>46</v>
      </c>
      <c r="F25" s="7" t="s">
        <v>46</v>
      </c>
      <c r="G25" s="7" t="s">
        <v>46</v>
      </c>
      <c r="H25" s="7" t="s">
        <v>46</v>
      </c>
      <c r="I25" s="7" t="s">
        <v>46</v>
      </c>
      <c r="J25" s="7" t="s">
        <v>46</v>
      </c>
      <c r="K25" s="7" t="s">
        <v>46</v>
      </c>
      <c r="L25" s="22"/>
    </row>
    <row r="26" spans="1:12" s="20" customFormat="1" ht="15" customHeight="1" x14ac:dyDescent="0.4">
      <c r="A26" s="22"/>
      <c r="B26" s="46">
        <v>23</v>
      </c>
      <c r="C26" s="448" t="s">
        <v>59</v>
      </c>
      <c r="D26" s="448"/>
      <c r="E26" s="10" t="s">
        <v>46</v>
      </c>
      <c r="F26" s="10" t="s">
        <v>46</v>
      </c>
      <c r="G26" s="10" t="s">
        <v>46</v>
      </c>
      <c r="H26" s="10" t="s">
        <v>46</v>
      </c>
      <c r="I26" s="10" t="s">
        <v>46</v>
      </c>
      <c r="J26" s="10" t="s">
        <v>46</v>
      </c>
      <c r="K26" s="10" t="s">
        <v>46</v>
      </c>
      <c r="L26" s="22"/>
    </row>
    <row r="27" spans="1:12" s="20" customFormat="1" ht="15" customHeight="1" x14ac:dyDescent="0.4">
      <c r="A27" s="22"/>
      <c r="B27" s="45">
        <v>24</v>
      </c>
      <c r="C27" s="451" t="s">
        <v>60</v>
      </c>
      <c r="D27" s="451"/>
      <c r="E27" s="7">
        <v>2</v>
      </c>
      <c r="F27" s="7">
        <v>65</v>
      </c>
      <c r="G27" s="7" t="s">
        <v>2100</v>
      </c>
      <c r="H27" s="7" t="s">
        <v>2100</v>
      </c>
      <c r="I27" s="7" t="s">
        <v>2100</v>
      </c>
      <c r="J27" s="7" t="s">
        <v>2100</v>
      </c>
      <c r="K27" s="7" t="s">
        <v>2100</v>
      </c>
      <c r="L27" s="22"/>
    </row>
    <row r="28" spans="1:12" s="20" customFormat="1" ht="15" customHeight="1" x14ac:dyDescent="0.4">
      <c r="A28" s="22"/>
      <c r="B28" s="45">
        <v>25</v>
      </c>
      <c r="C28" s="451" t="s">
        <v>61</v>
      </c>
      <c r="D28" s="451"/>
      <c r="E28" s="7">
        <v>1</v>
      </c>
      <c r="F28" s="7">
        <v>7</v>
      </c>
      <c r="G28" s="7" t="s">
        <v>2100</v>
      </c>
      <c r="H28" s="7" t="s">
        <v>2100</v>
      </c>
      <c r="I28" s="7" t="s">
        <v>2100</v>
      </c>
      <c r="J28" s="7" t="s">
        <v>2100</v>
      </c>
      <c r="K28" s="7" t="s">
        <v>2100</v>
      </c>
      <c r="L28" s="22"/>
    </row>
    <row r="29" spans="1:12" s="20" customFormat="1" ht="15" customHeight="1" x14ac:dyDescent="0.4">
      <c r="A29" s="22"/>
      <c r="B29" s="45">
        <v>26</v>
      </c>
      <c r="C29" s="451" t="s">
        <v>62</v>
      </c>
      <c r="D29" s="451"/>
      <c r="E29" s="7">
        <v>3</v>
      </c>
      <c r="F29" s="7">
        <v>22</v>
      </c>
      <c r="G29" s="7">
        <v>6301</v>
      </c>
      <c r="H29" s="7">
        <v>6553</v>
      </c>
      <c r="I29" s="7">
        <v>16774</v>
      </c>
      <c r="J29" s="7">
        <v>9293</v>
      </c>
      <c r="K29" s="7">
        <v>9293</v>
      </c>
      <c r="L29" s="22"/>
    </row>
    <row r="30" spans="1:12" s="20" customFormat="1" ht="15" customHeight="1" x14ac:dyDescent="0.4">
      <c r="A30" s="22"/>
      <c r="B30" s="45">
        <v>27</v>
      </c>
      <c r="C30" s="451" t="s">
        <v>63</v>
      </c>
      <c r="D30" s="451"/>
      <c r="E30" s="7" t="s">
        <v>46</v>
      </c>
      <c r="F30" s="7" t="s">
        <v>46</v>
      </c>
      <c r="G30" s="7" t="s">
        <v>46</v>
      </c>
      <c r="H30" s="7" t="s">
        <v>46</v>
      </c>
      <c r="I30" s="7" t="s">
        <v>46</v>
      </c>
      <c r="J30" s="7" t="s">
        <v>46</v>
      </c>
      <c r="K30" s="7" t="s">
        <v>46</v>
      </c>
      <c r="L30" s="22"/>
    </row>
    <row r="31" spans="1:12" s="20" customFormat="1" ht="15" customHeight="1" x14ac:dyDescent="0.4">
      <c r="A31" s="22"/>
      <c r="B31" s="46">
        <v>28</v>
      </c>
      <c r="C31" s="448" t="s">
        <v>64</v>
      </c>
      <c r="D31" s="448"/>
      <c r="E31" s="10">
        <v>3</v>
      </c>
      <c r="F31" s="10">
        <v>472</v>
      </c>
      <c r="G31" s="10" t="s">
        <v>2100</v>
      </c>
      <c r="H31" s="10" t="s">
        <v>2100</v>
      </c>
      <c r="I31" s="10" t="s">
        <v>2100</v>
      </c>
      <c r="J31" s="10" t="s">
        <v>2100</v>
      </c>
      <c r="K31" s="10" t="s">
        <v>2100</v>
      </c>
      <c r="L31" s="22"/>
    </row>
    <row r="32" spans="1:12" s="20" customFormat="1" ht="15" customHeight="1" x14ac:dyDescent="0.4">
      <c r="A32" s="22"/>
      <c r="B32" s="45">
        <v>29</v>
      </c>
      <c r="C32" s="451" t="s">
        <v>65</v>
      </c>
      <c r="D32" s="451"/>
      <c r="E32" s="7" t="s">
        <v>46</v>
      </c>
      <c r="F32" s="7" t="s">
        <v>46</v>
      </c>
      <c r="G32" s="7" t="s">
        <v>46</v>
      </c>
      <c r="H32" s="7" t="s">
        <v>46</v>
      </c>
      <c r="I32" s="7" t="s">
        <v>46</v>
      </c>
      <c r="J32" s="7" t="s">
        <v>46</v>
      </c>
      <c r="K32" s="7" t="s">
        <v>46</v>
      </c>
      <c r="L32" s="22"/>
    </row>
    <row r="33" spans="1:12" s="20" customFormat="1" ht="15" customHeight="1" x14ac:dyDescent="0.4">
      <c r="A33" s="22"/>
      <c r="B33" s="45">
        <v>30</v>
      </c>
      <c r="C33" s="451" t="s">
        <v>66</v>
      </c>
      <c r="D33" s="451"/>
      <c r="E33" s="7" t="s">
        <v>46</v>
      </c>
      <c r="F33" s="7" t="s">
        <v>46</v>
      </c>
      <c r="G33" s="7" t="s">
        <v>46</v>
      </c>
      <c r="H33" s="7" t="s">
        <v>46</v>
      </c>
      <c r="I33" s="7" t="s">
        <v>46</v>
      </c>
      <c r="J33" s="7" t="s">
        <v>46</v>
      </c>
      <c r="K33" s="7" t="s">
        <v>46</v>
      </c>
      <c r="L33" s="22"/>
    </row>
    <row r="34" spans="1:12" s="20" customFormat="1" ht="15" customHeight="1" x14ac:dyDescent="0.4">
      <c r="A34" s="22"/>
      <c r="B34" s="45">
        <v>31</v>
      </c>
      <c r="C34" s="451" t="s">
        <v>67</v>
      </c>
      <c r="D34" s="451"/>
      <c r="E34" s="7">
        <v>1</v>
      </c>
      <c r="F34" s="7">
        <v>8</v>
      </c>
      <c r="G34" s="7" t="s">
        <v>2100</v>
      </c>
      <c r="H34" s="7" t="s">
        <v>2100</v>
      </c>
      <c r="I34" s="7" t="s">
        <v>2100</v>
      </c>
      <c r="J34" s="7" t="s">
        <v>2100</v>
      </c>
      <c r="K34" s="7" t="s">
        <v>2100</v>
      </c>
      <c r="L34" s="22"/>
    </row>
    <row r="35" spans="1:12" s="20" customFormat="1" ht="15" customHeight="1" x14ac:dyDescent="0.4">
      <c r="A35" s="22"/>
      <c r="B35" s="146">
        <v>32</v>
      </c>
      <c r="C35" s="458" t="s">
        <v>68</v>
      </c>
      <c r="D35" s="458"/>
      <c r="E35" s="109" t="s">
        <v>46</v>
      </c>
      <c r="F35" s="109" t="s">
        <v>46</v>
      </c>
      <c r="G35" s="109" t="s">
        <v>46</v>
      </c>
      <c r="H35" s="109" t="s">
        <v>46</v>
      </c>
      <c r="I35" s="109" t="s">
        <v>46</v>
      </c>
      <c r="J35" s="109" t="s">
        <v>46</v>
      </c>
      <c r="K35" s="109" t="s">
        <v>46</v>
      </c>
      <c r="L35" s="22"/>
    </row>
    <row r="36" spans="1:12" s="20" customFormat="1" ht="15" customHeight="1" x14ac:dyDescent="0.4">
      <c r="A36" s="22"/>
      <c r="B36" s="454" t="s">
        <v>2259</v>
      </c>
      <c r="C36" s="454"/>
      <c r="D36" s="455"/>
      <c r="E36" s="7">
        <v>9</v>
      </c>
      <c r="F36" s="7">
        <v>34</v>
      </c>
      <c r="G36" s="7">
        <v>6968</v>
      </c>
      <c r="H36" s="7">
        <v>8497</v>
      </c>
      <c r="I36" s="7">
        <v>21702</v>
      </c>
      <c r="J36" s="7">
        <v>12092</v>
      </c>
      <c r="K36" s="7">
        <v>12092</v>
      </c>
      <c r="L36" s="22"/>
    </row>
    <row r="37" spans="1:12" s="20" customFormat="1" ht="15" customHeight="1" x14ac:dyDescent="0.4">
      <c r="A37" s="22"/>
      <c r="B37" s="454" t="s">
        <v>540</v>
      </c>
      <c r="C37" s="454"/>
      <c r="D37" s="455"/>
      <c r="E37" s="7">
        <v>11</v>
      </c>
      <c r="F37" s="7">
        <v>162</v>
      </c>
      <c r="G37" s="7">
        <v>35945</v>
      </c>
      <c r="H37" s="7">
        <v>145581</v>
      </c>
      <c r="I37" s="7">
        <v>225347</v>
      </c>
      <c r="J37" s="7">
        <v>73013</v>
      </c>
      <c r="K37" s="7">
        <v>73013</v>
      </c>
      <c r="L37" s="22"/>
    </row>
    <row r="38" spans="1:12" s="20" customFormat="1" ht="15" customHeight="1" x14ac:dyDescent="0.4">
      <c r="A38" s="22"/>
      <c r="B38" s="454" t="s">
        <v>541</v>
      </c>
      <c r="C38" s="454"/>
      <c r="D38" s="455"/>
      <c r="E38" s="7">
        <v>5</v>
      </c>
      <c r="F38" s="7">
        <v>119</v>
      </c>
      <c r="G38" s="7">
        <v>32775</v>
      </c>
      <c r="H38" s="7">
        <v>294852</v>
      </c>
      <c r="I38" s="7">
        <v>428972</v>
      </c>
      <c r="J38" s="7">
        <v>123479</v>
      </c>
      <c r="K38" s="7">
        <v>123479</v>
      </c>
      <c r="L38" s="22"/>
    </row>
    <row r="39" spans="1:12" s="20" customFormat="1" ht="15" customHeight="1" x14ac:dyDescent="0.4">
      <c r="A39" s="22"/>
      <c r="B39" s="454" t="s">
        <v>542</v>
      </c>
      <c r="C39" s="454"/>
      <c r="D39" s="455"/>
      <c r="E39" s="7">
        <v>2</v>
      </c>
      <c r="F39" s="7">
        <v>85</v>
      </c>
      <c r="G39" s="7" t="s">
        <v>2100</v>
      </c>
      <c r="H39" s="7" t="s">
        <v>2100</v>
      </c>
      <c r="I39" s="7" t="s">
        <v>2100</v>
      </c>
      <c r="J39" s="7" t="s">
        <v>2100</v>
      </c>
      <c r="K39" s="7" t="s">
        <v>2100</v>
      </c>
      <c r="L39" s="22"/>
    </row>
    <row r="40" spans="1:12" s="20" customFormat="1" ht="15" customHeight="1" x14ac:dyDescent="0.4">
      <c r="A40" s="22"/>
      <c r="B40" s="456" t="s">
        <v>543</v>
      </c>
      <c r="C40" s="456"/>
      <c r="D40" s="457"/>
      <c r="E40" s="10">
        <v>1</v>
      </c>
      <c r="F40" s="10">
        <v>50</v>
      </c>
      <c r="G40" s="10" t="s">
        <v>2100</v>
      </c>
      <c r="H40" s="10" t="s">
        <v>2100</v>
      </c>
      <c r="I40" s="10" t="s">
        <v>2100</v>
      </c>
      <c r="J40" s="10" t="s">
        <v>2100</v>
      </c>
      <c r="K40" s="10" t="s">
        <v>2100</v>
      </c>
      <c r="L40" s="22"/>
    </row>
    <row r="41" spans="1:12" s="20" customFormat="1" ht="15" customHeight="1" x14ac:dyDescent="0.4">
      <c r="A41" s="22"/>
      <c r="B41" s="454" t="s">
        <v>544</v>
      </c>
      <c r="C41" s="454"/>
      <c r="D41" s="455"/>
      <c r="E41" s="7">
        <v>1</v>
      </c>
      <c r="F41" s="7">
        <v>119</v>
      </c>
      <c r="G41" s="7" t="s">
        <v>2100</v>
      </c>
      <c r="H41" s="7" t="s">
        <v>2100</v>
      </c>
      <c r="I41" s="7" t="s">
        <v>2100</v>
      </c>
      <c r="J41" s="7" t="s">
        <v>2100</v>
      </c>
      <c r="K41" s="7" t="s">
        <v>2100</v>
      </c>
      <c r="L41" s="22"/>
    </row>
    <row r="42" spans="1:12" s="20" customFormat="1" ht="15" customHeight="1" x14ac:dyDescent="0.4">
      <c r="A42" s="22"/>
      <c r="B42" s="454" t="s">
        <v>545</v>
      </c>
      <c r="C42" s="454"/>
      <c r="D42" s="455"/>
      <c r="E42" s="7" t="s">
        <v>46</v>
      </c>
      <c r="F42" s="7" t="s">
        <v>46</v>
      </c>
      <c r="G42" s="7" t="s">
        <v>46</v>
      </c>
      <c r="H42" s="7" t="s">
        <v>46</v>
      </c>
      <c r="I42" s="7" t="s">
        <v>46</v>
      </c>
      <c r="J42" s="7" t="s">
        <v>46</v>
      </c>
      <c r="K42" s="7" t="s">
        <v>46</v>
      </c>
      <c r="L42" s="22"/>
    </row>
    <row r="43" spans="1:12" s="20" customFormat="1" ht="15" customHeight="1" x14ac:dyDescent="0.4">
      <c r="A43" s="22"/>
      <c r="B43" s="454" t="s">
        <v>546</v>
      </c>
      <c r="C43" s="454"/>
      <c r="D43" s="455"/>
      <c r="E43" s="7">
        <v>1</v>
      </c>
      <c r="F43" s="7">
        <v>329</v>
      </c>
      <c r="G43" s="7" t="s">
        <v>2100</v>
      </c>
      <c r="H43" s="7" t="s">
        <v>2100</v>
      </c>
      <c r="I43" s="7" t="s">
        <v>2100</v>
      </c>
      <c r="J43" s="7" t="s">
        <v>2100</v>
      </c>
      <c r="K43" s="7" t="s">
        <v>2100</v>
      </c>
      <c r="L43" s="22"/>
    </row>
    <row r="44" spans="1:12" s="20" customFormat="1" ht="15" customHeight="1" x14ac:dyDescent="0.4">
      <c r="A44" s="22"/>
      <c r="B44" s="454" t="s">
        <v>547</v>
      </c>
      <c r="C44" s="454"/>
      <c r="D44" s="455"/>
      <c r="E44" s="7" t="s">
        <v>46</v>
      </c>
      <c r="F44" s="7" t="s">
        <v>46</v>
      </c>
      <c r="G44" s="7" t="s">
        <v>46</v>
      </c>
      <c r="H44" s="7" t="s">
        <v>46</v>
      </c>
      <c r="I44" s="7" t="s">
        <v>46</v>
      </c>
      <c r="J44" s="7" t="s">
        <v>46</v>
      </c>
      <c r="K44" s="7" t="s">
        <v>46</v>
      </c>
      <c r="L44" s="22"/>
    </row>
    <row r="45" spans="1:12" s="20" customFormat="1" ht="15" customHeight="1" thickBot="1" x14ac:dyDescent="0.45">
      <c r="A45" s="22"/>
      <c r="B45" s="452" t="s">
        <v>548</v>
      </c>
      <c r="C45" s="452"/>
      <c r="D45" s="453"/>
      <c r="E45" s="13" t="s">
        <v>46</v>
      </c>
      <c r="F45" s="13" t="s">
        <v>46</v>
      </c>
      <c r="G45" s="13" t="s">
        <v>46</v>
      </c>
      <c r="H45" s="13" t="s">
        <v>46</v>
      </c>
      <c r="I45" s="13" t="s">
        <v>46</v>
      </c>
      <c r="J45" s="13" t="s">
        <v>46</v>
      </c>
      <c r="K45" s="13" t="s">
        <v>46</v>
      </c>
      <c r="L45" s="22"/>
    </row>
    <row r="46" spans="1:12" s="20" customFormat="1" ht="15" customHeight="1" x14ac:dyDescent="0.4">
      <c r="A46" s="22"/>
      <c r="L46" s="22"/>
    </row>
    <row r="47" spans="1:12" ht="15" customHeight="1" x14ac:dyDescent="0.4">
      <c r="A47" s="18"/>
      <c r="L47" s="18"/>
    </row>
    <row r="48" spans="1:12" ht="15" customHeight="1" x14ac:dyDescent="0.4">
      <c r="A48" s="18"/>
      <c r="L48" s="18"/>
    </row>
    <row r="49" spans="1:12" ht="15" customHeight="1" x14ac:dyDescent="0.4">
      <c r="A49" s="18"/>
      <c r="L49" s="18"/>
    </row>
    <row r="50" spans="1:12" ht="15" customHeight="1" x14ac:dyDescent="0.4">
      <c r="A50" s="18"/>
      <c r="L50" s="18"/>
    </row>
    <row r="51" spans="1:12" ht="15" customHeight="1" x14ac:dyDescent="0.4">
      <c r="A51" s="18"/>
      <c r="L51" s="18"/>
    </row>
    <row r="52" spans="1:12" ht="15" customHeight="1" x14ac:dyDescent="0.4">
      <c r="A52" s="18"/>
      <c r="L52" s="18"/>
    </row>
    <row r="53" spans="1:12" ht="15" customHeight="1" x14ac:dyDescent="0.4">
      <c r="A53" s="18"/>
      <c r="L53" s="18"/>
    </row>
    <row r="54" spans="1:12" ht="15" customHeight="1" x14ac:dyDescent="0.4">
      <c r="A54" s="18"/>
      <c r="L54" s="18"/>
    </row>
    <row r="55" spans="1:12" ht="15" customHeight="1" x14ac:dyDescent="0.4">
      <c r="A55" s="18"/>
      <c r="L55" s="18"/>
    </row>
    <row r="56" spans="1:12" ht="15" customHeight="1" x14ac:dyDescent="0.4">
      <c r="A56" s="18"/>
      <c r="L56" s="18"/>
    </row>
    <row r="57" spans="1:12" ht="15" customHeight="1" x14ac:dyDescent="0.4">
      <c r="A57" s="18"/>
      <c r="L57" s="18"/>
    </row>
    <row r="58" spans="1:12" ht="15" customHeight="1" x14ac:dyDescent="0.4">
      <c r="A58" s="18"/>
      <c r="L58" s="18"/>
    </row>
    <row r="59" spans="1:12" ht="15" customHeight="1" x14ac:dyDescent="0.4">
      <c r="A59" s="18"/>
      <c r="L59" s="18"/>
    </row>
  </sheetData>
  <mergeCells count="37">
    <mergeCell ref="B45:D45"/>
    <mergeCell ref="E9:E10"/>
    <mergeCell ref="B39:D39"/>
    <mergeCell ref="B40:D40"/>
    <mergeCell ref="B41:D41"/>
    <mergeCell ref="B42:D42"/>
    <mergeCell ref="B43:D43"/>
    <mergeCell ref="B44:D44"/>
    <mergeCell ref="C34:D34"/>
    <mergeCell ref="C35:D35"/>
    <mergeCell ref="B36:D36"/>
    <mergeCell ref="B37:D37"/>
    <mergeCell ref="B38:D38"/>
    <mergeCell ref="C28:D28"/>
    <mergeCell ref="C29:D29"/>
    <mergeCell ref="C30:D30"/>
    <mergeCell ref="C31:D31"/>
    <mergeCell ref="C32:D32"/>
    <mergeCell ref="C33:D33"/>
    <mergeCell ref="C22:D22"/>
    <mergeCell ref="C23:D23"/>
    <mergeCell ref="C24:D24"/>
    <mergeCell ref="C25:D25"/>
    <mergeCell ref="C26:D26"/>
    <mergeCell ref="C27:D27"/>
    <mergeCell ref="B9:D10"/>
    <mergeCell ref="C21:D21"/>
    <mergeCell ref="B11:D11"/>
    <mergeCell ref="C12:D12"/>
    <mergeCell ref="C13:D13"/>
    <mergeCell ref="C14:D14"/>
    <mergeCell ref="C15:D15"/>
    <mergeCell ref="C16:D16"/>
    <mergeCell ref="C17:D17"/>
    <mergeCell ref="C18:D18"/>
    <mergeCell ref="C19:D19"/>
    <mergeCell ref="C20:D20"/>
  </mergeCells>
  <phoneticPr fontId="2"/>
  <pageMargins left="0.78740157480314965" right="0.78740157480314965" top="0.78740157480314965" bottom="0.78740157480314965" header="0.39370078740157483" footer="0.59055118110236227"/>
  <pageSetup paperSize="9" scale="93" firstPageNumber="5"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pageSetUpPr fitToPage="1"/>
  </sheetPr>
  <dimension ref="A1:L59"/>
  <sheetViews>
    <sheetView showGridLines="0" zoomScaleNormal="100" workbookViewId="0"/>
  </sheetViews>
  <sheetFormatPr defaultColWidth="8.125" defaultRowHeight="15" customHeight="1" x14ac:dyDescent="0.4"/>
  <cols>
    <col min="1" max="1" width="2.625" style="16" customWidth="1"/>
    <col min="2" max="2" width="2.5" style="16" customWidth="1"/>
    <col min="3" max="5" width="6" style="16" customWidth="1"/>
    <col min="6" max="6" width="6.875" style="16" customWidth="1"/>
    <col min="7" max="11" width="11.375" style="16" customWidth="1"/>
    <col min="12" max="12" width="8.75" style="16" bestFit="1" customWidth="1"/>
    <col min="13" max="16384" width="8.125" style="16"/>
  </cols>
  <sheetData>
    <row r="1" spans="1:12" s="126" customFormat="1" ht="15" customHeight="1" x14ac:dyDescent="0.4">
      <c r="B1" s="126" t="s">
        <v>2256</v>
      </c>
    </row>
    <row r="2" spans="1:12" s="126" customFormat="1" ht="4.5" customHeight="1" x14ac:dyDescent="0.4"/>
    <row r="3" spans="1:12" s="126" customFormat="1" ht="4.5" customHeight="1" x14ac:dyDescent="0.4"/>
    <row r="4" spans="1:12" s="126" customFormat="1" ht="4.5" customHeight="1" x14ac:dyDescent="0.4"/>
    <row r="5" spans="1:12" ht="4.5" customHeight="1" x14ac:dyDescent="0.4"/>
    <row r="6" spans="1:12" s="59" customFormat="1" ht="15" customHeight="1" x14ac:dyDescent="0.4">
      <c r="B6" s="59" t="s">
        <v>643</v>
      </c>
    </row>
    <row r="7" spans="1:12" s="52" customFormat="1" ht="15" customHeight="1" x14ac:dyDescent="0.4">
      <c r="B7" s="52" t="s">
        <v>2070</v>
      </c>
    </row>
    <row r="8" spans="1:12" s="20" customFormat="1" ht="15" customHeight="1" thickBot="1" x14ac:dyDescent="0.45">
      <c r="C8" s="21">
        <v>483</v>
      </c>
      <c r="D8" s="20" t="s">
        <v>689</v>
      </c>
      <c r="L8" s="22"/>
    </row>
    <row r="9" spans="1:12" ht="52.5" x14ac:dyDescent="0.4">
      <c r="A9" s="18"/>
      <c r="B9" s="429" t="s">
        <v>18</v>
      </c>
      <c r="C9" s="429"/>
      <c r="D9" s="430"/>
      <c r="E9" s="440" t="s">
        <v>20</v>
      </c>
      <c r="F9" s="140" t="s">
        <v>639</v>
      </c>
      <c r="G9" s="154" t="s">
        <v>71</v>
      </c>
      <c r="H9" s="140" t="s">
        <v>2091</v>
      </c>
      <c r="I9" s="140" t="s">
        <v>640</v>
      </c>
      <c r="J9" s="141" t="s">
        <v>641</v>
      </c>
      <c r="K9" s="141" t="s">
        <v>2035</v>
      </c>
      <c r="L9" s="18"/>
    </row>
    <row r="10" spans="1:12" s="142" customFormat="1" ht="15" customHeight="1" thickBot="1" x14ac:dyDescent="0.45">
      <c r="A10" s="93"/>
      <c r="B10" s="431"/>
      <c r="C10" s="431"/>
      <c r="D10" s="432"/>
      <c r="E10" s="441"/>
      <c r="F10" s="23" t="s">
        <v>642</v>
      </c>
      <c r="G10" s="23" t="s">
        <v>80</v>
      </c>
      <c r="H10" s="23" t="s">
        <v>80</v>
      </c>
      <c r="I10" s="23" t="s">
        <v>80</v>
      </c>
      <c r="J10" s="24" t="s">
        <v>80</v>
      </c>
      <c r="K10" s="24" t="s">
        <v>80</v>
      </c>
      <c r="L10" s="93"/>
    </row>
    <row r="11" spans="1:12" s="52" customFormat="1" ht="15" customHeight="1" x14ac:dyDescent="0.4">
      <c r="A11" s="51"/>
      <c r="B11" s="449" t="s">
        <v>688</v>
      </c>
      <c r="C11" s="449"/>
      <c r="D11" s="450"/>
      <c r="E11" s="50">
        <v>30</v>
      </c>
      <c r="F11" s="50">
        <v>663</v>
      </c>
      <c r="G11" s="50">
        <v>187143</v>
      </c>
      <c r="H11" s="50">
        <v>470396</v>
      </c>
      <c r="I11" s="50">
        <v>1001119</v>
      </c>
      <c r="J11" s="50">
        <v>471156</v>
      </c>
      <c r="K11" s="50">
        <v>489049</v>
      </c>
      <c r="L11" s="51"/>
    </row>
    <row r="12" spans="1:12" s="20" customFormat="1" ht="15" customHeight="1" x14ac:dyDescent="0.4">
      <c r="A12" s="22"/>
      <c r="B12" s="45" t="s">
        <v>43</v>
      </c>
      <c r="C12" s="451" t="s">
        <v>44</v>
      </c>
      <c r="D12" s="451"/>
      <c r="E12" s="7">
        <v>10</v>
      </c>
      <c r="F12" s="7">
        <v>201</v>
      </c>
      <c r="G12" s="7">
        <v>50644</v>
      </c>
      <c r="H12" s="7">
        <v>151168</v>
      </c>
      <c r="I12" s="7">
        <v>291822</v>
      </c>
      <c r="J12" s="7">
        <v>127618</v>
      </c>
      <c r="K12" s="7">
        <v>130583</v>
      </c>
      <c r="L12" s="22"/>
    </row>
    <row r="13" spans="1:12" s="20" customFormat="1" ht="15" customHeight="1" x14ac:dyDescent="0.4">
      <c r="A13" s="22"/>
      <c r="B13" s="45">
        <v>10</v>
      </c>
      <c r="C13" s="451" t="s">
        <v>45</v>
      </c>
      <c r="D13" s="451"/>
      <c r="E13" s="7">
        <v>4</v>
      </c>
      <c r="F13" s="7">
        <v>27</v>
      </c>
      <c r="G13" s="7">
        <v>9039</v>
      </c>
      <c r="H13" s="7">
        <v>18186</v>
      </c>
      <c r="I13" s="7">
        <v>41759</v>
      </c>
      <c r="J13" s="7">
        <v>21226</v>
      </c>
      <c r="K13" s="7">
        <v>21226</v>
      </c>
      <c r="L13" s="22"/>
    </row>
    <row r="14" spans="1:12" s="20" customFormat="1" ht="15" customHeight="1" x14ac:dyDescent="0.4">
      <c r="A14" s="22"/>
      <c r="B14" s="45">
        <v>11</v>
      </c>
      <c r="C14" s="451" t="s">
        <v>47</v>
      </c>
      <c r="D14" s="451"/>
      <c r="E14" s="7">
        <v>1</v>
      </c>
      <c r="F14" s="7">
        <v>11</v>
      </c>
      <c r="G14" s="7" t="s">
        <v>2100</v>
      </c>
      <c r="H14" s="7" t="s">
        <v>2100</v>
      </c>
      <c r="I14" s="7" t="s">
        <v>2100</v>
      </c>
      <c r="J14" s="7" t="s">
        <v>2100</v>
      </c>
      <c r="K14" s="7" t="s">
        <v>2100</v>
      </c>
      <c r="L14" s="22"/>
    </row>
    <row r="15" spans="1:12" s="20" customFormat="1" ht="15" customHeight="1" x14ac:dyDescent="0.4">
      <c r="A15" s="22"/>
      <c r="B15" s="45">
        <v>12</v>
      </c>
      <c r="C15" s="451" t="s">
        <v>48</v>
      </c>
      <c r="D15" s="451"/>
      <c r="E15" s="7">
        <v>5</v>
      </c>
      <c r="F15" s="7">
        <v>55</v>
      </c>
      <c r="G15" s="7">
        <v>16314</v>
      </c>
      <c r="H15" s="7">
        <v>86327</v>
      </c>
      <c r="I15" s="7">
        <v>147051</v>
      </c>
      <c r="J15" s="7">
        <v>55205</v>
      </c>
      <c r="K15" s="7">
        <v>55205</v>
      </c>
      <c r="L15" s="22"/>
    </row>
    <row r="16" spans="1:12" s="20" customFormat="1" ht="15" customHeight="1" x14ac:dyDescent="0.4">
      <c r="A16" s="22"/>
      <c r="B16" s="46">
        <v>13</v>
      </c>
      <c r="C16" s="448" t="s">
        <v>49</v>
      </c>
      <c r="D16" s="448"/>
      <c r="E16" s="10">
        <v>1</v>
      </c>
      <c r="F16" s="10">
        <v>7</v>
      </c>
      <c r="G16" s="10" t="s">
        <v>2100</v>
      </c>
      <c r="H16" s="10" t="s">
        <v>2100</v>
      </c>
      <c r="I16" s="10" t="s">
        <v>2100</v>
      </c>
      <c r="J16" s="10" t="s">
        <v>2100</v>
      </c>
      <c r="K16" s="10" t="s">
        <v>2100</v>
      </c>
      <c r="L16" s="22"/>
    </row>
    <row r="17" spans="1:12" s="20" customFormat="1" ht="15" customHeight="1" x14ac:dyDescent="0.4">
      <c r="A17" s="22"/>
      <c r="B17" s="45">
        <v>14</v>
      </c>
      <c r="C17" s="451" t="s">
        <v>50</v>
      </c>
      <c r="D17" s="451"/>
      <c r="E17" s="7" t="s">
        <v>46</v>
      </c>
      <c r="F17" s="7" t="s">
        <v>46</v>
      </c>
      <c r="G17" s="7" t="s">
        <v>46</v>
      </c>
      <c r="H17" s="7" t="s">
        <v>46</v>
      </c>
      <c r="I17" s="7" t="s">
        <v>46</v>
      </c>
      <c r="J17" s="7" t="s">
        <v>46</v>
      </c>
      <c r="K17" s="7" t="s">
        <v>46</v>
      </c>
      <c r="L17" s="22"/>
    </row>
    <row r="18" spans="1:12" s="20" customFormat="1" ht="15" customHeight="1" x14ac:dyDescent="0.4">
      <c r="A18" s="22"/>
      <c r="B18" s="45">
        <v>15</v>
      </c>
      <c r="C18" s="451" t="s">
        <v>51</v>
      </c>
      <c r="D18" s="451"/>
      <c r="E18" s="7" t="s">
        <v>46</v>
      </c>
      <c r="F18" s="7" t="s">
        <v>46</v>
      </c>
      <c r="G18" s="7" t="s">
        <v>46</v>
      </c>
      <c r="H18" s="7" t="s">
        <v>46</v>
      </c>
      <c r="I18" s="7" t="s">
        <v>46</v>
      </c>
      <c r="J18" s="7" t="s">
        <v>46</v>
      </c>
      <c r="K18" s="7" t="s">
        <v>46</v>
      </c>
      <c r="L18" s="22"/>
    </row>
    <row r="19" spans="1:12" s="20" customFormat="1" ht="15" customHeight="1" x14ac:dyDescent="0.4">
      <c r="A19" s="22"/>
      <c r="B19" s="45">
        <v>16</v>
      </c>
      <c r="C19" s="451" t="s">
        <v>52</v>
      </c>
      <c r="D19" s="451"/>
      <c r="E19" s="7" t="s">
        <v>46</v>
      </c>
      <c r="F19" s="7" t="s">
        <v>46</v>
      </c>
      <c r="G19" s="7" t="s">
        <v>46</v>
      </c>
      <c r="H19" s="7" t="s">
        <v>46</v>
      </c>
      <c r="I19" s="7" t="s">
        <v>46</v>
      </c>
      <c r="J19" s="7" t="s">
        <v>46</v>
      </c>
      <c r="K19" s="7" t="s">
        <v>46</v>
      </c>
      <c r="L19" s="22"/>
    </row>
    <row r="20" spans="1:12" s="20" customFormat="1" ht="15" customHeight="1" x14ac:dyDescent="0.4">
      <c r="A20" s="22"/>
      <c r="B20" s="45">
        <v>17</v>
      </c>
      <c r="C20" s="451" t="s">
        <v>53</v>
      </c>
      <c r="D20" s="451"/>
      <c r="E20" s="7" t="s">
        <v>46</v>
      </c>
      <c r="F20" s="7" t="s">
        <v>46</v>
      </c>
      <c r="G20" s="7" t="s">
        <v>46</v>
      </c>
      <c r="H20" s="7" t="s">
        <v>46</v>
      </c>
      <c r="I20" s="7" t="s">
        <v>46</v>
      </c>
      <c r="J20" s="7" t="s">
        <v>46</v>
      </c>
      <c r="K20" s="7" t="s">
        <v>46</v>
      </c>
      <c r="L20" s="22"/>
    </row>
    <row r="21" spans="1:12" s="20" customFormat="1" ht="15" customHeight="1" x14ac:dyDescent="0.4">
      <c r="A21" s="22"/>
      <c r="B21" s="46">
        <v>18</v>
      </c>
      <c r="C21" s="447" t="s">
        <v>54</v>
      </c>
      <c r="D21" s="448"/>
      <c r="E21" s="10" t="s">
        <v>46</v>
      </c>
      <c r="F21" s="10" t="s">
        <v>46</v>
      </c>
      <c r="G21" s="10" t="s">
        <v>46</v>
      </c>
      <c r="H21" s="10" t="s">
        <v>46</v>
      </c>
      <c r="I21" s="10" t="s">
        <v>46</v>
      </c>
      <c r="J21" s="10" t="s">
        <v>46</v>
      </c>
      <c r="K21" s="10" t="s">
        <v>46</v>
      </c>
      <c r="L21" s="22"/>
    </row>
    <row r="22" spans="1:12" s="20" customFormat="1" ht="15" customHeight="1" x14ac:dyDescent="0.4">
      <c r="A22" s="22"/>
      <c r="B22" s="45">
        <v>19</v>
      </c>
      <c r="C22" s="451" t="s">
        <v>55</v>
      </c>
      <c r="D22" s="451"/>
      <c r="E22" s="7">
        <v>3</v>
      </c>
      <c r="F22" s="7">
        <v>251</v>
      </c>
      <c r="G22" s="7">
        <v>74373</v>
      </c>
      <c r="H22" s="7">
        <v>145268</v>
      </c>
      <c r="I22" s="7">
        <v>312675</v>
      </c>
      <c r="J22" s="7">
        <v>141323</v>
      </c>
      <c r="K22" s="7">
        <v>156251</v>
      </c>
      <c r="L22" s="22"/>
    </row>
    <row r="23" spans="1:12" s="20" customFormat="1" ht="15" customHeight="1" x14ac:dyDescent="0.4">
      <c r="A23" s="22"/>
      <c r="B23" s="45">
        <v>20</v>
      </c>
      <c r="C23" s="451" t="s">
        <v>56</v>
      </c>
      <c r="D23" s="451"/>
      <c r="E23" s="7" t="s">
        <v>46</v>
      </c>
      <c r="F23" s="7" t="s">
        <v>46</v>
      </c>
      <c r="G23" s="7" t="s">
        <v>46</v>
      </c>
      <c r="H23" s="7" t="s">
        <v>46</v>
      </c>
      <c r="I23" s="7" t="s">
        <v>46</v>
      </c>
      <c r="J23" s="7" t="s">
        <v>46</v>
      </c>
      <c r="K23" s="7" t="s">
        <v>46</v>
      </c>
      <c r="L23" s="22"/>
    </row>
    <row r="24" spans="1:12" s="20" customFormat="1" ht="15" customHeight="1" x14ac:dyDescent="0.4">
      <c r="A24" s="22"/>
      <c r="B24" s="45">
        <v>21</v>
      </c>
      <c r="C24" s="451" t="s">
        <v>57</v>
      </c>
      <c r="D24" s="451"/>
      <c r="E24" s="7">
        <v>4</v>
      </c>
      <c r="F24" s="7">
        <v>73</v>
      </c>
      <c r="G24" s="7">
        <v>23064</v>
      </c>
      <c r="H24" s="7">
        <v>62891</v>
      </c>
      <c r="I24" s="7">
        <v>179853</v>
      </c>
      <c r="J24" s="7">
        <v>106328</v>
      </c>
      <c r="K24" s="7">
        <v>106328</v>
      </c>
      <c r="L24" s="22"/>
    </row>
    <row r="25" spans="1:12" s="20" customFormat="1" ht="15" customHeight="1" x14ac:dyDescent="0.4">
      <c r="A25" s="22"/>
      <c r="B25" s="45">
        <v>22</v>
      </c>
      <c r="C25" s="451" t="s">
        <v>58</v>
      </c>
      <c r="D25" s="451"/>
      <c r="E25" s="7">
        <v>1</v>
      </c>
      <c r="F25" s="7">
        <v>28</v>
      </c>
      <c r="G25" s="7" t="s">
        <v>2100</v>
      </c>
      <c r="H25" s="7" t="s">
        <v>2100</v>
      </c>
      <c r="I25" s="7" t="s">
        <v>2100</v>
      </c>
      <c r="J25" s="7" t="s">
        <v>2100</v>
      </c>
      <c r="K25" s="7" t="s">
        <v>2100</v>
      </c>
      <c r="L25" s="22"/>
    </row>
    <row r="26" spans="1:12" s="20" customFormat="1" ht="15" customHeight="1" x14ac:dyDescent="0.4">
      <c r="A26" s="22"/>
      <c r="B26" s="46">
        <v>23</v>
      </c>
      <c r="C26" s="448" t="s">
        <v>59</v>
      </c>
      <c r="D26" s="448"/>
      <c r="E26" s="10" t="s">
        <v>46</v>
      </c>
      <c r="F26" s="10" t="s">
        <v>46</v>
      </c>
      <c r="G26" s="10" t="s">
        <v>46</v>
      </c>
      <c r="H26" s="10" t="s">
        <v>46</v>
      </c>
      <c r="I26" s="10" t="s">
        <v>46</v>
      </c>
      <c r="J26" s="10" t="s">
        <v>46</v>
      </c>
      <c r="K26" s="10" t="s">
        <v>46</v>
      </c>
      <c r="L26" s="22"/>
    </row>
    <row r="27" spans="1:12" s="20" customFormat="1" ht="15" customHeight="1" x14ac:dyDescent="0.4">
      <c r="A27" s="22"/>
      <c r="B27" s="45">
        <v>24</v>
      </c>
      <c r="C27" s="451" t="s">
        <v>60</v>
      </c>
      <c r="D27" s="451"/>
      <c r="E27" s="7" t="s">
        <v>46</v>
      </c>
      <c r="F27" s="7" t="s">
        <v>46</v>
      </c>
      <c r="G27" s="7" t="s">
        <v>46</v>
      </c>
      <c r="H27" s="7" t="s">
        <v>46</v>
      </c>
      <c r="I27" s="7" t="s">
        <v>46</v>
      </c>
      <c r="J27" s="7" t="s">
        <v>46</v>
      </c>
      <c r="K27" s="7" t="s">
        <v>46</v>
      </c>
      <c r="L27" s="22"/>
    </row>
    <row r="28" spans="1:12" s="20" customFormat="1" ht="15" customHeight="1" x14ac:dyDescent="0.4">
      <c r="A28" s="22"/>
      <c r="B28" s="45">
        <v>25</v>
      </c>
      <c r="C28" s="451" t="s">
        <v>61</v>
      </c>
      <c r="D28" s="451"/>
      <c r="E28" s="7" t="s">
        <v>46</v>
      </c>
      <c r="F28" s="7" t="s">
        <v>46</v>
      </c>
      <c r="G28" s="7" t="s">
        <v>46</v>
      </c>
      <c r="H28" s="7" t="s">
        <v>46</v>
      </c>
      <c r="I28" s="7" t="s">
        <v>46</v>
      </c>
      <c r="J28" s="7" t="s">
        <v>46</v>
      </c>
      <c r="K28" s="7" t="s">
        <v>46</v>
      </c>
      <c r="L28" s="22"/>
    </row>
    <row r="29" spans="1:12" s="20" customFormat="1" ht="15" customHeight="1" x14ac:dyDescent="0.4">
      <c r="A29" s="22"/>
      <c r="B29" s="45">
        <v>26</v>
      </c>
      <c r="C29" s="451" t="s">
        <v>62</v>
      </c>
      <c r="D29" s="451"/>
      <c r="E29" s="7">
        <v>1</v>
      </c>
      <c r="F29" s="7">
        <v>10</v>
      </c>
      <c r="G29" s="7" t="s">
        <v>2100</v>
      </c>
      <c r="H29" s="7" t="s">
        <v>2100</v>
      </c>
      <c r="I29" s="7" t="s">
        <v>2100</v>
      </c>
      <c r="J29" s="7" t="s">
        <v>2100</v>
      </c>
      <c r="K29" s="7" t="s">
        <v>2100</v>
      </c>
      <c r="L29" s="22"/>
    </row>
    <row r="30" spans="1:12" s="20" customFormat="1" ht="15" customHeight="1" x14ac:dyDescent="0.4">
      <c r="A30" s="22"/>
      <c r="B30" s="45">
        <v>27</v>
      </c>
      <c r="C30" s="451" t="s">
        <v>63</v>
      </c>
      <c r="D30" s="451"/>
      <c r="E30" s="7" t="s">
        <v>46</v>
      </c>
      <c r="F30" s="7" t="s">
        <v>46</v>
      </c>
      <c r="G30" s="7" t="s">
        <v>46</v>
      </c>
      <c r="H30" s="7" t="s">
        <v>46</v>
      </c>
      <c r="I30" s="7" t="s">
        <v>46</v>
      </c>
      <c r="J30" s="7" t="s">
        <v>46</v>
      </c>
      <c r="K30" s="7" t="s">
        <v>46</v>
      </c>
      <c r="L30" s="22"/>
    </row>
    <row r="31" spans="1:12" s="20" customFormat="1" ht="15" customHeight="1" x14ac:dyDescent="0.4">
      <c r="A31" s="22"/>
      <c r="B31" s="46">
        <v>28</v>
      </c>
      <c r="C31" s="448" t="s">
        <v>64</v>
      </c>
      <c r="D31" s="448"/>
      <c r="E31" s="10" t="s">
        <v>46</v>
      </c>
      <c r="F31" s="10" t="s">
        <v>46</v>
      </c>
      <c r="G31" s="10" t="s">
        <v>46</v>
      </c>
      <c r="H31" s="10" t="s">
        <v>46</v>
      </c>
      <c r="I31" s="10" t="s">
        <v>46</v>
      </c>
      <c r="J31" s="10" t="s">
        <v>46</v>
      </c>
      <c r="K31" s="10" t="s">
        <v>46</v>
      </c>
      <c r="L31" s="22"/>
    </row>
    <row r="32" spans="1:12" s="20" customFormat="1" ht="15" customHeight="1" x14ac:dyDescent="0.4">
      <c r="A32" s="22"/>
      <c r="B32" s="45">
        <v>29</v>
      </c>
      <c r="C32" s="451" t="s">
        <v>65</v>
      </c>
      <c r="D32" s="451"/>
      <c r="E32" s="7" t="s">
        <v>46</v>
      </c>
      <c r="F32" s="7" t="s">
        <v>46</v>
      </c>
      <c r="G32" s="7" t="s">
        <v>46</v>
      </c>
      <c r="H32" s="7" t="s">
        <v>46</v>
      </c>
      <c r="I32" s="7" t="s">
        <v>46</v>
      </c>
      <c r="J32" s="7" t="s">
        <v>46</v>
      </c>
      <c r="K32" s="7" t="s">
        <v>46</v>
      </c>
      <c r="L32" s="22"/>
    </row>
    <row r="33" spans="1:12" s="20" customFormat="1" ht="15" customHeight="1" x14ac:dyDescent="0.4">
      <c r="A33" s="22"/>
      <c r="B33" s="45">
        <v>30</v>
      </c>
      <c r="C33" s="451" t="s">
        <v>66</v>
      </c>
      <c r="D33" s="451"/>
      <c r="E33" s="7" t="s">
        <v>46</v>
      </c>
      <c r="F33" s="7" t="s">
        <v>46</v>
      </c>
      <c r="G33" s="7" t="s">
        <v>46</v>
      </c>
      <c r="H33" s="7" t="s">
        <v>46</v>
      </c>
      <c r="I33" s="7" t="s">
        <v>46</v>
      </c>
      <c r="J33" s="7" t="s">
        <v>46</v>
      </c>
      <c r="K33" s="7" t="s">
        <v>46</v>
      </c>
      <c r="L33" s="22"/>
    </row>
    <row r="34" spans="1:12" s="20" customFormat="1" ht="15" customHeight="1" x14ac:dyDescent="0.4">
      <c r="A34" s="22"/>
      <c r="B34" s="45">
        <v>31</v>
      </c>
      <c r="C34" s="451" t="s">
        <v>67</v>
      </c>
      <c r="D34" s="451"/>
      <c r="E34" s="7" t="s">
        <v>46</v>
      </c>
      <c r="F34" s="7" t="s">
        <v>46</v>
      </c>
      <c r="G34" s="7" t="s">
        <v>46</v>
      </c>
      <c r="H34" s="7" t="s">
        <v>46</v>
      </c>
      <c r="I34" s="7" t="s">
        <v>46</v>
      </c>
      <c r="J34" s="7" t="s">
        <v>46</v>
      </c>
      <c r="K34" s="7" t="s">
        <v>46</v>
      </c>
      <c r="L34" s="22"/>
    </row>
    <row r="35" spans="1:12" s="20" customFormat="1" ht="15" customHeight="1" x14ac:dyDescent="0.4">
      <c r="A35" s="22"/>
      <c r="B35" s="146">
        <v>32</v>
      </c>
      <c r="C35" s="458" t="s">
        <v>68</v>
      </c>
      <c r="D35" s="458"/>
      <c r="E35" s="109" t="s">
        <v>46</v>
      </c>
      <c r="F35" s="109" t="s">
        <v>46</v>
      </c>
      <c r="G35" s="109" t="s">
        <v>46</v>
      </c>
      <c r="H35" s="109" t="s">
        <v>46</v>
      </c>
      <c r="I35" s="109" t="s">
        <v>46</v>
      </c>
      <c r="J35" s="109" t="s">
        <v>46</v>
      </c>
      <c r="K35" s="109" t="s">
        <v>46</v>
      </c>
      <c r="L35" s="22"/>
    </row>
    <row r="36" spans="1:12" s="20" customFormat="1" ht="15" customHeight="1" x14ac:dyDescent="0.4">
      <c r="A36" s="22"/>
      <c r="B36" s="454" t="s">
        <v>2259</v>
      </c>
      <c r="C36" s="454"/>
      <c r="D36" s="455"/>
      <c r="E36" s="7">
        <v>12</v>
      </c>
      <c r="F36" s="7">
        <v>62</v>
      </c>
      <c r="G36" s="7">
        <v>17514</v>
      </c>
      <c r="H36" s="7">
        <v>78064</v>
      </c>
      <c r="I36" s="7">
        <v>138708</v>
      </c>
      <c r="J36" s="7">
        <v>55003</v>
      </c>
      <c r="K36" s="7">
        <v>55003</v>
      </c>
      <c r="L36" s="22"/>
    </row>
    <row r="37" spans="1:12" s="20" customFormat="1" ht="15" customHeight="1" x14ac:dyDescent="0.4">
      <c r="A37" s="22"/>
      <c r="B37" s="454" t="s">
        <v>540</v>
      </c>
      <c r="C37" s="454"/>
      <c r="D37" s="455"/>
      <c r="E37" s="7">
        <v>10</v>
      </c>
      <c r="F37" s="7">
        <v>143</v>
      </c>
      <c r="G37" s="7">
        <v>41204</v>
      </c>
      <c r="H37" s="7">
        <v>120444</v>
      </c>
      <c r="I37" s="7">
        <v>254748</v>
      </c>
      <c r="J37" s="7">
        <v>122820</v>
      </c>
      <c r="K37" s="7">
        <v>122820</v>
      </c>
      <c r="L37" s="22"/>
    </row>
    <row r="38" spans="1:12" s="20" customFormat="1" ht="15" customHeight="1" x14ac:dyDescent="0.4">
      <c r="A38" s="22"/>
      <c r="B38" s="454" t="s">
        <v>541</v>
      </c>
      <c r="C38" s="454"/>
      <c r="D38" s="455"/>
      <c r="E38" s="7">
        <v>5</v>
      </c>
      <c r="F38" s="7">
        <v>121</v>
      </c>
      <c r="G38" s="7">
        <v>30628</v>
      </c>
      <c r="H38" s="7">
        <v>22117</v>
      </c>
      <c r="I38" s="7">
        <v>130222</v>
      </c>
      <c r="J38" s="7">
        <v>98276</v>
      </c>
      <c r="K38" s="7">
        <v>98276</v>
      </c>
      <c r="L38" s="22"/>
    </row>
    <row r="39" spans="1:12" s="20" customFormat="1" ht="15" customHeight="1" x14ac:dyDescent="0.4">
      <c r="A39" s="22"/>
      <c r="B39" s="454" t="s">
        <v>542</v>
      </c>
      <c r="C39" s="454"/>
      <c r="D39" s="455"/>
      <c r="E39" s="7" t="s">
        <v>46</v>
      </c>
      <c r="F39" s="7" t="s">
        <v>46</v>
      </c>
      <c r="G39" s="7" t="s">
        <v>46</v>
      </c>
      <c r="H39" s="7" t="s">
        <v>46</v>
      </c>
      <c r="I39" s="7" t="s">
        <v>46</v>
      </c>
      <c r="J39" s="7" t="s">
        <v>46</v>
      </c>
      <c r="K39" s="7" t="s">
        <v>46</v>
      </c>
      <c r="L39" s="22"/>
    </row>
    <row r="40" spans="1:12" s="20" customFormat="1" ht="15" customHeight="1" x14ac:dyDescent="0.4">
      <c r="A40" s="22"/>
      <c r="B40" s="456" t="s">
        <v>543</v>
      </c>
      <c r="C40" s="456"/>
      <c r="D40" s="457"/>
      <c r="E40" s="10">
        <v>2</v>
      </c>
      <c r="F40" s="10">
        <v>130</v>
      </c>
      <c r="G40" s="10" t="s">
        <v>2100</v>
      </c>
      <c r="H40" s="10" t="s">
        <v>2100</v>
      </c>
      <c r="I40" s="10" t="s">
        <v>2100</v>
      </c>
      <c r="J40" s="10" t="s">
        <v>2100</v>
      </c>
      <c r="K40" s="10" t="s">
        <v>2100</v>
      </c>
      <c r="L40" s="22"/>
    </row>
    <row r="41" spans="1:12" s="20" customFormat="1" ht="15" customHeight="1" x14ac:dyDescent="0.4">
      <c r="A41" s="22"/>
      <c r="B41" s="454" t="s">
        <v>544</v>
      </c>
      <c r="C41" s="454"/>
      <c r="D41" s="455"/>
      <c r="E41" s="7" t="s">
        <v>46</v>
      </c>
      <c r="F41" s="7" t="s">
        <v>46</v>
      </c>
      <c r="G41" s="7" t="s">
        <v>46</v>
      </c>
      <c r="H41" s="7" t="s">
        <v>46</v>
      </c>
      <c r="I41" s="7" t="s">
        <v>46</v>
      </c>
      <c r="J41" s="7" t="s">
        <v>46</v>
      </c>
      <c r="K41" s="7" t="s">
        <v>46</v>
      </c>
      <c r="L41" s="22"/>
    </row>
    <row r="42" spans="1:12" s="20" customFormat="1" ht="15" customHeight="1" x14ac:dyDescent="0.4">
      <c r="A42" s="22"/>
      <c r="B42" s="454" t="s">
        <v>545</v>
      </c>
      <c r="C42" s="454"/>
      <c r="D42" s="455"/>
      <c r="E42" s="7">
        <v>1</v>
      </c>
      <c r="F42" s="7">
        <v>207</v>
      </c>
      <c r="G42" s="7" t="s">
        <v>2100</v>
      </c>
      <c r="H42" s="7" t="s">
        <v>2100</v>
      </c>
      <c r="I42" s="7" t="s">
        <v>2100</v>
      </c>
      <c r="J42" s="7" t="s">
        <v>2100</v>
      </c>
      <c r="K42" s="7" t="s">
        <v>2100</v>
      </c>
      <c r="L42" s="22"/>
    </row>
    <row r="43" spans="1:12" s="20" customFormat="1" ht="15" customHeight="1" x14ac:dyDescent="0.4">
      <c r="A43" s="22"/>
      <c r="B43" s="454" t="s">
        <v>546</v>
      </c>
      <c r="C43" s="454"/>
      <c r="D43" s="455"/>
      <c r="E43" s="7" t="s">
        <v>46</v>
      </c>
      <c r="F43" s="7" t="s">
        <v>46</v>
      </c>
      <c r="G43" s="7" t="s">
        <v>46</v>
      </c>
      <c r="H43" s="7" t="s">
        <v>46</v>
      </c>
      <c r="I43" s="7" t="s">
        <v>46</v>
      </c>
      <c r="J43" s="7" t="s">
        <v>46</v>
      </c>
      <c r="K43" s="7" t="s">
        <v>46</v>
      </c>
      <c r="L43" s="22"/>
    </row>
    <row r="44" spans="1:12" s="20" customFormat="1" ht="15" customHeight="1" x14ac:dyDescent="0.4">
      <c r="A44" s="22"/>
      <c r="B44" s="454" t="s">
        <v>547</v>
      </c>
      <c r="C44" s="454"/>
      <c r="D44" s="455"/>
      <c r="E44" s="7" t="s">
        <v>46</v>
      </c>
      <c r="F44" s="7" t="s">
        <v>46</v>
      </c>
      <c r="G44" s="7" t="s">
        <v>46</v>
      </c>
      <c r="H44" s="7" t="s">
        <v>46</v>
      </c>
      <c r="I44" s="7" t="s">
        <v>46</v>
      </c>
      <c r="J44" s="7" t="s">
        <v>46</v>
      </c>
      <c r="K44" s="7" t="s">
        <v>46</v>
      </c>
      <c r="L44" s="22"/>
    </row>
    <row r="45" spans="1:12" s="20" customFormat="1" ht="15" customHeight="1" thickBot="1" x14ac:dyDescent="0.45">
      <c r="A45" s="22"/>
      <c r="B45" s="452" t="s">
        <v>548</v>
      </c>
      <c r="C45" s="452"/>
      <c r="D45" s="453"/>
      <c r="E45" s="13" t="s">
        <v>46</v>
      </c>
      <c r="F45" s="13" t="s">
        <v>46</v>
      </c>
      <c r="G45" s="13" t="s">
        <v>46</v>
      </c>
      <c r="H45" s="13" t="s">
        <v>46</v>
      </c>
      <c r="I45" s="13" t="s">
        <v>46</v>
      </c>
      <c r="J45" s="13" t="s">
        <v>46</v>
      </c>
      <c r="K45" s="13" t="s">
        <v>46</v>
      </c>
      <c r="L45" s="22"/>
    </row>
    <row r="46" spans="1:12" s="20" customFormat="1" ht="15" customHeight="1" x14ac:dyDescent="0.4">
      <c r="A46" s="22"/>
      <c r="L46" s="22"/>
    </row>
    <row r="47" spans="1:12" ht="15" customHeight="1" x14ac:dyDescent="0.4">
      <c r="A47" s="18"/>
      <c r="L47" s="18"/>
    </row>
    <row r="48" spans="1:12" ht="15" customHeight="1" x14ac:dyDescent="0.4">
      <c r="A48" s="18"/>
      <c r="L48" s="18"/>
    </row>
    <row r="49" spans="1:12" ht="15" customHeight="1" x14ac:dyDescent="0.4">
      <c r="A49" s="18"/>
      <c r="L49" s="18"/>
    </row>
    <row r="50" spans="1:12" ht="15" customHeight="1" x14ac:dyDescent="0.4">
      <c r="A50" s="18"/>
      <c r="L50" s="18"/>
    </row>
    <row r="51" spans="1:12" ht="15" customHeight="1" x14ac:dyDescent="0.4">
      <c r="A51" s="18"/>
      <c r="L51" s="18"/>
    </row>
    <row r="52" spans="1:12" ht="15" customHeight="1" x14ac:dyDescent="0.4">
      <c r="A52" s="18"/>
      <c r="L52" s="18"/>
    </row>
    <row r="53" spans="1:12" ht="15" customHeight="1" x14ac:dyDescent="0.4">
      <c r="A53" s="18"/>
      <c r="L53" s="18"/>
    </row>
    <row r="54" spans="1:12" ht="15" customHeight="1" x14ac:dyDescent="0.4">
      <c r="A54" s="18"/>
      <c r="L54" s="18"/>
    </row>
    <row r="55" spans="1:12" ht="15" customHeight="1" x14ac:dyDescent="0.4">
      <c r="A55" s="18"/>
      <c r="L55" s="18"/>
    </row>
    <row r="56" spans="1:12" ht="15" customHeight="1" x14ac:dyDescent="0.4">
      <c r="A56" s="18"/>
      <c r="L56" s="18"/>
    </row>
    <row r="57" spans="1:12" ht="15" customHeight="1" x14ac:dyDescent="0.4">
      <c r="A57" s="18"/>
      <c r="L57" s="18"/>
    </row>
    <row r="58" spans="1:12" ht="15" customHeight="1" x14ac:dyDescent="0.4">
      <c r="A58" s="18"/>
      <c r="L58" s="18"/>
    </row>
    <row r="59" spans="1:12" ht="15" customHeight="1" x14ac:dyDescent="0.4">
      <c r="A59" s="18"/>
      <c r="L59" s="18"/>
    </row>
  </sheetData>
  <mergeCells count="37">
    <mergeCell ref="B45:D45"/>
    <mergeCell ref="E9:E10"/>
    <mergeCell ref="B39:D39"/>
    <mergeCell ref="B40:D40"/>
    <mergeCell ref="B41:D41"/>
    <mergeCell ref="B42:D42"/>
    <mergeCell ref="B43:D43"/>
    <mergeCell ref="B44:D44"/>
    <mergeCell ref="C34:D34"/>
    <mergeCell ref="C35:D35"/>
    <mergeCell ref="B36:D36"/>
    <mergeCell ref="B37:D37"/>
    <mergeCell ref="B38:D38"/>
    <mergeCell ref="C28:D28"/>
    <mergeCell ref="C29:D29"/>
    <mergeCell ref="C30:D30"/>
    <mergeCell ref="C31:D31"/>
    <mergeCell ref="C32:D32"/>
    <mergeCell ref="C33:D33"/>
    <mergeCell ref="C22:D22"/>
    <mergeCell ref="C23:D23"/>
    <mergeCell ref="C24:D24"/>
    <mergeCell ref="C25:D25"/>
    <mergeCell ref="C26:D26"/>
    <mergeCell ref="C27:D27"/>
    <mergeCell ref="B9:D10"/>
    <mergeCell ref="C21:D21"/>
    <mergeCell ref="B11:D11"/>
    <mergeCell ref="C12:D12"/>
    <mergeCell ref="C13:D13"/>
    <mergeCell ref="C14:D14"/>
    <mergeCell ref="C15:D15"/>
    <mergeCell ref="C16:D16"/>
    <mergeCell ref="C17:D17"/>
    <mergeCell ref="C18:D18"/>
    <mergeCell ref="C19:D19"/>
    <mergeCell ref="C20:D20"/>
  </mergeCells>
  <phoneticPr fontId="2"/>
  <pageMargins left="0.78740157480314965" right="0.78740157480314965" top="0.78740157480314965" bottom="0.78740157480314965" header="0.39370078740157483" footer="0.59055118110236227"/>
  <pageSetup paperSize="9" scale="93" firstPageNumber="5"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pageSetUpPr fitToPage="1"/>
  </sheetPr>
  <dimension ref="A1:L59"/>
  <sheetViews>
    <sheetView showGridLines="0" zoomScaleNormal="100" workbookViewId="0"/>
  </sheetViews>
  <sheetFormatPr defaultColWidth="8.125" defaultRowHeight="15" customHeight="1" x14ac:dyDescent="0.4"/>
  <cols>
    <col min="1" max="1" width="2.625" style="16" customWidth="1"/>
    <col min="2" max="2" width="2.5" style="16" customWidth="1"/>
    <col min="3" max="5" width="6" style="16" customWidth="1"/>
    <col min="6" max="6" width="6.875" style="16" customWidth="1"/>
    <col min="7" max="11" width="11.375" style="16" customWidth="1"/>
    <col min="12" max="12" width="8.75" style="16" bestFit="1" customWidth="1"/>
    <col min="13" max="16384" width="8.125" style="16"/>
  </cols>
  <sheetData>
    <row r="1" spans="1:12" s="126" customFormat="1" ht="15" customHeight="1" x14ac:dyDescent="0.4">
      <c r="B1" s="126" t="s">
        <v>2256</v>
      </c>
    </row>
    <row r="2" spans="1:12" s="126" customFormat="1" ht="4.5" customHeight="1" x14ac:dyDescent="0.4"/>
    <row r="3" spans="1:12" s="126" customFormat="1" ht="4.5" customHeight="1" x14ac:dyDescent="0.4"/>
    <row r="4" spans="1:12" s="126" customFormat="1" ht="4.5" customHeight="1" x14ac:dyDescent="0.4"/>
    <row r="5" spans="1:12" ht="4.5" customHeight="1" x14ac:dyDescent="0.4"/>
    <row r="6" spans="1:12" s="59" customFormat="1" ht="15" customHeight="1" x14ac:dyDescent="0.4">
      <c r="B6" s="59" t="s">
        <v>643</v>
      </c>
    </row>
    <row r="7" spans="1:12" s="52" customFormat="1" ht="15" customHeight="1" x14ac:dyDescent="0.4">
      <c r="B7" s="52" t="s">
        <v>2070</v>
      </c>
    </row>
    <row r="8" spans="1:12" s="20" customFormat="1" ht="15" customHeight="1" thickBot="1" x14ac:dyDescent="0.45">
      <c r="C8" s="21">
        <v>484</v>
      </c>
      <c r="D8" s="20" t="s">
        <v>691</v>
      </c>
      <c r="L8" s="22"/>
    </row>
    <row r="9" spans="1:12" ht="52.5" x14ac:dyDescent="0.4">
      <c r="A9" s="18"/>
      <c r="B9" s="429" t="s">
        <v>18</v>
      </c>
      <c r="C9" s="429"/>
      <c r="D9" s="430"/>
      <c r="E9" s="440" t="s">
        <v>20</v>
      </c>
      <c r="F9" s="140" t="s">
        <v>639</v>
      </c>
      <c r="G9" s="154" t="s">
        <v>71</v>
      </c>
      <c r="H9" s="140" t="s">
        <v>2091</v>
      </c>
      <c r="I9" s="140" t="s">
        <v>640</v>
      </c>
      <c r="J9" s="141" t="s">
        <v>641</v>
      </c>
      <c r="K9" s="141" t="s">
        <v>2035</v>
      </c>
      <c r="L9" s="18"/>
    </row>
    <row r="10" spans="1:12" s="142" customFormat="1" ht="15" customHeight="1" thickBot="1" x14ac:dyDescent="0.45">
      <c r="A10" s="93"/>
      <c r="B10" s="431"/>
      <c r="C10" s="431"/>
      <c r="D10" s="432"/>
      <c r="E10" s="441"/>
      <c r="F10" s="23" t="s">
        <v>642</v>
      </c>
      <c r="G10" s="23" t="s">
        <v>80</v>
      </c>
      <c r="H10" s="23" t="s">
        <v>80</v>
      </c>
      <c r="I10" s="23" t="s">
        <v>80</v>
      </c>
      <c r="J10" s="24" t="s">
        <v>80</v>
      </c>
      <c r="K10" s="24" t="s">
        <v>80</v>
      </c>
      <c r="L10" s="93"/>
    </row>
    <row r="11" spans="1:12" s="52" customFormat="1" ht="15" customHeight="1" x14ac:dyDescent="0.4">
      <c r="A11" s="51"/>
      <c r="B11" s="449" t="s">
        <v>690</v>
      </c>
      <c r="C11" s="449"/>
      <c r="D11" s="450"/>
      <c r="E11" s="50">
        <v>10</v>
      </c>
      <c r="F11" s="50">
        <v>95</v>
      </c>
      <c r="G11" s="50">
        <v>28442</v>
      </c>
      <c r="H11" s="50">
        <v>167072</v>
      </c>
      <c r="I11" s="50">
        <v>246954</v>
      </c>
      <c r="J11" s="50">
        <v>51465</v>
      </c>
      <c r="K11" s="50">
        <v>51920</v>
      </c>
      <c r="L11" s="51"/>
    </row>
    <row r="12" spans="1:12" s="20" customFormat="1" ht="15" customHeight="1" x14ac:dyDescent="0.4">
      <c r="A12" s="22"/>
      <c r="B12" s="45" t="s">
        <v>43</v>
      </c>
      <c r="C12" s="451" t="s">
        <v>44</v>
      </c>
      <c r="D12" s="451"/>
      <c r="E12" s="7">
        <v>2</v>
      </c>
      <c r="F12" s="7">
        <v>45</v>
      </c>
      <c r="G12" s="7" t="s">
        <v>2100</v>
      </c>
      <c r="H12" s="7" t="s">
        <v>2100</v>
      </c>
      <c r="I12" s="7" t="s">
        <v>2100</v>
      </c>
      <c r="J12" s="7" t="s">
        <v>2100</v>
      </c>
      <c r="K12" s="7" t="s">
        <v>2100</v>
      </c>
      <c r="L12" s="22"/>
    </row>
    <row r="13" spans="1:12" s="20" customFormat="1" ht="15" customHeight="1" x14ac:dyDescent="0.4">
      <c r="A13" s="22"/>
      <c r="B13" s="45">
        <v>10</v>
      </c>
      <c r="C13" s="451" t="s">
        <v>45</v>
      </c>
      <c r="D13" s="451"/>
      <c r="E13" s="7">
        <v>2</v>
      </c>
      <c r="F13" s="7">
        <v>3</v>
      </c>
      <c r="G13" s="7" t="s">
        <v>2100</v>
      </c>
      <c r="H13" s="7" t="s">
        <v>2100</v>
      </c>
      <c r="I13" s="7" t="s">
        <v>2100</v>
      </c>
      <c r="J13" s="7" t="s">
        <v>2100</v>
      </c>
      <c r="K13" s="7" t="s">
        <v>2100</v>
      </c>
      <c r="L13" s="22"/>
    </row>
    <row r="14" spans="1:12" s="20" customFormat="1" ht="15" customHeight="1" x14ac:dyDescent="0.4">
      <c r="A14" s="22"/>
      <c r="B14" s="45">
        <v>11</v>
      </c>
      <c r="C14" s="451" t="s">
        <v>47</v>
      </c>
      <c r="D14" s="451"/>
      <c r="E14" s="7" t="s">
        <v>46</v>
      </c>
      <c r="F14" s="7" t="s">
        <v>46</v>
      </c>
      <c r="G14" s="7" t="s">
        <v>46</v>
      </c>
      <c r="H14" s="7" t="s">
        <v>46</v>
      </c>
      <c r="I14" s="7" t="s">
        <v>46</v>
      </c>
      <c r="J14" s="7" t="s">
        <v>46</v>
      </c>
      <c r="K14" s="7" t="s">
        <v>46</v>
      </c>
      <c r="L14" s="22"/>
    </row>
    <row r="15" spans="1:12" s="20" customFormat="1" ht="15" customHeight="1" x14ac:dyDescent="0.4">
      <c r="A15" s="22"/>
      <c r="B15" s="45">
        <v>12</v>
      </c>
      <c r="C15" s="451" t="s">
        <v>48</v>
      </c>
      <c r="D15" s="451"/>
      <c r="E15" s="7">
        <v>1</v>
      </c>
      <c r="F15" s="7">
        <v>9</v>
      </c>
      <c r="G15" s="7" t="s">
        <v>2100</v>
      </c>
      <c r="H15" s="7" t="s">
        <v>2100</v>
      </c>
      <c r="I15" s="7" t="s">
        <v>2100</v>
      </c>
      <c r="J15" s="7" t="s">
        <v>2100</v>
      </c>
      <c r="K15" s="7" t="s">
        <v>2100</v>
      </c>
      <c r="L15" s="22"/>
    </row>
    <row r="16" spans="1:12" s="20" customFormat="1" ht="15" customHeight="1" x14ac:dyDescent="0.4">
      <c r="A16" s="22"/>
      <c r="B16" s="46">
        <v>13</v>
      </c>
      <c r="C16" s="448" t="s">
        <v>49</v>
      </c>
      <c r="D16" s="448"/>
      <c r="E16" s="10" t="s">
        <v>46</v>
      </c>
      <c r="F16" s="10" t="s">
        <v>46</v>
      </c>
      <c r="G16" s="10" t="s">
        <v>46</v>
      </c>
      <c r="H16" s="10" t="s">
        <v>46</v>
      </c>
      <c r="I16" s="10" t="s">
        <v>46</v>
      </c>
      <c r="J16" s="10" t="s">
        <v>46</v>
      </c>
      <c r="K16" s="10" t="s">
        <v>46</v>
      </c>
      <c r="L16" s="22"/>
    </row>
    <row r="17" spans="1:12" s="20" customFormat="1" ht="15" customHeight="1" x14ac:dyDescent="0.4">
      <c r="A17" s="22"/>
      <c r="B17" s="45">
        <v>14</v>
      </c>
      <c r="C17" s="451" t="s">
        <v>50</v>
      </c>
      <c r="D17" s="451"/>
      <c r="E17" s="7" t="s">
        <v>46</v>
      </c>
      <c r="F17" s="7" t="s">
        <v>46</v>
      </c>
      <c r="G17" s="7" t="s">
        <v>46</v>
      </c>
      <c r="H17" s="7" t="s">
        <v>46</v>
      </c>
      <c r="I17" s="7" t="s">
        <v>46</v>
      </c>
      <c r="J17" s="7" t="s">
        <v>46</v>
      </c>
      <c r="K17" s="7" t="s">
        <v>46</v>
      </c>
      <c r="L17" s="22"/>
    </row>
    <row r="18" spans="1:12" s="20" customFormat="1" ht="15" customHeight="1" x14ac:dyDescent="0.4">
      <c r="A18" s="22"/>
      <c r="B18" s="45">
        <v>15</v>
      </c>
      <c r="C18" s="451" t="s">
        <v>51</v>
      </c>
      <c r="D18" s="451"/>
      <c r="E18" s="7" t="s">
        <v>46</v>
      </c>
      <c r="F18" s="7" t="s">
        <v>46</v>
      </c>
      <c r="G18" s="7" t="s">
        <v>46</v>
      </c>
      <c r="H18" s="7" t="s">
        <v>46</v>
      </c>
      <c r="I18" s="7" t="s">
        <v>46</v>
      </c>
      <c r="J18" s="7" t="s">
        <v>46</v>
      </c>
      <c r="K18" s="7" t="s">
        <v>46</v>
      </c>
      <c r="L18" s="22"/>
    </row>
    <row r="19" spans="1:12" s="20" customFormat="1" ht="15" customHeight="1" x14ac:dyDescent="0.4">
      <c r="A19" s="22"/>
      <c r="B19" s="45">
        <v>16</v>
      </c>
      <c r="C19" s="451" t="s">
        <v>52</v>
      </c>
      <c r="D19" s="451"/>
      <c r="E19" s="7" t="s">
        <v>46</v>
      </c>
      <c r="F19" s="7" t="s">
        <v>46</v>
      </c>
      <c r="G19" s="7" t="s">
        <v>46</v>
      </c>
      <c r="H19" s="7" t="s">
        <v>46</v>
      </c>
      <c r="I19" s="7" t="s">
        <v>46</v>
      </c>
      <c r="J19" s="7" t="s">
        <v>46</v>
      </c>
      <c r="K19" s="7" t="s">
        <v>46</v>
      </c>
      <c r="L19" s="22"/>
    </row>
    <row r="20" spans="1:12" s="20" customFormat="1" ht="15" customHeight="1" x14ac:dyDescent="0.4">
      <c r="A20" s="22"/>
      <c r="B20" s="45">
        <v>17</v>
      </c>
      <c r="C20" s="451" t="s">
        <v>53</v>
      </c>
      <c r="D20" s="451"/>
      <c r="E20" s="7">
        <v>2</v>
      </c>
      <c r="F20" s="7">
        <v>4</v>
      </c>
      <c r="G20" s="7" t="s">
        <v>2100</v>
      </c>
      <c r="H20" s="7" t="s">
        <v>2100</v>
      </c>
      <c r="I20" s="7" t="s">
        <v>2100</v>
      </c>
      <c r="J20" s="7" t="s">
        <v>2100</v>
      </c>
      <c r="K20" s="7" t="s">
        <v>2100</v>
      </c>
      <c r="L20" s="22"/>
    </row>
    <row r="21" spans="1:12" s="20" customFormat="1" ht="15" customHeight="1" x14ac:dyDescent="0.4">
      <c r="A21" s="22"/>
      <c r="B21" s="46">
        <v>18</v>
      </c>
      <c r="C21" s="447" t="s">
        <v>54</v>
      </c>
      <c r="D21" s="448"/>
      <c r="E21" s="10" t="s">
        <v>46</v>
      </c>
      <c r="F21" s="10" t="s">
        <v>46</v>
      </c>
      <c r="G21" s="10" t="s">
        <v>46</v>
      </c>
      <c r="H21" s="10" t="s">
        <v>46</v>
      </c>
      <c r="I21" s="10" t="s">
        <v>46</v>
      </c>
      <c r="J21" s="10" t="s">
        <v>46</v>
      </c>
      <c r="K21" s="10" t="s">
        <v>46</v>
      </c>
      <c r="L21" s="22"/>
    </row>
    <row r="22" spans="1:12" s="20" customFormat="1" ht="15" customHeight="1" x14ac:dyDescent="0.4">
      <c r="A22" s="22"/>
      <c r="B22" s="45">
        <v>19</v>
      </c>
      <c r="C22" s="451" t="s">
        <v>55</v>
      </c>
      <c r="D22" s="451"/>
      <c r="E22" s="7">
        <v>1</v>
      </c>
      <c r="F22" s="7">
        <v>7</v>
      </c>
      <c r="G22" s="7" t="s">
        <v>2100</v>
      </c>
      <c r="H22" s="7" t="s">
        <v>2100</v>
      </c>
      <c r="I22" s="7" t="s">
        <v>2100</v>
      </c>
      <c r="J22" s="7" t="s">
        <v>2100</v>
      </c>
      <c r="K22" s="7" t="s">
        <v>2100</v>
      </c>
      <c r="L22" s="22"/>
    </row>
    <row r="23" spans="1:12" s="20" customFormat="1" ht="15" customHeight="1" x14ac:dyDescent="0.4">
      <c r="A23" s="22"/>
      <c r="B23" s="45">
        <v>20</v>
      </c>
      <c r="C23" s="451" t="s">
        <v>56</v>
      </c>
      <c r="D23" s="451"/>
      <c r="E23" s="7" t="s">
        <v>46</v>
      </c>
      <c r="F23" s="7" t="s">
        <v>46</v>
      </c>
      <c r="G23" s="7" t="s">
        <v>46</v>
      </c>
      <c r="H23" s="7" t="s">
        <v>46</v>
      </c>
      <c r="I23" s="7" t="s">
        <v>46</v>
      </c>
      <c r="J23" s="7" t="s">
        <v>46</v>
      </c>
      <c r="K23" s="7" t="s">
        <v>46</v>
      </c>
      <c r="L23" s="22"/>
    </row>
    <row r="24" spans="1:12" s="20" customFormat="1" ht="15" customHeight="1" x14ac:dyDescent="0.4">
      <c r="A24" s="22"/>
      <c r="B24" s="45">
        <v>21</v>
      </c>
      <c r="C24" s="451" t="s">
        <v>57</v>
      </c>
      <c r="D24" s="451"/>
      <c r="E24" s="7">
        <v>2</v>
      </c>
      <c r="F24" s="7">
        <v>27</v>
      </c>
      <c r="G24" s="7" t="s">
        <v>2100</v>
      </c>
      <c r="H24" s="7" t="s">
        <v>2100</v>
      </c>
      <c r="I24" s="7" t="s">
        <v>2100</v>
      </c>
      <c r="J24" s="7" t="s">
        <v>2100</v>
      </c>
      <c r="K24" s="7" t="s">
        <v>2100</v>
      </c>
      <c r="L24" s="22"/>
    </row>
    <row r="25" spans="1:12" s="20" customFormat="1" ht="15" customHeight="1" x14ac:dyDescent="0.4">
      <c r="A25" s="22"/>
      <c r="B25" s="45">
        <v>22</v>
      </c>
      <c r="C25" s="451" t="s">
        <v>58</v>
      </c>
      <c r="D25" s="451"/>
      <c r="E25" s="7" t="s">
        <v>46</v>
      </c>
      <c r="F25" s="7" t="s">
        <v>46</v>
      </c>
      <c r="G25" s="7" t="s">
        <v>46</v>
      </c>
      <c r="H25" s="7" t="s">
        <v>46</v>
      </c>
      <c r="I25" s="7" t="s">
        <v>46</v>
      </c>
      <c r="J25" s="7" t="s">
        <v>46</v>
      </c>
      <c r="K25" s="7" t="s">
        <v>46</v>
      </c>
      <c r="L25" s="22"/>
    </row>
    <row r="26" spans="1:12" s="20" customFormat="1" ht="15" customHeight="1" x14ac:dyDescent="0.4">
      <c r="A26" s="22"/>
      <c r="B26" s="46">
        <v>23</v>
      </c>
      <c r="C26" s="448" t="s">
        <v>59</v>
      </c>
      <c r="D26" s="448"/>
      <c r="E26" s="10" t="s">
        <v>46</v>
      </c>
      <c r="F26" s="10" t="s">
        <v>46</v>
      </c>
      <c r="G26" s="10" t="s">
        <v>46</v>
      </c>
      <c r="H26" s="10" t="s">
        <v>46</v>
      </c>
      <c r="I26" s="10" t="s">
        <v>46</v>
      </c>
      <c r="J26" s="10" t="s">
        <v>46</v>
      </c>
      <c r="K26" s="10" t="s">
        <v>46</v>
      </c>
      <c r="L26" s="22"/>
    </row>
    <row r="27" spans="1:12" s="20" customFormat="1" ht="15" customHeight="1" x14ac:dyDescent="0.4">
      <c r="A27" s="22"/>
      <c r="B27" s="45">
        <v>24</v>
      </c>
      <c r="C27" s="451" t="s">
        <v>60</v>
      </c>
      <c r="D27" s="451"/>
      <c r="E27" s="7" t="s">
        <v>46</v>
      </c>
      <c r="F27" s="7" t="s">
        <v>46</v>
      </c>
      <c r="G27" s="7" t="s">
        <v>46</v>
      </c>
      <c r="H27" s="7" t="s">
        <v>46</v>
      </c>
      <c r="I27" s="7" t="s">
        <v>46</v>
      </c>
      <c r="J27" s="7" t="s">
        <v>46</v>
      </c>
      <c r="K27" s="7" t="s">
        <v>46</v>
      </c>
      <c r="L27" s="22"/>
    </row>
    <row r="28" spans="1:12" s="20" customFormat="1" ht="15" customHeight="1" x14ac:dyDescent="0.4">
      <c r="A28" s="22"/>
      <c r="B28" s="45">
        <v>25</v>
      </c>
      <c r="C28" s="451" t="s">
        <v>61</v>
      </c>
      <c r="D28" s="451"/>
      <c r="E28" s="7" t="s">
        <v>46</v>
      </c>
      <c r="F28" s="7" t="s">
        <v>46</v>
      </c>
      <c r="G28" s="7" t="s">
        <v>46</v>
      </c>
      <c r="H28" s="7" t="s">
        <v>46</v>
      </c>
      <c r="I28" s="7" t="s">
        <v>46</v>
      </c>
      <c r="J28" s="7" t="s">
        <v>46</v>
      </c>
      <c r="K28" s="7" t="s">
        <v>46</v>
      </c>
      <c r="L28" s="22"/>
    </row>
    <row r="29" spans="1:12" s="20" customFormat="1" ht="15" customHeight="1" x14ac:dyDescent="0.4">
      <c r="A29" s="22"/>
      <c r="B29" s="45">
        <v>26</v>
      </c>
      <c r="C29" s="451" t="s">
        <v>62</v>
      </c>
      <c r="D29" s="451"/>
      <c r="E29" s="7" t="s">
        <v>46</v>
      </c>
      <c r="F29" s="7" t="s">
        <v>46</v>
      </c>
      <c r="G29" s="7" t="s">
        <v>46</v>
      </c>
      <c r="H29" s="7" t="s">
        <v>46</v>
      </c>
      <c r="I29" s="7" t="s">
        <v>46</v>
      </c>
      <c r="J29" s="7" t="s">
        <v>46</v>
      </c>
      <c r="K29" s="7" t="s">
        <v>46</v>
      </c>
      <c r="L29" s="22"/>
    </row>
    <row r="30" spans="1:12" s="20" customFormat="1" ht="15" customHeight="1" x14ac:dyDescent="0.4">
      <c r="A30" s="22"/>
      <c r="B30" s="45">
        <v>27</v>
      </c>
      <c r="C30" s="451" t="s">
        <v>63</v>
      </c>
      <c r="D30" s="451"/>
      <c r="E30" s="7" t="s">
        <v>46</v>
      </c>
      <c r="F30" s="7" t="s">
        <v>46</v>
      </c>
      <c r="G30" s="7" t="s">
        <v>46</v>
      </c>
      <c r="H30" s="7" t="s">
        <v>46</v>
      </c>
      <c r="I30" s="7" t="s">
        <v>46</v>
      </c>
      <c r="J30" s="7" t="s">
        <v>46</v>
      </c>
      <c r="K30" s="7" t="s">
        <v>46</v>
      </c>
      <c r="L30" s="22"/>
    </row>
    <row r="31" spans="1:12" s="20" customFormat="1" ht="15" customHeight="1" x14ac:dyDescent="0.4">
      <c r="A31" s="22"/>
      <c r="B31" s="46">
        <v>28</v>
      </c>
      <c r="C31" s="448" t="s">
        <v>64</v>
      </c>
      <c r="D31" s="448"/>
      <c r="E31" s="10" t="s">
        <v>46</v>
      </c>
      <c r="F31" s="10" t="s">
        <v>46</v>
      </c>
      <c r="G31" s="10" t="s">
        <v>46</v>
      </c>
      <c r="H31" s="10" t="s">
        <v>46</v>
      </c>
      <c r="I31" s="10" t="s">
        <v>46</v>
      </c>
      <c r="J31" s="10" t="s">
        <v>46</v>
      </c>
      <c r="K31" s="10" t="s">
        <v>46</v>
      </c>
      <c r="L31" s="22"/>
    </row>
    <row r="32" spans="1:12" s="20" customFormat="1" ht="15" customHeight="1" x14ac:dyDescent="0.4">
      <c r="A32" s="22"/>
      <c r="B32" s="45">
        <v>29</v>
      </c>
      <c r="C32" s="451" t="s">
        <v>65</v>
      </c>
      <c r="D32" s="451"/>
      <c r="E32" s="7" t="s">
        <v>46</v>
      </c>
      <c r="F32" s="7" t="s">
        <v>46</v>
      </c>
      <c r="G32" s="7" t="s">
        <v>46</v>
      </c>
      <c r="H32" s="7" t="s">
        <v>46</v>
      </c>
      <c r="I32" s="7" t="s">
        <v>46</v>
      </c>
      <c r="J32" s="7" t="s">
        <v>46</v>
      </c>
      <c r="K32" s="7" t="s">
        <v>46</v>
      </c>
      <c r="L32" s="22"/>
    </row>
    <row r="33" spans="1:12" s="20" customFormat="1" ht="15" customHeight="1" x14ac:dyDescent="0.4">
      <c r="A33" s="22"/>
      <c r="B33" s="45">
        <v>30</v>
      </c>
      <c r="C33" s="451" t="s">
        <v>66</v>
      </c>
      <c r="D33" s="451"/>
      <c r="E33" s="7" t="s">
        <v>46</v>
      </c>
      <c r="F33" s="7" t="s">
        <v>46</v>
      </c>
      <c r="G33" s="7" t="s">
        <v>46</v>
      </c>
      <c r="H33" s="7" t="s">
        <v>46</v>
      </c>
      <c r="I33" s="7" t="s">
        <v>46</v>
      </c>
      <c r="J33" s="7" t="s">
        <v>46</v>
      </c>
      <c r="K33" s="7" t="s">
        <v>46</v>
      </c>
      <c r="L33" s="22"/>
    </row>
    <row r="34" spans="1:12" s="20" customFormat="1" ht="15" customHeight="1" x14ac:dyDescent="0.4">
      <c r="A34" s="22"/>
      <c r="B34" s="45">
        <v>31</v>
      </c>
      <c r="C34" s="451" t="s">
        <v>67</v>
      </c>
      <c r="D34" s="451"/>
      <c r="E34" s="7" t="s">
        <v>46</v>
      </c>
      <c r="F34" s="7" t="s">
        <v>46</v>
      </c>
      <c r="G34" s="7" t="s">
        <v>46</v>
      </c>
      <c r="H34" s="7" t="s">
        <v>46</v>
      </c>
      <c r="I34" s="7" t="s">
        <v>46</v>
      </c>
      <c r="J34" s="7" t="s">
        <v>46</v>
      </c>
      <c r="K34" s="7" t="s">
        <v>46</v>
      </c>
      <c r="L34" s="22"/>
    </row>
    <row r="35" spans="1:12" s="20" customFormat="1" ht="15" customHeight="1" x14ac:dyDescent="0.4">
      <c r="A35" s="22"/>
      <c r="B35" s="146">
        <v>32</v>
      </c>
      <c r="C35" s="458" t="s">
        <v>68</v>
      </c>
      <c r="D35" s="458"/>
      <c r="E35" s="109" t="s">
        <v>46</v>
      </c>
      <c r="F35" s="109" t="s">
        <v>46</v>
      </c>
      <c r="G35" s="109" t="s">
        <v>46</v>
      </c>
      <c r="H35" s="109" t="s">
        <v>46</v>
      </c>
      <c r="I35" s="109" t="s">
        <v>46</v>
      </c>
      <c r="J35" s="109" t="s">
        <v>46</v>
      </c>
      <c r="K35" s="109" t="s">
        <v>46</v>
      </c>
      <c r="L35" s="22"/>
    </row>
    <row r="36" spans="1:12" s="20" customFormat="1" ht="15" customHeight="1" x14ac:dyDescent="0.4">
      <c r="A36" s="22"/>
      <c r="B36" s="454" t="s">
        <v>2259</v>
      </c>
      <c r="C36" s="454"/>
      <c r="D36" s="455"/>
      <c r="E36" s="7">
        <v>6</v>
      </c>
      <c r="F36" s="7">
        <v>23</v>
      </c>
      <c r="G36" s="7">
        <v>6837</v>
      </c>
      <c r="H36" s="7">
        <v>57363</v>
      </c>
      <c r="I36" s="7">
        <v>77696</v>
      </c>
      <c r="J36" s="244">
        <v>-2824</v>
      </c>
      <c r="K36" s="244">
        <v>-2824</v>
      </c>
      <c r="L36" s="22"/>
    </row>
    <row r="37" spans="1:12" s="20" customFormat="1" ht="15" customHeight="1" x14ac:dyDescent="0.4">
      <c r="A37" s="22"/>
      <c r="B37" s="454" t="s">
        <v>540</v>
      </c>
      <c r="C37" s="454"/>
      <c r="D37" s="455"/>
      <c r="E37" s="7">
        <v>3</v>
      </c>
      <c r="F37" s="7">
        <v>39</v>
      </c>
      <c r="G37" s="7" t="s">
        <v>2100</v>
      </c>
      <c r="H37" s="7" t="s">
        <v>2100</v>
      </c>
      <c r="I37" s="7" t="s">
        <v>2100</v>
      </c>
      <c r="J37" s="7" t="s">
        <v>2100</v>
      </c>
      <c r="K37" s="7" t="s">
        <v>2100</v>
      </c>
      <c r="L37" s="22"/>
    </row>
    <row r="38" spans="1:12" s="20" customFormat="1" ht="15" customHeight="1" x14ac:dyDescent="0.4">
      <c r="A38" s="22"/>
      <c r="B38" s="454" t="s">
        <v>541</v>
      </c>
      <c r="C38" s="454"/>
      <c r="D38" s="455"/>
      <c r="E38" s="7" t="s">
        <v>46</v>
      </c>
      <c r="F38" s="7" t="s">
        <v>46</v>
      </c>
      <c r="G38" s="7" t="s">
        <v>46</v>
      </c>
      <c r="H38" s="7" t="s">
        <v>46</v>
      </c>
      <c r="I38" s="7" t="s">
        <v>46</v>
      </c>
      <c r="J38" s="7" t="s">
        <v>46</v>
      </c>
      <c r="K38" s="7" t="s">
        <v>46</v>
      </c>
      <c r="L38" s="22"/>
    </row>
    <row r="39" spans="1:12" s="20" customFormat="1" ht="15" customHeight="1" x14ac:dyDescent="0.4">
      <c r="A39" s="22"/>
      <c r="B39" s="454" t="s">
        <v>542</v>
      </c>
      <c r="C39" s="454"/>
      <c r="D39" s="455"/>
      <c r="E39" s="7">
        <v>1</v>
      </c>
      <c r="F39" s="7">
        <v>33</v>
      </c>
      <c r="G39" s="7" t="s">
        <v>2100</v>
      </c>
      <c r="H39" s="7" t="s">
        <v>2100</v>
      </c>
      <c r="I39" s="7" t="s">
        <v>2100</v>
      </c>
      <c r="J39" s="7" t="s">
        <v>2100</v>
      </c>
      <c r="K39" s="7" t="s">
        <v>2100</v>
      </c>
      <c r="L39" s="22"/>
    </row>
    <row r="40" spans="1:12" s="20" customFormat="1" ht="15" customHeight="1" x14ac:dyDescent="0.4">
      <c r="A40" s="22"/>
      <c r="B40" s="456" t="s">
        <v>543</v>
      </c>
      <c r="C40" s="456"/>
      <c r="D40" s="457"/>
      <c r="E40" s="10" t="s">
        <v>46</v>
      </c>
      <c r="F40" s="10" t="s">
        <v>46</v>
      </c>
      <c r="G40" s="10" t="s">
        <v>46</v>
      </c>
      <c r="H40" s="10" t="s">
        <v>46</v>
      </c>
      <c r="I40" s="10" t="s">
        <v>46</v>
      </c>
      <c r="J40" s="10" t="s">
        <v>46</v>
      </c>
      <c r="K40" s="10" t="s">
        <v>46</v>
      </c>
      <c r="L40" s="22"/>
    </row>
    <row r="41" spans="1:12" s="20" customFormat="1" ht="15" customHeight="1" x14ac:dyDescent="0.4">
      <c r="A41" s="22"/>
      <c r="B41" s="454" t="s">
        <v>544</v>
      </c>
      <c r="C41" s="454"/>
      <c r="D41" s="455"/>
      <c r="E41" s="7" t="s">
        <v>46</v>
      </c>
      <c r="F41" s="7" t="s">
        <v>46</v>
      </c>
      <c r="G41" s="7" t="s">
        <v>46</v>
      </c>
      <c r="H41" s="7" t="s">
        <v>46</v>
      </c>
      <c r="I41" s="7" t="s">
        <v>46</v>
      </c>
      <c r="J41" s="7" t="s">
        <v>46</v>
      </c>
      <c r="K41" s="7" t="s">
        <v>46</v>
      </c>
      <c r="L41" s="22"/>
    </row>
    <row r="42" spans="1:12" s="20" customFormat="1" ht="15" customHeight="1" x14ac:dyDescent="0.4">
      <c r="A42" s="22"/>
      <c r="B42" s="454" t="s">
        <v>545</v>
      </c>
      <c r="C42" s="454"/>
      <c r="D42" s="455"/>
      <c r="E42" s="7" t="s">
        <v>46</v>
      </c>
      <c r="F42" s="7" t="s">
        <v>46</v>
      </c>
      <c r="G42" s="7" t="s">
        <v>46</v>
      </c>
      <c r="H42" s="7" t="s">
        <v>46</v>
      </c>
      <c r="I42" s="7" t="s">
        <v>46</v>
      </c>
      <c r="J42" s="7" t="s">
        <v>46</v>
      </c>
      <c r="K42" s="7" t="s">
        <v>46</v>
      </c>
      <c r="L42" s="22"/>
    </row>
    <row r="43" spans="1:12" s="20" customFormat="1" ht="15" customHeight="1" x14ac:dyDescent="0.4">
      <c r="A43" s="22"/>
      <c r="B43" s="454" t="s">
        <v>546</v>
      </c>
      <c r="C43" s="454"/>
      <c r="D43" s="455"/>
      <c r="E43" s="7" t="s">
        <v>46</v>
      </c>
      <c r="F43" s="7" t="s">
        <v>46</v>
      </c>
      <c r="G43" s="7" t="s">
        <v>46</v>
      </c>
      <c r="H43" s="7" t="s">
        <v>46</v>
      </c>
      <c r="I43" s="7" t="s">
        <v>46</v>
      </c>
      <c r="J43" s="7" t="s">
        <v>46</v>
      </c>
      <c r="K43" s="7" t="s">
        <v>46</v>
      </c>
      <c r="L43" s="22"/>
    </row>
    <row r="44" spans="1:12" s="20" customFormat="1" ht="15" customHeight="1" x14ac:dyDescent="0.4">
      <c r="A44" s="22"/>
      <c r="B44" s="454" t="s">
        <v>547</v>
      </c>
      <c r="C44" s="454"/>
      <c r="D44" s="455"/>
      <c r="E44" s="7" t="s">
        <v>46</v>
      </c>
      <c r="F44" s="7" t="s">
        <v>46</v>
      </c>
      <c r="G44" s="7" t="s">
        <v>46</v>
      </c>
      <c r="H44" s="7" t="s">
        <v>46</v>
      </c>
      <c r="I44" s="7" t="s">
        <v>46</v>
      </c>
      <c r="J44" s="7" t="s">
        <v>46</v>
      </c>
      <c r="K44" s="7" t="s">
        <v>46</v>
      </c>
      <c r="L44" s="22"/>
    </row>
    <row r="45" spans="1:12" s="20" customFormat="1" ht="15" customHeight="1" thickBot="1" x14ac:dyDescent="0.45">
      <c r="A45" s="22"/>
      <c r="B45" s="452" t="s">
        <v>548</v>
      </c>
      <c r="C45" s="452"/>
      <c r="D45" s="453"/>
      <c r="E45" s="13" t="s">
        <v>46</v>
      </c>
      <c r="F45" s="13" t="s">
        <v>46</v>
      </c>
      <c r="G45" s="13" t="s">
        <v>46</v>
      </c>
      <c r="H45" s="13" t="s">
        <v>46</v>
      </c>
      <c r="I45" s="13" t="s">
        <v>46</v>
      </c>
      <c r="J45" s="13" t="s">
        <v>46</v>
      </c>
      <c r="K45" s="13" t="s">
        <v>46</v>
      </c>
      <c r="L45" s="22"/>
    </row>
    <row r="46" spans="1:12" s="20" customFormat="1" ht="15" customHeight="1" x14ac:dyDescent="0.4">
      <c r="A46" s="22"/>
      <c r="L46" s="22"/>
    </row>
    <row r="47" spans="1:12" ht="15" customHeight="1" x14ac:dyDescent="0.4">
      <c r="A47" s="18"/>
      <c r="L47" s="18"/>
    </row>
    <row r="48" spans="1:12" ht="15" customHeight="1" x14ac:dyDescent="0.4">
      <c r="A48" s="18"/>
      <c r="L48" s="18"/>
    </row>
    <row r="49" spans="1:12" ht="15" customHeight="1" x14ac:dyDescent="0.4">
      <c r="A49" s="18"/>
      <c r="L49" s="18"/>
    </row>
    <row r="50" spans="1:12" ht="15" customHeight="1" x14ac:dyDescent="0.4">
      <c r="A50" s="18"/>
      <c r="L50" s="18"/>
    </row>
    <row r="51" spans="1:12" ht="15" customHeight="1" x14ac:dyDescent="0.4">
      <c r="A51" s="18"/>
      <c r="L51" s="18"/>
    </row>
    <row r="52" spans="1:12" ht="15" customHeight="1" x14ac:dyDescent="0.4">
      <c r="A52" s="18"/>
      <c r="L52" s="18"/>
    </row>
    <row r="53" spans="1:12" ht="15" customHeight="1" x14ac:dyDescent="0.4">
      <c r="A53" s="18"/>
      <c r="L53" s="18"/>
    </row>
    <row r="54" spans="1:12" ht="15" customHeight="1" x14ac:dyDescent="0.4">
      <c r="A54" s="18"/>
      <c r="L54" s="18"/>
    </row>
    <row r="55" spans="1:12" ht="15" customHeight="1" x14ac:dyDescent="0.4">
      <c r="A55" s="18"/>
      <c r="L55" s="18"/>
    </row>
    <row r="56" spans="1:12" ht="15" customHeight="1" x14ac:dyDescent="0.4">
      <c r="A56" s="18"/>
      <c r="L56" s="18"/>
    </row>
    <row r="57" spans="1:12" ht="15" customHeight="1" x14ac:dyDescent="0.4">
      <c r="A57" s="18"/>
      <c r="L57" s="18"/>
    </row>
    <row r="58" spans="1:12" ht="15" customHeight="1" x14ac:dyDescent="0.4">
      <c r="A58" s="18"/>
      <c r="L58" s="18"/>
    </row>
    <row r="59" spans="1:12" ht="15" customHeight="1" x14ac:dyDescent="0.4">
      <c r="A59" s="18"/>
      <c r="L59" s="18"/>
    </row>
  </sheetData>
  <mergeCells count="37">
    <mergeCell ref="B45:D45"/>
    <mergeCell ref="E9:E10"/>
    <mergeCell ref="B39:D39"/>
    <mergeCell ref="B40:D40"/>
    <mergeCell ref="B41:D41"/>
    <mergeCell ref="B42:D42"/>
    <mergeCell ref="B43:D43"/>
    <mergeCell ref="B44:D44"/>
    <mergeCell ref="C34:D34"/>
    <mergeCell ref="C35:D35"/>
    <mergeCell ref="B36:D36"/>
    <mergeCell ref="B37:D37"/>
    <mergeCell ref="B38:D38"/>
    <mergeCell ref="C28:D28"/>
    <mergeCell ref="C29:D29"/>
    <mergeCell ref="C30:D30"/>
    <mergeCell ref="C31:D31"/>
    <mergeCell ref="C32:D32"/>
    <mergeCell ref="C33:D33"/>
    <mergeCell ref="C22:D22"/>
    <mergeCell ref="C23:D23"/>
    <mergeCell ref="C24:D24"/>
    <mergeCell ref="C25:D25"/>
    <mergeCell ref="C26:D26"/>
    <mergeCell ref="C27:D27"/>
    <mergeCell ref="B9:D10"/>
    <mergeCell ref="C21:D21"/>
    <mergeCell ref="B11:D11"/>
    <mergeCell ref="C12:D12"/>
    <mergeCell ref="C13:D13"/>
    <mergeCell ref="C14:D14"/>
    <mergeCell ref="C15:D15"/>
    <mergeCell ref="C16:D16"/>
    <mergeCell ref="C17:D17"/>
    <mergeCell ref="C18:D18"/>
    <mergeCell ref="C19:D19"/>
    <mergeCell ref="C20:D20"/>
  </mergeCells>
  <phoneticPr fontId="2"/>
  <pageMargins left="0.78740157480314965" right="0.78740157480314965" top="0.78740157480314965" bottom="0.78740157480314965" header="0.39370078740157483" footer="0.59055118110236227"/>
  <pageSetup paperSize="9" scale="93" firstPageNumber="5"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pageSetUpPr fitToPage="1"/>
  </sheetPr>
  <dimension ref="A1:L59"/>
  <sheetViews>
    <sheetView showGridLines="0" zoomScaleNormal="100" workbookViewId="0"/>
  </sheetViews>
  <sheetFormatPr defaultColWidth="8.125" defaultRowHeight="15" customHeight="1" x14ac:dyDescent="0.4"/>
  <cols>
    <col min="1" max="1" width="2.625" style="16" customWidth="1"/>
    <col min="2" max="2" width="2.5" style="16" customWidth="1"/>
    <col min="3" max="5" width="6" style="16" customWidth="1"/>
    <col min="6" max="6" width="6.875" style="16" customWidth="1"/>
    <col min="7" max="11" width="11.375" style="16" customWidth="1"/>
    <col min="12" max="12" width="8.75" style="16" bestFit="1" customWidth="1"/>
    <col min="13" max="16384" width="8.125" style="16"/>
  </cols>
  <sheetData>
    <row r="1" spans="1:12" s="126" customFormat="1" ht="15" customHeight="1" x14ac:dyDescent="0.4">
      <c r="B1" s="126" t="s">
        <v>2256</v>
      </c>
    </row>
    <row r="2" spans="1:12" s="126" customFormat="1" ht="4.5" customHeight="1" x14ac:dyDescent="0.4"/>
    <row r="3" spans="1:12" s="126" customFormat="1" ht="4.5" customHeight="1" x14ac:dyDescent="0.4"/>
    <row r="4" spans="1:12" s="126" customFormat="1" ht="4.5" customHeight="1" x14ac:dyDescent="0.4"/>
    <row r="5" spans="1:12" ht="4.5" customHeight="1" x14ac:dyDescent="0.4"/>
    <row r="6" spans="1:12" s="59" customFormat="1" ht="15" customHeight="1" x14ac:dyDescent="0.4">
      <c r="B6" s="59" t="s">
        <v>643</v>
      </c>
    </row>
    <row r="7" spans="1:12" s="52" customFormat="1" ht="15" customHeight="1" x14ac:dyDescent="0.4">
      <c r="B7" s="52" t="s">
        <v>2070</v>
      </c>
    </row>
    <row r="8" spans="1:12" s="20" customFormat="1" ht="15" customHeight="1" thickBot="1" x14ac:dyDescent="0.45">
      <c r="C8" s="21">
        <v>485</v>
      </c>
      <c r="D8" s="20" t="s">
        <v>693</v>
      </c>
      <c r="L8" s="22"/>
    </row>
    <row r="9" spans="1:12" ht="52.5" x14ac:dyDescent="0.4">
      <c r="A9" s="18"/>
      <c r="B9" s="429" t="s">
        <v>18</v>
      </c>
      <c r="C9" s="429"/>
      <c r="D9" s="430"/>
      <c r="E9" s="440" t="s">
        <v>20</v>
      </c>
      <c r="F9" s="140" t="s">
        <v>639</v>
      </c>
      <c r="G9" s="154" t="s">
        <v>71</v>
      </c>
      <c r="H9" s="140" t="s">
        <v>2091</v>
      </c>
      <c r="I9" s="140" t="s">
        <v>640</v>
      </c>
      <c r="J9" s="141" t="s">
        <v>641</v>
      </c>
      <c r="K9" s="141" t="s">
        <v>2035</v>
      </c>
      <c r="L9" s="18"/>
    </row>
    <row r="10" spans="1:12" s="142" customFormat="1" ht="15" customHeight="1" thickBot="1" x14ac:dyDescent="0.45">
      <c r="A10" s="93"/>
      <c r="B10" s="431"/>
      <c r="C10" s="431"/>
      <c r="D10" s="432"/>
      <c r="E10" s="441"/>
      <c r="F10" s="23" t="s">
        <v>642</v>
      </c>
      <c r="G10" s="23" t="s">
        <v>80</v>
      </c>
      <c r="H10" s="23" t="s">
        <v>80</v>
      </c>
      <c r="I10" s="23" t="s">
        <v>80</v>
      </c>
      <c r="J10" s="24" t="s">
        <v>80</v>
      </c>
      <c r="K10" s="24" t="s">
        <v>80</v>
      </c>
      <c r="L10" s="93"/>
    </row>
    <row r="11" spans="1:12" s="52" customFormat="1" ht="15" customHeight="1" x14ac:dyDescent="0.4">
      <c r="A11" s="51"/>
      <c r="B11" s="449" t="s">
        <v>692</v>
      </c>
      <c r="C11" s="449"/>
      <c r="D11" s="450"/>
      <c r="E11" s="50">
        <v>5</v>
      </c>
      <c r="F11" s="50">
        <v>114</v>
      </c>
      <c r="G11" s="50">
        <v>30361</v>
      </c>
      <c r="H11" s="50">
        <v>200387</v>
      </c>
      <c r="I11" s="50">
        <v>304292</v>
      </c>
      <c r="J11" s="50">
        <v>87938</v>
      </c>
      <c r="K11" s="50">
        <v>95037</v>
      </c>
      <c r="L11" s="51"/>
    </row>
    <row r="12" spans="1:12" s="20" customFormat="1" ht="15" customHeight="1" x14ac:dyDescent="0.4">
      <c r="A12" s="22"/>
      <c r="B12" s="45" t="s">
        <v>43</v>
      </c>
      <c r="C12" s="451" t="s">
        <v>44</v>
      </c>
      <c r="D12" s="451"/>
      <c r="E12" s="7">
        <v>4</v>
      </c>
      <c r="F12" s="7">
        <v>80</v>
      </c>
      <c r="G12" s="7" t="s">
        <v>2100</v>
      </c>
      <c r="H12" s="7" t="s">
        <v>2100</v>
      </c>
      <c r="I12" s="7" t="s">
        <v>2100</v>
      </c>
      <c r="J12" s="7" t="s">
        <v>2100</v>
      </c>
      <c r="K12" s="7" t="s">
        <v>2100</v>
      </c>
      <c r="L12" s="22"/>
    </row>
    <row r="13" spans="1:12" s="20" customFormat="1" ht="15" customHeight="1" x14ac:dyDescent="0.4">
      <c r="A13" s="22"/>
      <c r="B13" s="45">
        <v>10</v>
      </c>
      <c r="C13" s="451" t="s">
        <v>45</v>
      </c>
      <c r="D13" s="451"/>
      <c r="E13" s="7" t="s">
        <v>46</v>
      </c>
      <c r="F13" s="7" t="s">
        <v>46</v>
      </c>
      <c r="G13" s="7" t="s">
        <v>46</v>
      </c>
      <c r="H13" s="7" t="s">
        <v>46</v>
      </c>
      <c r="I13" s="7" t="s">
        <v>46</v>
      </c>
      <c r="J13" s="7" t="s">
        <v>46</v>
      </c>
      <c r="K13" s="7" t="s">
        <v>46</v>
      </c>
      <c r="L13" s="22"/>
    </row>
    <row r="14" spans="1:12" s="20" customFormat="1" ht="15" customHeight="1" x14ac:dyDescent="0.4">
      <c r="A14" s="22"/>
      <c r="B14" s="45">
        <v>11</v>
      </c>
      <c r="C14" s="451" t="s">
        <v>47</v>
      </c>
      <c r="D14" s="451"/>
      <c r="E14" s="7">
        <v>1</v>
      </c>
      <c r="F14" s="7">
        <v>34</v>
      </c>
      <c r="G14" s="7" t="s">
        <v>2100</v>
      </c>
      <c r="H14" s="7" t="s">
        <v>2100</v>
      </c>
      <c r="I14" s="7" t="s">
        <v>2100</v>
      </c>
      <c r="J14" s="7" t="s">
        <v>2100</v>
      </c>
      <c r="K14" s="7" t="s">
        <v>2100</v>
      </c>
      <c r="L14" s="22"/>
    </row>
    <row r="15" spans="1:12" s="20" customFormat="1" ht="15" customHeight="1" x14ac:dyDescent="0.4">
      <c r="A15" s="22"/>
      <c r="B15" s="45">
        <v>12</v>
      </c>
      <c r="C15" s="451" t="s">
        <v>48</v>
      </c>
      <c r="D15" s="451"/>
      <c r="E15" s="7" t="s">
        <v>46</v>
      </c>
      <c r="F15" s="7" t="s">
        <v>46</v>
      </c>
      <c r="G15" s="7" t="s">
        <v>46</v>
      </c>
      <c r="H15" s="7" t="s">
        <v>46</v>
      </c>
      <c r="I15" s="7" t="s">
        <v>46</v>
      </c>
      <c r="J15" s="7" t="s">
        <v>46</v>
      </c>
      <c r="K15" s="7" t="s">
        <v>46</v>
      </c>
      <c r="L15" s="22"/>
    </row>
    <row r="16" spans="1:12" s="20" customFormat="1" ht="15" customHeight="1" x14ac:dyDescent="0.4">
      <c r="A16" s="22"/>
      <c r="B16" s="46">
        <v>13</v>
      </c>
      <c r="C16" s="448" t="s">
        <v>49</v>
      </c>
      <c r="D16" s="448"/>
      <c r="E16" s="10" t="s">
        <v>46</v>
      </c>
      <c r="F16" s="10" t="s">
        <v>46</v>
      </c>
      <c r="G16" s="10" t="s">
        <v>46</v>
      </c>
      <c r="H16" s="10" t="s">
        <v>46</v>
      </c>
      <c r="I16" s="10" t="s">
        <v>46</v>
      </c>
      <c r="J16" s="10" t="s">
        <v>46</v>
      </c>
      <c r="K16" s="10" t="s">
        <v>46</v>
      </c>
      <c r="L16" s="22"/>
    </row>
    <row r="17" spans="1:12" s="20" customFormat="1" ht="15" customHeight="1" x14ac:dyDescent="0.4">
      <c r="A17" s="22"/>
      <c r="B17" s="45">
        <v>14</v>
      </c>
      <c r="C17" s="451" t="s">
        <v>50</v>
      </c>
      <c r="D17" s="451"/>
      <c r="E17" s="7" t="s">
        <v>46</v>
      </c>
      <c r="F17" s="7" t="s">
        <v>46</v>
      </c>
      <c r="G17" s="7" t="s">
        <v>46</v>
      </c>
      <c r="H17" s="7" t="s">
        <v>46</v>
      </c>
      <c r="I17" s="7" t="s">
        <v>46</v>
      </c>
      <c r="J17" s="7" t="s">
        <v>46</v>
      </c>
      <c r="K17" s="7" t="s">
        <v>46</v>
      </c>
      <c r="L17" s="22"/>
    </row>
    <row r="18" spans="1:12" s="20" customFormat="1" ht="15" customHeight="1" x14ac:dyDescent="0.4">
      <c r="A18" s="22"/>
      <c r="B18" s="45">
        <v>15</v>
      </c>
      <c r="C18" s="451" t="s">
        <v>51</v>
      </c>
      <c r="D18" s="451"/>
      <c r="E18" s="7" t="s">
        <v>46</v>
      </c>
      <c r="F18" s="7" t="s">
        <v>46</v>
      </c>
      <c r="G18" s="7" t="s">
        <v>46</v>
      </c>
      <c r="H18" s="7" t="s">
        <v>46</v>
      </c>
      <c r="I18" s="7" t="s">
        <v>46</v>
      </c>
      <c r="J18" s="7" t="s">
        <v>46</v>
      </c>
      <c r="K18" s="7" t="s">
        <v>46</v>
      </c>
      <c r="L18" s="22"/>
    </row>
    <row r="19" spans="1:12" s="20" customFormat="1" ht="15" customHeight="1" x14ac:dyDescent="0.4">
      <c r="A19" s="22"/>
      <c r="B19" s="45">
        <v>16</v>
      </c>
      <c r="C19" s="451" t="s">
        <v>52</v>
      </c>
      <c r="D19" s="451"/>
      <c r="E19" s="7" t="s">
        <v>46</v>
      </c>
      <c r="F19" s="7" t="s">
        <v>46</v>
      </c>
      <c r="G19" s="7" t="s">
        <v>46</v>
      </c>
      <c r="H19" s="7" t="s">
        <v>46</v>
      </c>
      <c r="I19" s="7" t="s">
        <v>46</v>
      </c>
      <c r="J19" s="7" t="s">
        <v>46</v>
      </c>
      <c r="K19" s="7" t="s">
        <v>46</v>
      </c>
      <c r="L19" s="22"/>
    </row>
    <row r="20" spans="1:12" s="20" customFormat="1" ht="15" customHeight="1" x14ac:dyDescent="0.4">
      <c r="A20" s="22"/>
      <c r="B20" s="45">
        <v>17</v>
      </c>
      <c r="C20" s="451" t="s">
        <v>53</v>
      </c>
      <c r="D20" s="451"/>
      <c r="E20" s="7" t="s">
        <v>46</v>
      </c>
      <c r="F20" s="7" t="s">
        <v>46</v>
      </c>
      <c r="G20" s="7" t="s">
        <v>46</v>
      </c>
      <c r="H20" s="7" t="s">
        <v>46</v>
      </c>
      <c r="I20" s="7" t="s">
        <v>46</v>
      </c>
      <c r="J20" s="7" t="s">
        <v>46</v>
      </c>
      <c r="K20" s="7" t="s">
        <v>46</v>
      </c>
      <c r="L20" s="22"/>
    </row>
    <row r="21" spans="1:12" s="20" customFormat="1" ht="15" customHeight="1" x14ac:dyDescent="0.4">
      <c r="A21" s="22"/>
      <c r="B21" s="46">
        <v>18</v>
      </c>
      <c r="C21" s="447" t="s">
        <v>54</v>
      </c>
      <c r="D21" s="448"/>
      <c r="E21" s="10" t="s">
        <v>46</v>
      </c>
      <c r="F21" s="10" t="s">
        <v>46</v>
      </c>
      <c r="G21" s="10" t="s">
        <v>46</v>
      </c>
      <c r="H21" s="10" t="s">
        <v>46</v>
      </c>
      <c r="I21" s="10" t="s">
        <v>46</v>
      </c>
      <c r="J21" s="10" t="s">
        <v>46</v>
      </c>
      <c r="K21" s="10" t="s">
        <v>46</v>
      </c>
      <c r="L21" s="22"/>
    </row>
    <row r="22" spans="1:12" s="20" customFormat="1" ht="15" customHeight="1" x14ac:dyDescent="0.4">
      <c r="A22" s="22"/>
      <c r="B22" s="45">
        <v>19</v>
      </c>
      <c r="C22" s="451" t="s">
        <v>55</v>
      </c>
      <c r="D22" s="451"/>
      <c r="E22" s="7" t="s">
        <v>46</v>
      </c>
      <c r="F22" s="7" t="s">
        <v>46</v>
      </c>
      <c r="G22" s="7" t="s">
        <v>46</v>
      </c>
      <c r="H22" s="7" t="s">
        <v>46</v>
      </c>
      <c r="I22" s="7" t="s">
        <v>46</v>
      </c>
      <c r="J22" s="7" t="s">
        <v>46</v>
      </c>
      <c r="K22" s="7" t="s">
        <v>46</v>
      </c>
      <c r="L22" s="22"/>
    </row>
    <row r="23" spans="1:12" s="20" customFormat="1" ht="15" customHeight="1" x14ac:dyDescent="0.4">
      <c r="A23" s="22"/>
      <c r="B23" s="45">
        <v>20</v>
      </c>
      <c r="C23" s="451" t="s">
        <v>56</v>
      </c>
      <c r="D23" s="451"/>
      <c r="E23" s="7" t="s">
        <v>46</v>
      </c>
      <c r="F23" s="7" t="s">
        <v>46</v>
      </c>
      <c r="G23" s="7" t="s">
        <v>46</v>
      </c>
      <c r="H23" s="7" t="s">
        <v>46</v>
      </c>
      <c r="I23" s="7" t="s">
        <v>46</v>
      </c>
      <c r="J23" s="7" t="s">
        <v>46</v>
      </c>
      <c r="K23" s="7" t="s">
        <v>46</v>
      </c>
      <c r="L23" s="22"/>
    </row>
    <row r="24" spans="1:12" s="20" customFormat="1" ht="15" customHeight="1" x14ac:dyDescent="0.4">
      <c r="A24" s="22"/>
      <c r="B24" s="45">
        <v>21</v>
      </c>
      <c r="C24" s="451" t="s">
        <v>57</v>
      </c>
      <c r="D24" s="451"/>
      <c r="E24" s="7" t="s">
        <v>46</v>
      </c>
      <c r="F24" s="7" t="s">
        <v>46</v>
      </c>
      <c r="G24" s="7" t="s">
        <v>46</v>
      </c>
      <c r="H24" s="7" t="s">
        <v>46</v>
      </c>
      <c r="I24" s="7" t="s">
        <v>46</v>
      </c>
      <c r="J24" s="7" t="s">
        <v>46</v>
      </c>
      <c r="K24" s="7" t="s">
        <v>46</v>
      </c>
      <c r="L24" s="22"/>
    </row>
    <row r="25" spans="1:12" s="20" customFormat="1" ht="15" customHeight="1" x14ac:dyDescent="0.4">
      <c r="A25" s="22"/>
      <c r="B25" s="45">
        <v>22</v>
      </c>
      <c r="C25" s="451" t="s">
        <v>58</v>
      </c>
      <c r="D25" s="451"/>
      <c r="E25" s="7" t="s">
        <v>46</v>
      </c>
      <c r="F25" s="7" t="s">
        <v>46</v>
      </c>
      <c r="G25" s="7" t="s">
        <v>46</v>
      </c>
      <c r="H25" s="7" t="s">
        <v>46</v>
      </c>
      <c r="I25" s="7" t="s">
        <v>46</v>
      </c>
      <c r="J25" s="7" t="s">
        <v>46</v>
      </c>
      <c r="K25" s="7" t="s">
        <v>46</v>
      </c>
      <c r="L25" s="22"/>
    </row>
    <row r="26" spans="1:12" s="20" customFormat="1" ht="15" customHeight="1" x14ac:dyDescent="0.4">
      <c r="A26" s="22"/>
      <c r="B26" s="46">
        <v>23</v>
      </c>
      <c r="C26" s="448" t="s">
        <v>59</v>
      </c>
      <c r="D26" s="448"/>
      <c r="E26" s="10" t="s">
        <v>46</v>
      </c>
      <c r="F26" s="10" t="s">
        <v>46</v>
      </c>
      <c r="G26" s="10" t="s">
        <v>46</v>
      </c>
      <c r="H26" s="10" t="s">
        <v>46</v>
      </c>
      <c r="I26" s="10" t="s">
        <v>46</v>
      </c>
      <c r="J26" s="10" t="s">
        <v>46</v>
      </c>
      <c r="K26" s="10" t="s">
        <v>46</v>
      </c>
      <c r="L26" s="22"/>
    </row>
    <row r="27" spans="1:12" s="20" customFormat="1" ht="15" customHeight="1" x14ac:dyDescent="0.4">
      <c r="A27" s="22"/>
      <c r="B27" s="45">
        <v>24</v>
      </c>
      <c r="C27" s="451" t="s">
        <v>60</v>
      </c>
      <c r="D27" s="451"/>
      <c r="E27" s="7" t="s">
        <v>46</v>
      </c>
      <c r="F27" s="7" t="s">
        <v>46</v>
      </c>
      <c r="G27" s="7" t="s">
        <v>46</v>
      </c>
      <c r="H27" s="7" t="s">
        <v>46</v>
      </c>
      <c r="I27" s="7" t="s">
        <v>46</v>
      </c>
      <c r="J27" s="7" t="s">
        <v>46</v>
      </c>
      <c r="K27" s="7" t="s">
        <v>46</v>
      </c>
      <c r="L27" s="22"/>
    </row>
    <row r="28" spans="1:12" s="20" customFormat="1" ht="15" customHeight="1" x14ac:dyDescent="0.4">
      <c r="A28" s="22"/>
      <c r="B28" s="45">
        <v>25</v>
      </c>
      <c r="C28" s="451" t="s">
        <v>61</v>
      </c>
      <c r="D28" s="451"/>
      <c r="E28" s="7" t="s">
        <v>46</v>
      </c>
      <c r="F28" s="7" t="s">
        <v>46</v>
      </c>
      <c r="G28" s="7" t="s">
        <v>46</v>
      </c>
      <c r="H28" s="7" t="s">
        <v>46</v>
      </c>
      <c r="I28" s="7" t="s">
        <v>46</v>
      </c>
      <c r="J28" s="7" t="s">
        <v>46</v>
      </c>
      <c r="K28" s="7" t="s">
        <v>46</v>
      </c>
      <c r="L28" s="22"/>
    </row>
    <row r="29" spans="1:12" s="20" customFormat="1" ht="15" customHeight="1" x14ac:dyDescent="0.4">
      <c r="A29" s="22"/>
      <c r="B29" s="45">
        <v>26</v>
      </c>
      <c r="C29" s="451" t="s">
        <v>62</v>
      </c>
      <c r="D29" s="451"/>
      <c r="E29" s="7" t="s">
        <v>46</v>
      </c>
      <c r="F29" s="7" t="s">
        <v>46</v>
      </c>
      <c r="G29" s="7" t="s">
        <v>46</v>
      </c>
      <c r="H29" s="7" t="s">
        <v>46</v>
      </c>
      <c r="I29" s="7" t="s">
        <v>46</v>
      </c>
      <c r="J29" s="7" t="s">
        <v>46</v>
      </c>
      <c r="K29" s="7" t="s">
        <v>46</v>
      </c>
      <c r="L29" s="22"/>
    </row>
    <row r="30" spans="1:12" s="20" customFormat="1" ht="15" customHeight="1" x14ac:dyDescent="0.4">
      <c r="A30" s="22"/>
      <c r="B30" s="45">
        <v>27</v>
      </c>
      <c r="C30" s="451" t="s">
        <v>63</v>
      </c>
      <c r="D30" s="451"/>
      <c r="E30" s="7" t="s">
        <v>46</v>
      </c>
      <c r="F30" s="7" t="s">
        <v>46</v>
      </c>
      <c r="G30" s="7" t="s">
        <v>46</v>
      </c>
      <c r="H30" s="7" t="s">
        <v>46</v>
      </c>
      <c r="I30" s="7" t="s">
        <v>46</v>
      </c>
      <c r="J30" s="7" t="s">
        <v>46</v>
      </c>
      <c r="K30" s="7" t="s">
        <v>46</v>
      </c>
      <c r="L30" s="22"/>
    </row>
    <row r="31" spans="1:12" s="20" customFormat="1" ht="15" customHeight="1" x14ac:dyDescent="0.4">
      <c r="A31" s="22"/>
      <c r="B31" s="46">
        <v>28</v>
      </c>
      <c r="C31" s="448" t="s">
        <v>64</v>
      </c>
      <c r="D31" s="448"/>
      <c r="E31" s="10" t="s">
        <v>46</v>
      </c>
      <c r="F31" s="10" t="s">
        <v>46</v>
      </c>
      <c r="G31" s="10" t="s">
        <v>46</v>
      </c>
      <c r="H31" s="10" t="s">
        <v>46</v>
      </c>
      <c r="I31" s="10" t="s">
        <v>46</v>
      </c>
      <c r="J31" s="10" t="s">
        <v>46</v>
      </c>
      <c r="K31" s="10" t="s">
        <v>46</v>
      </c>
      <c r="L31" s="22"/>
    </row>
    <row r="32" spans="1:12" s="20" customFormat="1" ht="15" customHeight="1" x14ac:dyDescent="0.4">
      <c r="A32" s="22"/>
      <c r="B32" s="45">
        <v>29</v>
      </c>
      <c r="C32" s="451" t="s">
        <v>65</v>
      </c>
      <c r="D32" s="451"/>
      <c r="E32" s="7" t="s">
        <v>46</v>
      </c>
      <c r="F32" s="7" t="s">
        <v>46</v>
      </c>
      <c r="G32" s="7" t="s">
        <v>46</v>
      </c>
      <c r="H32" s="7" t="s">
        <v>46</v>
      </c>
      <c r="I32" s="7" t="s">
        <v>46</v>
      </c>
      <c r="J32" s="7" t="s">
        <v>46</v>
      </c>
      <c r="K32" s="7" t="s">
        <v>46</v>
      </c>
      <c r="L32" s="22"/>
    </row>
    <row r="33" spans="1:12" s="20" customFormat="1" ht="15" customHeight="1" x14ac:dyDescent="0.4">
      <c r="A33" s="22"/>
      <c r="B33" s="45">
        <v>30</v>
      </c>
      <c r="C33" s="451" t="s">
        <v>66</v>
      </c>
      <c r="D33" s="451"/>
      <c r="E33" s="7" t="s">
        <v>46</v>
      </c>
      <c r="F33" s="7" t="s">
        <v>46</v>
      </c>
      <c r="G33" s="7" t="s">
        <v>46</v>
      </c>
      <c r="H33" s="7" t="s">
        <v>46</v>
      </c>
      <c r="I33" s="7" t="s">
        <v>46</v>
      </c>
      <c r="J33" s="7" t="s">
        <v>46</v>
      </c>
      <c r="K33" s="7" t="s">
        <v>46</v>
      </c>
      <c r="L33" s="22"/>
    </row>
    <row r="34" spans="1:12" s="20" customFormat="1" ht="15" customHeight="1" x14ac:dyDescent="0.4">
      <c r="A34" s="22"/>
      <c r="B34" s="45">
        <v>31</v>
      </c>
      <c r="C34" s="451" t="s">
        <v>67</v>
      </c>
      <c r="D34" s="451"/>
      <c r="E34" s="7" t="s">
        <v>46</v>
      </c>
      <c r="F34" s="7" t="s">
        <v>46</v>
      </c>
      <c r="G34" s="7" t="s">
        <v>46</v>
      </c>
      <c r="H34" s="7" t="s">
        <v>46</v>
      </c>
      <c r="I34" s="7" t="s">
        <v>46</v>
      </c>
      <c r="J34" s="7" t="s">
        <v>46</v>
      </c>
      <c r="K34" s="7" t="s">
        <v>46</v>
      </c>
      <c r="L34" s="22"/>
    </row>
    <row r="35" spans="1:12" s="20" customFormat="1" ht="15" customHeight="1" x14ac:dyDescent="0.4">
      <c r="A35" s="22"/>
      <c r="B35" s="146">
        <v>32</v>
      </c>
      <c r="C35" s="458" t="s">
        <v>68</v>
      </c>
      <c r="D35" s="458"/>
      <c r="E35" s="109" t="s">
        <v>46</v>
      </c>
      <c r="F35" s="109" t="s">
        <v>46</v>
      </c>
      <c r="G35" s="109" t="s">
        <v>46</v>
      </c>
      <c r="H35" s="109" t="s">
        <v>46</v>
      </c>
      <c r="I35" s="109" t="s">
        <v>46</v>
      </c>
      <c r="J35" s="109" t="s">
        <v>46</v>
      </c>
      <c r="K35" s="109" t="s">
        <v>46</v>
      </c>
      <c r="L35" s="22"/>
    </row>
    <row r="36" spans="1:12" s="20" customFormat="1" ht="15" customHeight="1" x14ac:dyDescent="0.4">
      <c r="A36" s="22"/>
      <c r="B36" s="454" t="s">
        <v>2259</v>
      </c>
      <c r="C36" s="454"/>
      <c r="D36" s="455"/>
      <c r="E36" s="7">
        <v>1</v>
      </c>
      <c r="F36" s="7">
        <v>1</v>
      </c>
      <c r="G36" s="7" t="s">
        <v>2100</v>
      </c>
      <c r="H36" s="7" t="s">
        <v>2100</v>
      </c>
      <c r="I36" s="7" t="s">
        <v>2100</v>
      </c>
      <c r="J36" s="7" t="s">
        <v>2100</v>
      </c>
      <c r="K36" s="7" t="s">
        <v>2100</v>
      </c>
      <c r="L36" s="22"/>
    </row>
    <row r="37" spans="1:12" s="20" customFormat="1" ht="15" customHeight="1" x14ac:dyDescent="0.4">
      <c r="A37" s="22"/>
      <c r="B37" s="454" t="s">
        <v>540</v>
      </c>
      <c r="C37" s="454"/>
      <c r="D37" s="455"/>
      <c r="E37" s="7">
        <v>1</v>
      </c>
      <c r="F37" s="7">
        <v>11</v>
      </c>
      <c r="G37" s="7" t="s">
        <v>2100</v>
      </c>
      <c r="H37" s="7" t="s">
        <v>2100</v>
      </c>
      <c r="I37" s="7" t="s">
        <v>2100</v>
      </c>
      <c r="J37" s="7" t="s">
        <v>2100</v>
      </c>
      <c r="K37" s="7" t="s">
        <v>2100</v>
      </c>
      <c r="L37" s="22"/>
    </row>
    <row r="38" spans="1:12" s="20" customFormat="1" ht="15" customHeight="1" x14ac:dyDescent="0.4">
      <c r="A38" s="22"/>
      <c r="B38" s="454" t="s">
        <v>541</v>
      </c>
      <c r="C38" s="454"/>
      <c r="D38" s="455"/>
      <c r="E38" s="7" t="s">
        <v>46</v>
      </c>
      <c r="F38" s="7" t="s">
        <v>46</v>
      </c>
      <c r="G38" s="7" t="s">
        <v>46</v>
      </c>
      <c r="H38" s="7" t="s">
        <v>46</v>
      </c>
      <c r="I38" s="7" t="s">
        <v>46</v>
      </c>
      <c r="J38" s="7" t="s">
        <v>46</v>
      </c>
      <c r="K38" s="7" t="s">
        <v>46</v>
      </c>
      <c r="L38" s="22"/>
    </row>
    <row r="39" spans="1:12" s="20" customFormat="1" ht="15" customHeight="1" x14ac:dyDescent="0.4">
      <c r="A39" s="22"/>
      <c r="B39" s="454" t="s">
        <v>542</v>
      </c>
      <c r="C39" s="454"/>
      <c r="D39" s="455"/>
      <c r="E39" s="7">
        <v>3</v>
      </c>
      <c r="F39" s="7">
        <v>102</v>
      </c>
      <c r="G39" s="7" t="s">
        <v>2100</v>
      </c>
      <c r="H39" s="7" t="s">
        <v>2100</v>
      </c>
      <c r="I39" s="7" t="s">
        <v>2100</v>
      </c>
      <c r="J39" s="7" t="s">
        <v>2100</v>
      </c>
      <c r="K39" s="7" t="s">
        <v>2100</v>
      </c>
      <c r="L39" s="22"/>
    </row>
    <row r="40" spans="1:12" s="20" customFormat="1" ht="15" customHeight="1" x14ac:dyDescent="0.4">
      <c r="A40" s="22"/>
      <c r="B40" s="456" t="s">
        <v>543</v>
      </c>
      <c r="C40" s="456"/>
      <c r="D40" s="457"/>
      <c r="E40" s="10" t="s">
        <v>46</v>
      </c>
      <c r="F40" s="10" t="s">
        <v>46</v>
      </c>
      <c r="G40" s="10" t="s">
        <v>46</v>
      </c>
      <c r="H40" s="10" t="s">
        <v>46</v>
      </c>
      <c r="I40" s="10" t="s">
        <v>46</v>
      </c>
      <c r="J40" s="10" t="s">
        <v>46</v>
      </c>
      <c r="K40" s="10" t="s">
        <v>46</v>
      </c>
      <c r="L40" s="22"/>
    </row>
    <row r="41" spans="1:12" s="20" customFormat="1" ht="15" customHeight="1" x14ac:dyDescent="0.4">
      <c r="A41" s="22"/>
      <c r="B41" s="454" t="s">
        <v>544</v>
      </c>
      <c r="C41" s="454"/>
      <c r="D41" s="455"/>
      <c r="E41" s="7" t="s">
        <v>46</v>
      </c>
      <c r="F41" s="7" t="s">
        <v>46</v>
      </c>
      <c r="G41" s="7" t="s">
        <v>46</v>
      </c>
      <c r="H41" s="7" t="s">
        <v>46</v>
      </c>
      <c r="I41" s="7" t="s">
        <v>46</v>
      </c>
      <c r="J41" s="7" t="s">
        <v>46</v>
      </c>
      <c r="K41" s="7" t="s">
        <v>46</v>
      </c>
      <c r="L41" s="22"/>
    </row>
    <row r="42" spans="1:12" s="20" customFormat="1" ht="15" customHeight="1" x14ac:dyDescent="0.4">
      <c r="A42" s="22"/>
      <c r="B42" s="454" t="s">
        <v>545</v>
      </c>
      <c r="C42" s="454"/>
      <c r="D42" s="455"/>
      <c r="E42" s="7" t="s">
        <v>46</v>
      </c>
      <c r="F42" s="7" t="s">
        <v>46</v>
      </c>
      <c r="G42" s="7" t="s">
        <v>46</v>
      </c>
      <c r="H42" s="7" t="s">
        <v>46</v>
      </c>
      <c r="I42" s="7" t="s">
        <v>46</v>
      </c>
      <c r="J42" s="7" t="s">
        <v>46</v>
      </c>
      <c r="K42" s="7" t="s">
        <v>46</v>
      </c>
      <c r="L42" s="22"/>
    </row>
    <row r="43" spans="1:12" s="20" customFormat="1" ht="15" customHeight="1" x14ac:dyDescent="0.4">
      <c r="A43" s="22"/>
      <c r="B43" s="454" t="s">
        <v>546</v>
      </c>
      <c r="C43" s="454"/>
      <c r="D43" s="455"/>
      <c r="E43" s="7" t="s">
        <v>46</v>
      </c>
      <c r="F43" s="7" t="s">
        <v>46</v>
      </c>
      <c r="G43" s="7" t="s">
        <v>46</v>
      </c>
      <c r="H43" s="7" t="s">
        <v>46</v>
      </c>
      <c r="I43" s="7" t="s">
        <v>46</v>
      </c>
      <c r="J43" s="7" t="s">
        <v>46</v>
      </c>
      <c r="K43" s="7" t="s">
        <v>46</v>
      </c>
      <c r="L43" s="22"/>
    </row>
    <row r="44" spans="1:12" s="20" customFormat="1" ht="15" customHeight="1" x14ac:dyDescent="0.4">
      <c r="A44" s="22"/>
      <c r="B44" s="454" t="s">
        <v>547</v>
      </c>
      <c r="C44" s="454"/>
      <c r="D44" s="455"/>
      <c r="E44" s="7" t="s">
        <v>46</v>
      </c>
      <c r="F44" s="7" t="s">
        <v>46</v>
      </c>
      <c r="G44" s="7" t="s">
        <v>46</v>
      </c>
      <c r="H44" s="7" t="s">
        <v>46</v>
      </c>
      <c r="I44" s="7" t="s">
        <v>46</v>
      </c>
      <c r="J44" s="7" t="s">
        <v>46</v>
      </c>
      <c r="K44" s="7" t="s">
        <v>46</v>
      </c>
      <c r="L44" s="22"/>
    </row>
    <row r="45" spans="1:12" s="20" customFormat="1" ht="15" customHeight="1" thickBot="1" x14ac:dyDescent="0.45">
      <c r="A45" s="22"/>
      <c r="B45" s="452" t="s">
        <v>548</v>
      </c>
      <c r="C45" s="452"/>
      <c r="D45" s="453"/>
      <c r="E45" s="13" t="s">
        <v>46</v>
      </c>
      <c r="F45" s="13" t="s">
        <v>46</v>
      </c>
      <c r="G45" s="13" t="s">
        <v>46</v>
      </c>
      <c r="H45" s="13" t="s">
        <v>46</v>
      </c>
      <c r="I45" s="13" t="s">
        <v>46</v>
      </c>
      <c r="J45" s="13" t="s">
        <v>46</v>
      </c>
      <c r="K45" s="13" t="s">
        <v>46</v>
      </c>
      <c r="L45" s="22"/>
    </row>
    <row r="46" spans="1:12" s="20" customFormat="1" ht="15" customHeight="1" x14ac:dyDescent="0.4">
      <c r="A46" s="22"/>
      <c r="L46" s="22"/>
    </row>
    <row r="47" spans="1:12" ht="15" customHeight="1" x14ac:dyDescent="0.4">
      <c r="A47" s="18"/>
      <c r="L47" s="18"/>
    </row>
    <row r="48" spans="1:12" ht="15" customHeight="1" x14ac:dyDescent="0.4">
      <c r="A48" s="18"/>
      <c r="L48" s="18"/>
    </row>
    <row r="49" spans="1:12" ht="15" customHeight="1" x14ac:dyDescent="0.4">
      <c r="A49" s="18"/>
      <c r="L49" s="18"/>
    </row>
    <row r="50" spans="1:12" ht="15" customHeight="1" x14ac:dyDescent="0.4">
      <c r="A50" s="18"/>
      <c r="L50" s="18"/>
    </row>
    <row r="51" spans="1:12" ht="15" customHeight="1" x14ac:dyDescent="0.4">
      <c r="A51" s="18"/>
      <c r="L51" s="18"/>
    </row>
    <row r="52" spans="1:12" ht="15" customHeight="1" x14ac:dyDescent="0.4">
      <c r="A52" s="18"/>
      <c r="L52" s="18"/>
    </row>
    <row r="53" spans="1:12" ht="15" customHeight="1" x14ac:dyDescent="0.4">
      <c r="A53" s="18"/>
      <c r="L53" s="18"/>
    </row>
    <row r="54" spans="1:12" ht="15" customHeight="1" x14ac:dyDescent="0.4">
      <c r="A54" s="18"/>
      <c r="L54" s="18"/>
    </row>
    <row r="55" spans="1:12" ht="15" customHeight="1" x14ac:dyDescent="0.4">
      <c r="A55" s="18"/>
      <c r="L55" s="18"/>
    </row>
    <row r="56" spans="1:12" ht="15" customHeight="1" x14ac:dyDescent="0.4">
      <c r="A56" s="18"/>
      <c r="L56" s="18"/>
    </row>
    <row r="57" spans="1:12" ht="15" customHeight="1" x14ac:dyDescent="0.4">
      <c r="A57" s="18"/>
      <c r="L57" s="18"/>
    </row>
    <row r="58" spans="1:12" ht="15" customHeight="1" x14ac:dyDescent="0.4">
      <c r="A58" s="18"/>
      <c r="L58" s="18"/>
    </row>
    <row r="59" spans="1:12" ht="15" customHeight="1" x14ac:dyDescent="0.4">
      <c r="A59" s="18"/>
      <c r="L59" s="18"/>
    </row>
  </sheetData>
  <mergeCells count="37">
    <mergeCell ref="B45:D45"/>
    <mergeCell ref="E9:E10"/>
    <mergeCell ref="B39:D39"/>
    <mergeCell ref="B40:D40"/>
    <mergeCell ref="B41:D41"/>
    <mergeCell ref="B42:D42"/>
    <mergeCell ref="B43:D43"/>
    <mergeCell ref="B44:D44"/>
    <mergeCell ref="C34:D34"/>
    <mergeCell ref="C35:D35"/>
    <mergeCell ref="B36:D36"/>
    <mergeCell ref="B37:D37"/>
    <mergeCell ref="B38:D38"/>
    <mergeCell ref="C28:D28"/>
    <mergeCell ref="C29:D29"/>
    <mergeCell ref="C30:D30"/>
    <mergeCell ref="C31:D31"/>
    <mergeCell ref="C32:D32"/>
    <mergeCell ref="C33:D33"/>
    <mergeCell ref="C22:D22"/>
    <mergeCell ref="C23:D23"/>
    <mergeCell ref="C24:D24"/>
    <mergeCell ref="C25:D25"/>
    <mergeCell ref="C26:D26"/>
    <mergeCell ref="C27:D27"/>
    <mergeCell ref="B9:D10"/>
    <mergeCell ref="C21:D21"/>
    <mergeCell ref="B11:D11"/>
    <mergeCell ref="C12:D12"/>
    <mergeCell ref="C13:D13"/>
    <mergeCell ref="C14:D14"/>
    <mergeCell ref="C15:D15"/>
    <mergeCell ref="C16:D16"/>
    <mergeCell ref="C17:D17"/>
    <mergeCell ref="C18:D18"/>
    <mergeCell ref="C19:D19"/>
    <mergeCell ref="C20:D20"/>
  </mergeCells>
  <phoneticPr fontId="2"/>
  <pageMargins left="0.78740157480314965" right="0.78740157480314965" top="0.78740157480314965" bottom="0.78740157480314965" header="0.39370078740157483" footer="0.59055118110236227"/>
  <pageSetup paperSize="9" scale="93" firstPageNumber="5"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pageSetUpPr fitToPage="1"/>
  </sheetPr>
  <dimension ref="A1:L59"/>
  <sheetViews>
    <sheetView showGridLines="0" zoomScaleNormal="100" workbookViewId="0"/>
  </sheetViews>
  <sheetFormatPr defaultColWidth="8.125" defaultRowHeight="15" customHeight="1" x14ac:dyDescent="0.4"/>
  <cols>
    <col min="1" max="1" width="2.625" style="16" customWidth="1"/>
    <col min="2" max="2" width="2.5" style="16" customWidth="1"/>
    <col min="3" max="5" width="6" style="16" customWidth="1"/>
    <col min="6" max="6" width="6.875" style="16" customWidth="1"/>
    <col min="7" max="11" width="11.375" style="16" customWidth="1"/>
    <col min="12" max="12" width="8.75" style="16" bestFit="1" customWidth="1"/>
    <col min="13" max="16384" width="8.125" style="16"/>
  </cols>
  <sheetData>
    <row r="1" spans="1:12" s="126" customFormat="1" ht="15" customHeight="1" x14ac:dyDescent="0.4">
      <c r="B1" s="126" t="s">
        <v>2256</v>
      </c>
    </row>
    <row r="2" spans="1:12" s="126" customFormat="1" ht="4.5" customHeight="1" x14ac:dyDescent="0.4"/>
    <row r="3" spans="1:12" s="126" customFormat="1" ht="4.5" customHeight="1" x14ac:dyDescent="0.4"/>
    <row r="4" spans="1:12" s="126" customFormat="1" ht="4.5" customHeight="1" x14ac:dyDescent="0.4"/>
    <row r="5" spans="1:12" ht="4.5" customHeight="1" x14ac:dyDescent="0.4"/>
    <row r="6" spans="1:12" s="59" customFormat="1" ht="15" customHeight="1" x14ac:dyDescent="0.4">
      <c r="B6" s="59" t="s">
        <v>643</v>
      </c>
    </row>
    <row r="7" spans="1:12" s="52" customFormat="1" ht="15" customHeight="1" x14ac:dyDescent="0.4">
      <c r="B7" s="52" t="s">
        <v>2070</v>
      </c>
    </row>
    <row r="8" spans="1:12" s="20" customFormat="1" ht="15" customHeight="1" thickBot="1" x14ac:dyDescent="0.45">
      <c r="C8" s="21">
        <v>501</v>
      </c>
      <c r="D8" s="20" t="s">
        <v>695</v>
      </c>
      <c r="L8" s="22"/>
    </row>
    <row r="9" spans="1:12" ht="52.5" x14ac:dyDescent="0.4">
      <c r="A9" s="18"/>
      <c r="B9" s="429" t="s">
        <v>18</v>
      </c>
      <c r="C9" s="429"/>
      <c r="D9" s="430"/>
      <c r="E9" s="440" t="s">
        <v>20</v>
      </c>
      <c r="F9" s="140" t="s">
        <v>639</v>
      </c>
      <c r="G9" s="154" t="s">
        <v>71</v>
      </c>
      <c r="H9" s="140" t="s">
        <v>2091</v>
      </c>
      <c r="I9" s="140" t="s">
        <v>640</v>
      </c>
      <c r="J9" s="141" t="s">
        <v>641</v>
      </c>
      <c r="K9" s="141" t="s">
        <v>2035</v>
      </c>
      <c r="L9" s="18"/>
    </row>
    <row r="10" spans="1:12" s="142" customFormat="1" ht="15" customHeight="1" thickBot="1" x14ac:dyDescent="0.45">
      <c r="A10" s="93"/>
      <c r="B10" s="431"/>
      <c r="C10" s="431"/>
      <c r="D10" s="432"/>
      <c r="E10" s="441"/>
      <c r="F10" s="23" t="s">
        <v>642</v>
      </c>
      <c r="G10" s="23" t="s">
        <v>80</v>
      </c>
      <c r="H10" s="23" t="s">
        <v>80</v>
      </c>
      <c r="I10" s="23" t="s">
        <v>80</v>
      </c>
      <c r="J10" s="24" t="s">
        <v>80</v>
      </c>
      <c r="K10" s="24" t="s">
        <v>80</v>
      </c>
      <c r="L10" s="93"/>
    </row>
    <row r="11" spans="1:12" s="52" customFormat="1" ht="15" customHeight="1" x14ac:dyDescent="0.4">
      <c r="A11" s="51"/>
      <c r="B11" s="449" t="s">
        <v>694</v>
      </c>
      <c r="C11" s="449"/>
      <c r="D11" s="450"/>
      <c r="E11" s="50">
        <v>13</v>
      </c>
      <c r="F11" s="50">
        <v>467</v>
      </c>
      <c r="G11" s="50">
        <v>116725</v>
      </c>
      <c r="H11" s="50">
        <v>620595</v>
      </c>
      <c r="I11" s="50">
        <v>804311</v>
      </c>
      <c r="J11" s="50">
        <v>157176</v>
      </c>
      <c r="K11" s="50">
        <v>169935</v>
      </c>
      <c r="L11" s="51"/>
    </row>
    <row r="12" spans="1:12" s="20" customFormat="1" ht="15" customHeight="1" x14ac:dyDescent="0.4">
      <c r="A12" s="22"/>
      <c r="B12" s="45" t="s">
        <v>43</v>
      </c>
      <c r="C12" s="451" t="s">
        <v>44</v>
      </c>
      <c r="D12" s="451"/>
      <c r="E12" s="7">
        <v>6</v>
      </c>
      <c r="F12" s="7">
        <v>360</v>
      </c>
      <c r="G12" s="7">
        <v>94160</v>
      </c>
      <c r="H12" s="7">
        <v>611342</v>
      </c>
      <c r="I12" s="7">
        <v>752296</v>
      </c>
      <c r="J12" s="7">
        <v>118864</v>
      </c>
      <c r="K12" s="7">
        <v>131058</v>
      </c>
      <c r="L12" s="22"/>
    </row>
    <row r="13" spans="1:12" s="20" customFormat="1" ht="15" customHeight="1" x14ac:dyDescent="0.4">
      <c r="A13" s="22"/>
      <c r="B13" s="45">
        <v>10</v>
      </c>
      <c r="C13" s="451" t="s">
        <v>45</v>
      </c>
      <c r="D13" s="451"/>
      <c r="E13" s="7">
        <v>1</v>
      </c>
      <c r="F13" s="7">
        <v>2</v>
      </c>
      <c r="G13" s="7" t="s">
        <v>2100</v>
      </c>
      <c r="H13" s="7" t="s">
        <v>2100</v>
      </c>
      <c r="I13" s="7" t="s">
        <v>2100</v>
      </c>
      <c r="J13" s="7" t="s">
        <v>2100</v>
      </c>
      <c r="K13" s="7" t="s">
        <v>2100</v>
      </c>
      <c r="L13" s="22"/>
    </row>
    <row r="14" spans="1:12" s="20" customFormat="1" ht="15" customHeight="1" x14ac:dyDescent="0.4">
      <c r="A14" s="22"/>
      <c r="B14" s="45">
        <v>11</v>
      </c>
      <c r="C14" s="451" t="s">
        <v>47</v>
      </c>
      <c r="D14" s="451"/>
      <c r="E14" s="7" t="s">
        <v>46</v>
      </c>
      <c r="F14" s="7" t="s">
        <v>46</v>
      </c>
      <c r="G14" s="7" t="s">
        <v>46</v>
      </c>
      <c r="H14" s="7" t="s">
        <v>46</v>
      </c>
      <c r="I14" s="7" t="s">
        <v>46</v>
      </c>
      <c r="J14" s="7" t="s">
        <v>46</v>
      </c>
      <c r="K14" s="7" t="s">
        <v>46</v>
      </c>
      <c r="L14" s="22"/>
    </row>
    <row r="15" spans="1:12" s="20" customFormat="1" ht="15" customHeight="1" x14ac:dyDescent="0.4">
      <c r="A15" s="22"/>
      <c r="B15" s="45">
        <v>12</v>
      </c>
      <c r="C15" s="451" t="s">
        <v>48</v>
      </c>
      <c r="D15" s="451"/>
      <c r="E15" s="7">
        <v>2</v>
      </c>
      <c r="F15" s="7">
        <v>5</v>
      </c>
      <c r="G15" s="7" t="s">
        <v>2100</v>
      </c>
      <c r="H15" s="7" t="s">
        <v>2100</v>
      </c>
      <c r="I15" s="7" t="s">
        <v>2100</v>
      </c>
      <c r="J15" s="7" t="s">
        <v>2100</v>
      </c>
      <c r="K15" s="7" t="s">
        <v>2100</v>
      </c>
      <c r="L15" s="22"/>
    </row>
    <row r="16" spans="1:12" s="20" customFormat="1" ht="15" customHeight="1" x14ac:dyDescent="0.4">
      <c r="A16" s="22"/>
      <c r="B16" s="46">
        <v>13</v>
      </c>
      <c r="C16" s="448" t="s">
        <v>49</v>
      </c>
      <c r="D16" s="448"/>
      <c r="E16" s="10" t="s">
        <v>46</v>
      </c>
      <c r="F16" s="10" t="s">
        <v>46</v>
      </c>
      <c r="G16" s="10" t="s">
        <v>46</v>
      </c>
      <c r="H16" s="10" t="s">
        <v>46</v>
      </c>
      <c r="I16" s="10" t="s">
        <v>46</v>
      </c>
      <c r="J16" s="10" t="s">
        <v>46</v>
      </c>
      <c r="K16" s="10" t="s">
        <v>46</v>
      </c>
      <c r="L16" s="22"/>
    </row>
    <row r="17" spans="1:12" s="20" customFormat="1" ht="15" customHeight="1" x14ac:dyDescent="0.4">
      <c r="A17" s="22"/>
      <c r="B17" s="45">
        <v>14</v>
      </c>
      <c r="C17" s="451" t="s">
        <v>50</v>
      </c>
      <c r="D17" s="451"/>
      <c r="E17" s="7" t="s">
        <v>46</v>
      </c>
      <c r="F17" s="7" t="s">
        <v>46</v>
      </c>
      <c r="G17" s="7" t="s">
        <v>46</v>
      </c>
      <c r="H17" s="7" t="s">
        <v>46</v>
      </c>
      <c r="I17" s="7" t="s">
        <v>46</v>
      </c>
      <c r="J17" s="7" t="s">
        <v>46</v>
      </c>
      <c r="K17" s="7" t="s">
        <v>46</v>
      </c>
      <c r="L17" s="22"/>
    </row>
    <row r="18" spans="1:12" s="20" customFormat="1" ht="15" customHeight="1" x14ac:dyDescent="0.4">
      <c r="A18" s="22"/>
      <c r="B18" s="45">
        <v>15</v>
      </c>
      <c r="C18" s="451" t="s">
        <v>51</v>
      </c>
      <c r="D18" s="451"/>
      <c r="E18" s="7" t="s">
        <v>46</v>
      </c>
      <c r="F18" s="7" t="s">
        <v>46</v>
      </c>
      <c r="G18" s="7" t="s">
        <v>46</v>
      </c>
      <c r="H18" s="7" t="s">
        <v>46</v>
      </c>
      <c r="I18" s="7" t="s">
        <v>46</v>
      </c>
      <c r="J18" s="7" t="s">
        <v>46</v>
      </c>
      <c r="K18" s="7" t="s">
        <v>46</v>
      </c>
      <c r="L18" s="22"/>
    </row>
    <row r="19" spans="1:12" s="20" customFormat="1" ht="15" customHeight="1" x14ac:dyDescent="0.4">
      <c r="A19" s="22"/>
      <c r="B19" s="45">
        <v>16</v>
      </c>
      <c r="C19" s="451" t="s">
        <v>52</v>
      </c>
      <c r="D19" s="451"/>
      <c r="E19" s="7">
        <v>1</v>
      </c>
      <c r="F19" s="7">
        <v>1</v>
      </c>
      <c r="G19" s="7" t="s">
        <v>2100</v>
      </c>
      <c r="H19" s="7" t="s">
        <v>2100</v>
      </c>
      <c r="I19" s="7" t="s">
        <v>2100</v>
      </c>
      <c r="J19" s="7" t="s">
        <v>2100</v>
      </c>
      <c r="K19" s="7" t="s">
        <v>2100</v>
      </c>
      <c r="L19" s="22"/>
    </row>
    <row r="20" spans="1:12" s="20" customFormat="1" ht="15" customHeight="1" x14ac:dyDescent="0.4">
      <c r="A20" s="22"/>
      <c r="B20" s="45">
        <v>17</v>
      </c>
      <c r="C20" s="451" t="s">
        <v>53</v>
      </c>
      <c r="D20" s="451"/>
      <c r="E20" s="7" t="s">
        <v>46</v>
      </c>
      <c r="F20" s="7" t="s">
        <v>46</v>
      </c>
      <c r="G20" s="7" t="s">
        <v>46</v>
      </c>
      <c r="H20" s="7" t="s">
        <v>46</v>
      </c>
      <c r="I20" s="7" t="s">
        <v>46</v>
      </c>
      <c r="J20" s="7" t="s">
        <v>46</v>
      </c>
      <c r="K20" s="7" t="s">
        <v>46</v>
      </c>
      <c r="L20" s="22"/>
    </row>
    <row r="21" spans="1:12" s="20" customFormat="1" ht="15" customHeight="1" x14ac:dyDescent="0.4">
      <c r="A21" s="22"/>
      <c r="B21" s="46">
        <v>18</v>
      </c>
      <c r="C21" s="447" t="s">
        <v>54</v>
      </c>
      <c r="D21" s="448"/>
      <c r="E21" s="10" t="s">
        <v>46</v>
      </c>
      <c r="F21" s="10" t="s">
        <v>46</v>
      </c>
      <c r="G21" s="10" t="s">
        <v>46</v>
      </c>
      <c r="H21" s="10" t="s">
        <v>46</v>
      </c>
      <c r="I21" s="10" t="s">
        <v>46</v>
      </c>
      <c r="J21" s="10" t="s">
        <v>46</v>
      </c>
      <c r="K21" s="10" t="s">
        <v>46</v>
      </c>
      <c r="L21" s="22"/>
    </row>
    <row r="22" spans="1:12" s="20" customFormat="1" ht="15" customHeight="1" x14ac:dyDescent="0.4">
      <c r="A22" s="22"/>
      <c r="B22" s="45">
        <v>19</v>
      </c>
      <c r="C22" s="451" t="s">
        <v>55</v>
      </c>
      <c r="D22" s="451"/>
      <c r="E22" s="7" t="s">
        <v>46</v>
      </c>
      <c r="F22" s="7" t="s">
        <v>46</v>
      </c>
      <c r="G22" s="7" t="s">
        <v>46</v>
      </c>
      <c r="H22" s="7" t="s">
        <v>46</v>
      </c>
      <c r="I22" s="7" t="s">
        <v>46</v>
      </c>
      <c r="J22" s="7" t="s">
        <v>46</v>
      </c>
      <c r="K22" s="7" t="s">
        <v>46</v>
      </c>
      <c r="L22" s="22"/>
    </row>
    <row r="23" spans="1:12" s="20" customFormat="1" ht="15" customHeight="1" x14ac:dyDescent="0.4">
      <c r="A23" s="22"/>
      <c r="B23" s="45">
        <v>20</v>
      </c>
      <c r="C23" s="451" t="s">
        <v>56</v>
      </c>
      <c r="D23" s="451"/>
      <c r="E23" s="7" t="s">
        <v>46</v>
      </c>
      <c r="F23" s="7" t="s">
        <v>46</v>
      </c>
      <c r="G23" s="7" t="s">
        <v>46</v>
      </c>
      <c r="H23" s="7" t="s">
        <v>46</v>
      </c>
      <c r="I23" s="7" t="s">
        <v>46</v>
      </c>
      <c r="J23" s="7" t="s">
        <v>46</v>
      </c>
      <c r="K23" s="7" t="s">
        <v>46</v>
      </c>
      <c r="L23" s="22"/>
    </row>
    <row r="24" spans="1:12" s="20" customFormat="1" ht="15" customHeight="1" x14ac:dyDescent="0.4">
      <c r="A24" s="22"/>
      <c r="B24" s="45">
        <v>21</v>
      </c>
      <c r="C24" s="451" t="s">
        <v>57</v>
      </c>
      <c r="D24" s="451"/>
      <c r="E24" s="7" t="s">
        <v>46</v>
      </c>
      <c r="F24" s="7" t="s">
        <v>46</v>
      </c>
      <c r="G24" s="7" t="s">
        <v>46</v>
      </c>
      <c r="H24" s="7" t="s">
        <v>46</v>
      </c>
      <c r="I24" s="7" t="s">
        <v>46</v>
      </c>
      <c r="J24" s="7" t="s">
        <v>46</v>
      </c>
      <c r="K24" s="7" t="s">
        <v>46</v>
      </c>
      <c r="L24" s="22"/>
    </row>
    <row r="25" spans="1:12" s="20" customFormat="1" ht="15" customHeight="1" x14ac:dyDescent="0.4">
      <c r="A25" s="22"/>
      <c r="B25" s="45">
        <v>22</v>
      </c>
      <c r="C25" s="451" t="s">
        <v>58</v>
      </c>
      <c r="D25" s="451"/>
      <c r="E25" s="7" t="s">
        <v>46</v>
      </c>
      <c r="F25" s="7" t="s">
        <v>46</v>
      </c>
      <c r="G25" s="7" t="s">
        <v>46</v>
      </c>
      <c r="H25" s="7" t="s">
        <v>46</v>
      </c>
      <c r="I25" s="7" t="s">
        <v>46</v>
      </c>
      <c r="J25" s="7" t="s">
        <v>46</v>
      </c>
      <c r="K25" s="7" t="s">
        <v>46</v>
      </c>
      <c r="L25" s="22"/>
    </row>
    <row r="26" spans="1:12" s="20" customFormat="1" ht="15" customHeight="1" x14ac:dyDescent="0.4">
      <c r="A26" s="22"/>
      <c r="B26" s="46">
        <v>23</v>
      </c>
      <c r="C26" s="448" t="s">
        <v>59</v>
      </c>
      <c r="D26" s="448"/>
      <c r="E26" s="10" t="s">
        <v>46</v>
      </c>
      <c r="F26" s="10" t="s">
        <v>46</v>
      </c>
      <c r="G26" s="10" t="s">
        <v>46</v>
      </c>
      <c r="H26" s="10" t="s">
        <v>46</v>
      </c>
      <c r="I26" s="10" t="s">
        <v>46</v>
      </c>
      <c r="J26" s="10" t="s">
        <v>46</v>
      </c>
      <c r="K26" s="10" t="s">
        <v>46</v>
      </c>
      <c r="L26" s="22"/>
    </row>
    <row r="27" spans="1:12" s="20" customFormat="1" ht="15" customHeight="1" x14ac:dyDescent="0.4">
      <c r="A27" s="22"/>
      <c r="B27" s="45">
        <v>24</v>
      </c>
      <c r="C27" s="451" t="s">
        <v>60</v>
      </c>
      <c r="D27" s="451"/>
      <c r="E27" s="7">
        <v>1</v>
      </c>
      <c r="F27" s="7">
        <v>5</v>
      </c>
      <c r="G27" s="7" t="s">
        <v>2100</v>
      </c>
      <c r="H27" s="7" t="s">
        <v>2100</v>
      </c>
      <c r="I27" s="7" t="s">
        <v>2100</v>
      </c>
      <c r="J27" s="7" t="s">
        <v>2100</v>
      </c>
      <c r="K27" s="7" t="s">
        <v>2100</v>
      </c>
      <c r="L27" s="22"/>
    </row>
    <row r="28" spans="1:12" s="20" customFormat="1" ht="15" customHeight="1" x14ac:dyDescent="0.4">
      <c r="A28" s="22"/>
      <c r="B28" s="45">
        <v>25</v>
      </c>
      <c r="C28" s="451" t="s">
        <v>61</v>
      </c>
      <c r="D28" s="451"/>
      <c r="E28" s="7" t="s">
        <v>46</v>
      </c>
      <c r="F28" s="7" t="s">
        <v>46</v>
      </c>
      <c r="G28" s="7" t="s">
        <v>46</v>
      </c>
      <c r="H28" s="7" t="s">
        <v>46</v>
      </c>
      <c r="I28" s="7" t="s">
        <v>46</v>
      </c>
      <c r="J28" s="7" t="s">
        <v>46</v>
      </c>
      <c r="K28" s="7" t="s">
        <v>46</v>
      </c>
      <c r="L28" s="22"/>
    </row>
    <row r="29" spans="1:12" s="20" customFormat="1" ht="15" customHeight="1" x14ac:dyDescent="0.4">
      <c r="A29" s="22"/>
      <c r="B29" s="45">
        <v>26</v>
      </c>
      <c r="C29" s="451" t="s">
        <v>62</v>
      </c>
      <c r="D29" s="451"/>
      <c r="E29" s="7" t="s">
        <v>46</v>
      </c>
      <c r="F29" s="7" t="s">
        <v>46</v>
      </c>
      <c r="G29" s="7" t="s">
        <v>46</v>
      </c>
      <c r="H29" s="7" t="s">
        <v>46</v>
      </c>
      <c r="I29" s="7" t="s">
        <v>46</v>
      </c>
      <c r="J29" s="7" t="s">
        <v>46</v>
      </c>
      <c r="K29" s="7" t="s">
        <v>46</v>
      </c>
      <c r="L29" s="22"/>
    </row>
    <row r="30" spans="1:12" s="20" customFormat="1" ht="15" customHeight="1" x14ac:dyDescent="0.4">
      <c r="A30" s="22"/>
      <c r="B30" s="45">
        <v>27</v>
      </c>
      <c r="C30" s="451" t="s">
        <v>63</v>
      </c>
      <c r="D30" s="451"/>
      <c r="E30" s="7" t="s">
        <v>46</v>
      </c>
      <c r="F30" s="7" t="s">
        <v>46</v>
      </c>
      <c r="G30" s="7" t="s">
        <v>46</v>
      </c>
      <c r="H30" s="7" t="s">
        <v>46</v>
      </c>
      <c r="I30" s="7" t="s">
        <v>46</v>
      </c>
      <c r="J30" s="7" t="s">
        <v>46</v>
      </c>
      <c r="K30" s="7" t="s">
        <v>46</v>
      </c>
      <c r="L30" s="22"/>
    </row>
    <row r="31" spans="1:12" s="20" customFormat="1" ht="15" customHeight="1" x14ac:dyDescent="0.4">
      <c r="A31" s="22"/>
      <c r="B31" s="46">
        <v>28</v>
      </c>
      <c r="C31" s="448" t="s">
        <v>64</v>
      </c>
      <c r="D31" s="448"/>
      <c r="E31" s="10">
        <v>1</v>
      </c>
      <c r="F31" s="10">
        <v>39</v>
      </c>
      <c r="G31" s="10" t="s">
        <v>2100</v>
      </c>
      <c r="H31" s="10" t="s">
        <v>2100</v>
      </c>
      <c r="I31" s="10" t="s">
        <v>2100</v>
      </c>
      <c r="J31" s="10" t="s">
        <v>2100</v>
      </c>
      <c r="K31" s="10" t="s">
        <v>2100</v>
      </c>
      <c r="L31" s="22"/>
    </row>
    <row r="32" spans="1:12" s="20" customFormat="1" ht="15" customHeight="1" x14ac:dyDescent="0.4">
      <c r="A32" s="22"/>
      <c r="B32" s="45">
        <v>29</v>
      </c>
      <c r="C32" s="451" t="s">
        <v>65</v>
      </c>
      <c r="D32" s="451"/>
      <c r="E32" s="7">
        <v>1</v>
      </c>
      <c r="F32" s="7">
        <v>55</v>
      </c>
      <c r="G32" s="7" t="s">
        <v>2100</v>
      </c>
      <c r="H32" s="7" t="s">
        <v>2100</v>
      </c>
      <c r="I32" s="7" t="s">
        <v>2100</v>
      </c>
      <c r="J32" s="7" t="s">
        <v>2100</v>
      </c>
      <c r="K32" s="7" t="s">
        <v>2100</v>
      </c>
      <c r="L32" s="22"/>
    </row>
    <row r="33" spans="1:12" s="20" customFormat="1" ht="15" customHeight="1" x14ac:dyDescent="0.4">
      <c r="A33" s="22"/>
      <c r="B33" s="45">
        <v>30</v>
      </c>
      <c r="C33" s="451" t="s">
        <v>66</v>
      </c>
      <c r="D33" s="451"/>
      <c r="E33" s="7" t="s">
        <v>46</v>
      </c>
      <c r="F33" s="7" t="s">
        <v>46</v>
      </c>
      <c r="G33" s="7" t="s">
        <v>46</v>
      </c>
      <c r="H33" s="7" t="s">
        <v>46</v>
      </c>
      <c r="I33" s="7" t="s">
        <v>46</v>
      </c>
      <c r="J33" s="7" t="s">
        <v>46</v>
      </c>
      <c r="K33" s="7" t="s">
        <v>46</v>
      </c>
      <c r="L33" s="22"/>
    </row>
    <row r="34" spans="1:12" s="20" customFormat="1" ht="15" customHeight="1" x14ac:dyDescent="0.4">
      <c r="A34" s="22"/>
      <c r="B34" s="45">
        <v>31</v>
      </c>
      <c r="C34" s="451" t="s">
        <v>67</v>
      </c>
      <c r="D34" s="451"/>
      <c r="E34" s="7" t="s">
        <v>46</v>
      </c>
      <c r="F34" s="7" t="s">
        <v>46</v>
      </c>
      <c r="G34" s="7" t="s">
        <v>46</v>
      </c>
      <c r="H34" s="7" t="s">
        <v>46</v>
      </c>
      <c r="I34" s="7" t="s">
        <v>46</v>
      </c>
      <c r="J34" s="7" t="s">
        <v>46</v>
      </c>
      <c r="K34" s="7" t="s">
        <v>46</v>
      </c>
      <c r="L34" s="22"/>
    </row>
    <row r="35" spans="1:12" s="20" customFormat="1" ht="15" customHeight="1" x14ac:dyDescent="0.4">
      <c r="A35" s="22"/>
      <c r="B35" s="146">
        <v>32</v>
      </c>
      <c r="C35" s="458" t="s">
        <v>68</v>
      </c>
      <c r="D35" s="458"/>
      <c r="E35" s="109" t="s">
        <v>46</v>
      </c>
      <c r="F35" s="109" t="s">
        <v>46</v>
      </c>
      <c r="G35" s="109" t="s">
        <v>46</v>
      </c>
      <c r="H35" s="109" t="s">
        <v>46</v>
      </c>
      <c r="I35" s="109" t="s">
        <v>46</v>
      </c>
      <c r="J35" s="109" t="s">
        <v>46</v>
      </c>
      <c r="K35" s="109" t="s">
        <v>46</v>
      </c>
      <c r="L35" s="22"/>
    </row>
    <row r="36" spans="1:12" s="20" customFormat="1" ht="15" customHeight="1" x14ac:dyDescent="0.4">
      <c r="A36" s="22"/>
      <c r="B36" s="454" t="s">
        <v>2259</v>
      </c>
      <c r="C36" s="454"/>
      <c r="D36" s="455"/>
      <c r="E36" s="7">
        <v>6</v>
      </c>
      <c r="F36" s="7">
        <v>18</v>
      </c>
      <c r="G36" s="7">
        <v>4942</v>
      </c>
      <c r="H36" s="7">
        <v>7649</v>
      </c>
      <c r="I36" s="7">
        <v>22960</v>
      </c>
      <c r="J36" s="7">
        <v>13956</v>
      </c>
      <c r="K36" s="7">
        <v>13956</v>
      </c>
      <c r="L36" s="22"/>
    </row>
    <row r="37" spans="1:12" s="20" customFormat="1" ht="15" customHeight="1" x14ac:dyDescent="0.4">
      <c r="A37" s="22"/>
      <c r="B37" s="454" t="s">
        <v>540</v>
      </c>
      <c r="C37" s="454"/>
      <c r="D37" s="455"/>
      <c r="E37" s="7">
        <v>2</v>
      </c>
      <c r="F37" s="7">
        <v>22</v>
      </c>
      <c r="G37" s="7" t="s">
        <v>2100</v>
      </c>
      <c r="H37" s="7" t="s">
        <v>2100</v>
      </c>
      <c r="I37" s="7" t="s">
        <v>2100</v>
      </c>
      <c r="J37" s="7" t="s">
        <v>2100</v>
      </c>
      <c r="K37" s="7" t="s">
        <v>2100</v>
      </c>
      <c r="L37" s="22"/>
    </row>
    <row r="38" spans="1:12" s="20" customFormat="1" ht="15" customHeight="1" x14ac:dyDescent="0.4">
      <c r="A38" s="22"/>
      <c r="B38" s="454" t="s">
        <v>541</v>
      </c>
      <c r="C38" s="454"/>
      <c r="D38" s="455"/>
      <c r="E38" s="7" t="s">
        <v>46</v>
      </c>
      <c r="F38" s="7" t="s">
        <v>46</v>
      </c>
      <c r="G38" s="7" t="s">
        <v>46</v>
      </c>
      <c r="H38" s="7" t="s">
        <v>46</v>
      </c>
      <c r="I38" s="7" t="s">
        <v>46</v>
      </c>
      <c r="J38" s="7" t="s">
        <v>46</v>
      </c>
      <c r="K38" s="7" t="s">
        <v>46</v>
      </c>
      <c r="L38" s="22"/>
    </row>
    <row r="39" spans="1:12" s="20" customFormat="1" ht="15" customHeight="1" x14ac:dyDescent="0.4">
      <c r="A39" s="22"/>
      <c r="B39" s="454" t="s">
        <v>542</v>
      </c>
      <c r="C39" s="454"/>
      <c r="D39" s="455"/>
      <c r="E39" s="7">
        <v>2</v>
      </c>
      <c r="F39" s="7">
        <v>74</v>
      </c>
      <c r="G39" s="7" t="s">
        <v>2100</v>
      </c>
      <c r="H39" s="7" t="s">
        <v>2100</v>
      </c>
      <c r="I39" s="7" t="s">
        <v>2100</v>
      </c>
      <c r="J39" s="7" t="s">
        <v>2100</v>
      </c>
      <c r="K39" s="7" t="s">
        <v>2100</v>
      </c>
      <c r="L39" s="22"/>
    </row>
    <row r="40" spans="1:12" s="20" customFormat="1" ht="15" customHeight="1" x14ac:dyDescent="0.4">
      <c r="A40" s="22"/>
      <c r="B40" s="456" t="s">
        <v>543</v>
      </c>
      <c r="C40" s="456"/>
      <c r="D40" s="457"/>
      <c r="E40" s="10">
        <v>1</v>
      </c>
      <c r="F40" s="10">
        <v>55</v>
      </c>
      <c r="G40" s="10" t="s">
        <v>2100</v>
      </c>
      <c r="H40" s="10" t="s">
        <v>2100</v>
      </c>
      <c r="I40" s="10" t="s">
        <v>2100</v>
      </c>
      <c r="J40" s="10" t="s">
        <v>2100</v>
      </c>
      <c r="K40" s="10" t="s">
        <v>2100</v>
      </c>
      <c r="L40" s="22"/>
    </row>
    <row r="41" spans="1:12" s="20" customFormat="1" ht="15" customHeight="1" x14ac:dyDescent="0.4">
      <c r="A41" s="22"/>
      <c r="B41" s="454" t="s">
        <v>544</v>
      </c>
      <c r="C41" s="454"/>
      <c r="D41" s="455"/>
      <c r="E41" s="7">
        <v>2</v>
      </c>
      <c r="F41" s="7">
        <v>298</v>
      </c>
      <c r="G41" s="7" t="s">
        <v>2100</v>
      </c>
      <c r="H41" s="7" t="s">
        <v>2100</v>
      </c>
      <c r="I41" s="7" t="s">
        <v>2100</v>
      </c>
      <c r="J41" s="7" t="s">
        <v>2100</v>
      </c>
      <c r="K41" s="7" t="s">
        <v>2100</v>
      </c>
      <c r="L41" s="22"/>
    </row>
    <row r="42" spans="1:12" s="20" customFormat="1" ht="15" customHeight="1" x14ac:dyDescent="0.4">
      <c r="A42" s="22"/>
      <c r="B42" s="454" t="s">
        <v>545</v>
      </c>
      <c r="C42" s="454"/>
      <c r="D42" s="455"/>
      <c r="E42" s="7" t="s">
        <v>46</v>
      </c>
      <c r="F42" s="7" t="s">
        <v>46</v>
      </c>
      <c r="G42" s="7" t="s">
        <v>46</v>
      </c>
      <c r="H42" s="7" t="s">
        <v>46</v>
      </c>
      <c r="I42" s="7" t="s">
        <v>46</v>
      </c>
      <c r="J42" s="7" t="s">
        <v>46</v>
      </c>
      <c r="K42" s="7" t="s">
        <v>46</v>
      </c>
      <c r="L42" s="22"/>
    </row>
    <row r="43" spans="1:12" s="20" customFormat="1" ht="15" customHeight="1" x14ac:dyDescent="0.4">
      <c r="A43" s="22"/>
      <c r="B43" s="454" t="s">
        <v>546</v>
      </c>
      <c r="C43" s="454"/>
      <c r="D43" s="455"/>
      <c r="E43" s="7" t="s">
        <v>46</v>
      </c>
      <c r="F43" s="7" t="s">
        <v>46</v>
      </c>
      <c r="G43" s="7" t="s">
        <v>46</v>
      </c>
      <c r="H43" s="7" t="s">
        <v>46</v>
      </c>
      <c r="I43" s="7" t="s">
        <v>46</v>
      </c>
      <c r="J43" s="7" t="s">
        <v>46</v>
      </c>
      <c r="K43" s="7" t="s">
        <v>46</v>
      </c>
      <c r="L43" s="22"/>
    </row>
    <row r="44" spans="1:12" s="20" customFormat="1" ht="15" customHeight="1" x14ac:dyDescent="0.4">
      <c r="A44" s="22"/>
      <c r="B44" s="454" t="s">
        <v>547</v>
      </c>
      <c r="C44" s="454"/>
      <c r="D44" s="455"/>
      <c r="E44" s="7" t="s">
        <v>46</v>
      </c>
      <c r="F44" s="7" t="s">
        <v>46</v>
      </c>
      <c r="G44" s="7" t="s">
        <v>46</v>
      </c>
      <c r="H44" s="7" t="s">
        <v>46</v>
      </c>
      <c r="I44" s="7" t="s">
        <v>46</v>
      </c>
      <c r="J44" s="7" t="s">
        <v>46</v>
      </c>
      <c r="K44" s="7" t="s">
        <v>46</v>
      </c>
      <c r="L44" s="22"/>
    </row>
    <row r="45" spans="1:12" s="20" customFormat="1" ht="15" customHeight="1" thickBot="1" x14ac:dyDescent="0.45">
      <c r="A45" s="22"/>
      <c r="B45" s="452" t="s">
        <v>548</v>
      </c>
      <c r="C45" s="452"/>
      <c r="D45" s="453"/>
      <c r="E45" s="13" t="s">
        <v>46</v>
      </c>
      <c r="F45" s="13" t="s">
        <v>46</v>
      </c>
      <c r="G45" s="13" t="s">
        <v>46</v>
      </c>
      <c r="H45" s="13" t="s">
        <v>46</v>
      </c>
      <c r="I45" s="13" t="s">
        <v>46</v>
      </c>
      <c r="J45" s="13" t="s">
        <v>46</v>
      </c>
      <c r="K45" s="13" t="s">
        <v>46</v>
      </c>
      <c r="L45" s="22"/>
    </row>
    <row r="46" spans="1:12" s="20" customFormat="1" ht="15" customHeight="1" x14ac:dyDescent="0.4">
      <c r="A46" s="22"/>
      <c r="L46" s="22"/>
    </row>
    <row r="47" spans="1:12" ht="15" customHeight="1" x14ac:dyDescent="0.4">
      <c r="A47" s="18"/>
      <c r="L47" s="18"/>
    </row>
    <row r="48" spans="1:12" ht="15" customHeight="1" x14ac:dyDescent="0.4">
      <c r="A48" s="18"/>
      <c r="L48" s="18"/>
    </row>
    <row r="49" spans="1:12" ht="15" customHeight="1" x14ac:dyDescent="0.4">
      <c r="A49" s="18"/>
      <c r="L49" s="18"/>
    </row>
    <row r="50" spans="1:12" ht="15" customHeight="1" x14ac:dyDescent="0.4">
      <c r="A50" s="18"/>
      <c r="L50" s="18"/>
    </row>
    <row r="51" spans="1:12" ht="15" customHeight="1" x14ac:dyDescent="0.4">
      <c r="A51" s="18"/>
      <c r="L51" s="18"/>
    </row>
    <row r="52" spans="1:12" ht="15" customHeight="1" x14ac:dyDescent="0.4">
      <c r="A52" s="18"/>
      <c r="L52" s="18"/>
    </row>
    <row r="53" spans="1:12" ht="15" customHeight="1" x14ac:dyDescent="0.4">
      <c r="A53" s="18"/>
      <c r="L53" s="18"/>
    </row>
    <row r="54" spans="1:12" ht="15" customHeight="1" x14ac:dyDescent="0.4">
      <c r="A54" s="18"/>
      <c r="L54" s="18"/>
    </row>
    <row r="55" spans="1:12" ht="15" customHeight="1" x14ac:dyDescent="0.4">
      <c r="A55" s="18"/>
      <c r="L55" s="18"/>
    </row>
    <row r="56" spans="1:12" ht="15" customHeight="1" x14ac:dyDescent="0.4">
      <c r="A56" s="18"/>
      <c r="L56" s="18"/>
    </row>
    <row r="57" spans="1:12" ht="15" customHeight="1" x14ac:dyDescent="0.4">
      <c r="A57" s="18"/>
      <c r="L57" s="18"/>
    </row>
    <row r="58" spans="1:12" ht="15" customHeight="1" x14ac:dyDescent="0.4">
      <c r="A58" s="18"/>
      <c r="L58" s="18"/>
    </row>
    <row r="59" spans="1:12" ht="15" customHeight="1" x14ac:dyDescent="0.4">
      <c r="A59" s="18"/>
      <c r="L59" s="18"/>
    </row>
  </sheetData>
  <mergeCells count="37">
    <mergeCell ref="B45:D45"/>
    <mergeCell ref="E9:E10"/>
    <mergeCell ref="B39:D39"/>
    <mergeCell ref="B40:D40"/>
    <mergeCell ref="B41:D41"/>
    <mergeCell ref="B42:D42"/>
    <mergeCell ref="B43:D43"/>
    <mergeCell ref="B44:D44"/>
    <mergeCell ref="C34:D34"/>
    <mergeCell ref="C35:D35"/>
    <mergeCell ref="B36:D36"/>
    <mergeCell ref="B37:D37"/>
    <mergeCell ref="B38:D38"/>
    <mergeCell ref="C28:D28"/>
    <mergeCell ref="C29:D29"/>
    <mergeCell ref="C30:D30"/>
    <mergeCell ref="C31:D31"/>
    <mergeCell ref="C32:D32"/>
    <mergeCell ref="C33:D33"/>
    <mergeCell ref="C22:D22"/>
    <mergeCell ref="C23:D23"/>
    <mergeCell ref="C24:D24"/>
    <mergeCell ref="C25:D25"/>
    <mergeCell ref="C26:D26"/>
    <mergeCell ref="C27:D27"/>
    <mergeCell ref="B9:D10"/>
    <mergeCell ref="C21:D21"/>
    <mergeCell ref="B11:D11"/>
    <mergeCell ref="C12:D12"/>
    <mergeCell ref="C13:D13"/>
    <mergeCell ref="C14:D14"/>
    <mergeCell ref="C15:D15"/>
    <mergeCell ref="C16:D16"/>
    <mergeCell ref="C17:D17"/>
    <mergeCell ref="C18:D18"/>
    <mergeCell ref="C19:D19"/>
    <mergeCell ref="C20:D20"/>
  </mergeCells>
  <phoneticPr fontId="2"/>
  <pageMargins left="0.78740157480314965" right="0.78740157480314965" top="0.78740157480314965" bottom="0.78740157480314965" header="0.39370078740157483" footer="0.59055118110236227"/>
  <pageSetup paperSize="9" scale="93" firstPageNumber="5"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9"/>
  <sheetViews>
    <sheetView showGridLines="0" zoomScaleNormal="100" workbookViewId="0"/>
  </sheetViews>
  <sheetFormatPr defaultColWidth="8.125" defaultRowHeight="15" customHeight="1" x14ac:dyDescent="0.4"/>
  <cols>
    <col min="1" max="1" width="2.625" style="16" customWidth="1"/>
    <col min="2" max="2" width="2.5" style="16" customWidth="1"/>
    <col min="3" max="5" width="6" style="16" customWidth="1"/>
    <col min="6" max="6" width="6.875" style="16" customWidth="1"/>
    <col min="7" max="11" width="11.375" style="16" customWidth="1"/>
    <col min="12" max="12" width="8.75" style="16" bestFit="1" customWidth="1"/>
    <col min="13" max="16384" width="8.125" style="16"/>
  </cols>
  <sheetData>
    <row r="1" spans="1:12" s="126" customFormat="1" ht="15" customHeight="1" x14ac:dyDescent="0.4">
      <c r="B1" s="126" t="s">
        <v>2256</v>
      </c>
    </row>
    <row r="2" spans="1:12" s="126" customFormat="1" ht="4.5" customHeight="1" x14ac:dyDescent="0.4"/>
    <row r="3" spans="1:12" s="126" customFormat="1" ht="4.5" customHeight="1" x14ac:dyDescent="0.4"/>
    <row r="4" spans="1:12" s="126" customFormat="1" ht="4.5" customHeight="1" x14ac:dyDescent="0.4"/>
    <row r="5" spans="1:12" ht="4.5" customHeight="1" x14ac:dyDescent="0.4"/>
    <row r="6" spans="1:12" s="59" customFormat="1" ht="15" customHeight="1" x14ac:dyDescent="0.4">
      <c r="B6" s="59" t="s">
        <v>643</v>
      </c>
    </row>
    <row r="7" spans="1:12" s="52" customFormat="1" ht="15" customHeight="1" x14ac:dyDescent="0.4">
      <c r="B7" s="52" t="s">
        <v>2070</v>
      </c>
    </row>
    <row r="8" spans="1:12" s="20" customFormat="1" ht="15" customHeight="1" thickBot="1" x14ac:dyDescent="0.45">
      <c r="C8" s="21">
        <v>503</v>
      </c>
      <c r="D8" s="20" t="s">
        <v>697</v>
      </c>
      <c r="L8" s="22"/>
    </row>
    <row r="9" spans="1:12" ht="52.5" x14ac:dyDescent="0.4">
      <c r="A9" s="18"/>
      <c r="B9" s="429" t="s">
        <v>18</v>
      </c>
      <c r="C9" s="429"/>
      <c r="D9" s="430"/>
      <c r="E9" s="440" t="s">
        <v>20</v>
      </c>
      <c r="F9" s="140" t="s">
        <v>639</v>
      </c>
      <c r="G9" s="154" t="s">
        <v>71</v>
      </c>
      <c r="H9" s="140" t="s">
        <v>2091</v>
      </c>
      <c r="I9" s="140" t="s">
        <v>640</v>
      </c>
      <c r="J9" s="141" t="s">
        <v>641</v>
      </c>
      <c r="K9" s="141" t="s">
        <v>2035</v>
      </c>
      <c r="L9" s="18"/>
    </row>
    <row r="10" spans="1:12" s="142" customFormat="1" ht="15" customHeight="1" thickBot="1" x14ac:dyDescent="0.45">
      <c r="A10" s="93"/>
      <c r="B10" s="431"/>
      <c r="C10" s="431"/>
      <c r="D10" s="432"/>
      <c r="E10" s="441"/>
      <c r="F10" s="23" t="s">
        <v>642</v>
      </c>
      <c r="G10" s="23" t="s">
        <v>80</v>
      </c>
      <c r="H10" s="23" t="s">
        <v>80</v>
      </c>
      <c r="I10" s="23" t="s">
        <v>80</v>
      </c>
      <c r="J10" s="24" t="s">
        <v>80</v>
      </c>
      <c r="K10" s="24" t="s">
        <v>80</v>
      </c>
      <c r="L10" s="93"/>
    </row>
    <row r="11" spans="1:12" s="52" customFormat="1" ht="15" customHeight="1" x14ac:dyDescent="0.4">
      <c r="A11" s="51"/>
      <c r="B11" s="449" t="s">
        <v>696</v>
      </c>
      <c r="C11" s="449"/>
      <c r="D11" s="450"/>
      <c r="E11" s="50">
        <v>3</v>
      </c>
      <c r="F11" s="50">
        <v>57</v>
      </c>
      <c r="G11" s="50">
        <v>15220</v>
      </c>
      <c r="H11" s="50">
        <v>18638</v>
      </c>
      <c r="I11" s="50">
        <v>41176</v>
      </c>
      <c r="J11" s="50">
        <v>20440</v>
      </c>
      <c r="K11" s="50">
        <v>20495</v>
      </c>
      <c r="L11" s="51"/>
    </row>
    <row r="12" spans="1:12" s="20" customFormat="1" ht="15" customHeight="1" x14ac:dyDescent="0.4">
      <c r="A12" s="22"/>
      <c r="B12" s="45" t="s">
        <v>43</v>
      </c>
      <c r="C12" s="451" t="s">
        <v>44</v>
      </c>
      <c r="D12" s="451"/>
      <c r="E12" s="7" t="s">
        <v>46</v>
      </c>
      <c r="F12" s="7" t="s">
        <v>46</v>
      </c>
      <c r="G12" s="7" t="s">
        <v>46</v>
      </c>
      <c r="H12" s="7" t="s">
        <v>46</v>
      </c>
      <c r="I12" s="7" t="s">
        <v>46</v>
      </c>
      <c r="J12" s="7" t="s">
        <v>46</v>
      </c>
      <c r="K12" s="7" t="s">
        <v>46</v>
      </c>
      <c r="L12" s="22"/>
    </row>
    <row r="13" spans="1:12" s="20" customFormat="1" ht="15" customHeight="1" x14ac:dyDescent="0.4">
      <c r="A13" s="22"/>
      <c r="B13" s="45">
        <v>10</v>
      </c>
      <c r="C13" s="451" t="s">
        <v>45</v>
      </c>
      <c r="D13" s="451"/>
      <c r="E13" s="7" t="s">
        <v>46</v>
      </c>
      <c r="F13" s="7" t="s">
        <v>46</v>
      </c>
      <c r="G13" s="7" t="s">
        <v>46</v>
      </c>
      <c r="H13" s="7" t="s">
        <v>46</v>
      </c>
      <c r="I13" s="7" t="s">
        <v>46</v>
      </c>
      <c r="J13" s="7" t="s">
        <v>46</v>
      </c>
      <c r="K13" s="7" t="s">
        <v>46</v>
      </c>
      <c r="L13" s="22"/>
    </row>
    <row r="14" spans="1:12" s="20" customFormat="1" ht="15" customHeight="1" x14ac:dyDescent="0.4">
      <c r="A14" s="22"/>
      <c r="B14" s="45">
        <v>11</v>
      </c>
      <c r="C14" s="451" t="s">
        <v>47</v>
      </c>
      <c r="D14" s="451"/>
      <c r="E14" s="7">
        <v>1</v>
      </c>
      <c r="F14" s="7">
        <v>34</v>
      </c>
      <c r="G14" s="7" t="s">
        <v>2100</v>
      </c>
      <c r="H14" s="7" t="s">
        <v>2100</v>
      </c>
      <c r="I14" s="7" t="s">
        <v>2100</v>
      </c>
      <c r="J14" s="7" t="s">
        <v>2100</v>
      </c>
      <c r="K14" s="7" t="s">
        <v>2100</v>
      </c>
      <c r="L14" s="22"/>
    </row>
    <row r="15" spans="1:12" s="20" customFormat="1" ht="15" customHeight="1" x14ac:dyDescent="0.4">
      <c r="A15" s="22"/>
      <c r="B15" s="45">
        <v>12</v>
      </c>
      <c r="C15" s="451" t="s">
        <v>48</v>
      </c>
      <c r="D15" s="451"/>
      <c r="E15" s="7" t="s">
        <v>46</v>
      </c>
      <c r="F15" s="7" t="s">
        <v>46</v>
      </c>
      <c r="G15" s="7" t="s">
        <v>46</v>
      </c>
      <c r="H15" s="7" t="s">
        <v>46</v>
      </c>
      <c r="I15" s="7" t="s">
        <v>46</v>
      </c>
      <c r="J15" s="7" t="s">
        <v>46</v>
      </c>
      <c r="K15" s="7" t="s">
        <v>46</v>
      </c>
      <c r="L15" s="22"/>
    </row>
    <row r="16" spans="1:12" s="20" customFormat="1" ht="15" customHeight="1" x14ac:dyDescent="0.4">
      <c r="A16" s="22"/>
      <c r="B16" s="46">
        <v>13</v>
      </c>
      <c r="C16" s="448" t="s">
        <v>49</v>
      </c>
      <c r="D16" s="448"/>
      <c r="E16" s="10" t="s">
        <v>46</v>
      </c>
      <c r="F16" s="10" t="s">
        <v>46</v>
      </c>
      <c r="G16" s="10" t="s">
        <v>46</v>
      </c>
      <c r="H16" s="10" t="s">
        <v>46</v>
      </c>
      <c r="I16" s="10" t="s">
        <v>46</v>
      </c>
      <c r="J16" s="10" t="s">
        <v>46</v>
      </c>
      <c r="K16" s="10" t="s">
        <v>46</v>
      </c>
      <c r="L16" s="22"/>
    </row>
    <row r="17" spans="1:12" s="20" customFormat="1" ht="15" customHeight="1" x14ac:dyDescent="0.4">
      <c r="A17" s="22"/>
      <c r="B17" s="45">
        <v>14</v>
      </c>
      <c r="C17" s="451" t="s">
        <v>50</v>
      </c>
      <c r="D17" s="451"/>
      <c r="E17" s="7" t="s">
        <v>46</v>
      </c>
      <c r="F17" s="7" t="s">
        <v>46</v>
      </c>
      <c r="G17" s="7" t="s">
        <v>46</v>
      </c>
      <c r="H17" s="7" t="s">
        <v>46</v>
      </c>
      <c r="I17" s="7" t="s">
        <v>46</v>
      </c>
      <c r="J17" s="7" t="s">
        <v>46</v>
      </c>
      <c r="K17" s="7" t="s">
        <v>46</v>
      </c>
      <c r="L17" s="22"/>
    </row>
    <row r="18" spans="1:12" s="20" customFormat="1" ht="15" customHeight="1" x14ac:dyDescent="0.4">
      <c r="A18" s="22"/>
      <c r="B18" s="45">
        <v>15</v>
      </c>
      <c r="C18" s="451" t="s">
        <v>51</v>
      </c>
      <c r="D18" s="451"/>
      <c r="E18" s="7" t="s">
        <v>46</v>
      </c>
      <c r="F18" s="7" t="s">
        <v>46</v>
      </c>
      <c r="G18" s="7" t="s">
        <v>46</v>
      </c>
      <c r="H18" s="7" t="s">
        <v>46</v>
      </c>
      <c r="I18" s="7" t="s">
        <v>46</v>
      </c>
      <c r="J18" s="7" t="s">
        <v>46</v>
      </c>
      <c r="K18" s="7" t="s">
        <v>46</v>
      </c>
      <c r="L18" s="22"/>
    </row>
    <row r="19" spans="1:12" s="20" customFormat="1" ht="15" customHeight="1" x14ac:dyDescent="0.4">
      <c r="A19" s="22"/>
      <c r="B19" s="45">
        <v>16</v>
      </c>
      <c r="C19" s="451" t="s">
        <v>52</v>
      </c>
      <c r="D19" s="451"/>
      <c r="E19" s="7" t="s">
        <v>46</v>
      </c>
      <c r="F19" s="7" t="s">
        <v>46</v>
      </c>
      <c r="G19" s="7" t="s">
        <v>46</v>
      </c>
      <c r="H19" s="7" t="s">
        <v>46</v>
      </c>
      <c r="I19" s="7" t="s">
        <v>46</v>
      </c>
      <c r="J19" s="7" t="s">
        <v>46</v>
      </c>
      <c r="K19" s="7" t="s">
        <v>46</v>
      </c>
      <c r="L19" s="22"/>
    </row>
    <row r="20" spans="1:12" s="20" customFormat="1" ht="15" customHeight="1" x14ac:dyDescent="0.4">
      <c r="A20" s="22"/>
      <c r="B20" s="45">
        <v>17</v>
      </c>
      <c r="C20" s="451" t="s">
        <v>53</v>
      </c>
      <c r="D20" s="451"/>
      <c r="E20" s="7" t="s">
        <v>46</v>
      </c>
      <c r="F20" s="7" t="s">
        <v>46</v>
      </c>
      <c r="G20" s="7" t="s">
        <v>46</v>
      </c>
      <c r="H20" s="7" t="s">
        <v>46</v>
      </c>
      <c r="I20" s="7" t="s">
        <v>46</v>
      </c>
      <c r="J20" s="7" t="s">
        <v>46</v>
      </c>
      <c r="K20" s="7" t="s">
        <v>46</v>
      </c>
      <c r="L20" s="22"/>
    </row>
    <row r="21" spans="1:12" s="20" customFormat="1" ht="15" customHeight="1" x14ac:dyDescent="0.4">
      <c r="A21" s="22"/>
      <c r="B21" s="46">
        <v>18</v>
      </c>
      <c r="C21" s="447" t="s">
        <v>54</v>
      </c>
      <c r="D21" s="448"/>
      <c r="E21" s="10" t="s">
        <v>46</v>
      </c>
      <c r="F21" s="10" t="s">
        <v>46</v>
      </c>
      <c r="G21" s="10" t="s">
        <v>46</v>
      </c>
      <c r="H21" s="10" t="s">
        <v>46</v>
      </c>
      <c r="I21" s="10" t="s">
        <v>46</v>
      </c>
      <c r="J21" s="10" t="s">
        <v>46</v>
      </c>
      <c r="K21" s="10" t="s">
        <v>46</v>
      </c>
      <c r="L21" s="22"/>
    </row>
    <row r="22" spans="1:12" s="20" customFormat="1" ht="15" customHeight="1" x14ac:dyDescent="0.4">
      <c r="A22" s="22"/>
      <c r="B22" s="45">
        <v>19</v>
      </c>
      <c r="C22" s="451" t="s">
        <v>55</v>
      </c>
      <c r="D22" s="451"/>
      <c r="E22" s="7" t="s">
        <v>46</v>
      </c>
      <c r="F22" s="7" t="s">
        <v>46</v>
      </c>
      <c r="G22" s="7" t="s">
        <v>46</v>
      </c>
      <c r="H22" s="7" t="s">
        <v>46</v>
      </c>
      <c r="I22" s="7" t="s">
        <v>46</v>
      </c>
      <c r="J22" s="7" t="s">
        <v>46</v>
      </c>
      <c r="K22" s="7" t="s">
        <v>46</v>
      </c>
      <c r="L22" s="22"/>
    </row>
    <row r="23" spans="1:12" s="20" customFormat="1" ht="15" customHeight="1" x14ac:dyDescent="0.4">
      <c r="A23" s="22"/>
      <c r="B23" s="45">
        <v>20</v>
      </c>
      <c r="C23" s="451" t="s">
        <v>56</v>
      </c>
      <c r="D23" s="451"/>
      <c r="E23" s="7" t="s">
        <v>46</v>
      </c>
      <c r="F23" s="7" t="s">
        <v>46</v>
      </c>
      <c r="G23" s="7" t="s">
        <v>46</v>
      </c>
      <c r="H23" s="7" t="s">
        <v>46</v>
      </c>
      <c r="I23" s="7" t="s">
        <v>46</v>
      </c>
      <c r="J23" s="7" t="s">
        <v>46</v>
      </c>
      <c r="K23" s="7" t="s">
        <v>46</v>
      </c>
      <c r="L23" s="22"/>
    </row>
    <row r="24" spans="1:12" s="20" customFormat="1" ht="15" customHeight="1" x14ac:dyDescent="0.4">
      <c r="A24" s="22"/>
      <c r="B24" s="45">
        <v>21</v>
      </c>
      <c r="C24" s="451" t="s">
        <v>57</v>
      </c>
      <c r="D24" s="451"/>
      <c r="E24" s="7" t="s">
        <v>46</v>
      </c>
      <c r="F24" s="7" t="s">
        <v>46</v>
      </c>
      <c r="G24" s="7" t="s">
        <v>46</v>
      </c>
      <c r="H24" s="7" t="s">
        <v>46</v>
      </c>
      <c r="I24" s="7" t="s">
        <v>46</v>
      </c>
      <c r="J24" s="7" t="s">
        <v>46</v>
      </c>
      <c r="K24" s="7" t="s">
        <v>46</v>
      </c>
      <c r="L24" s="22"/>
    </row>
    <row r="25" spans="1:12" s="20" customFormat="1" ht="15" customHeight="1" x14ac:dyDescent="0.4">
      <c r="A25" s="22"/>
      <c r="B25" s="45">
        <v>22</v>
      </c>
      <c r="C25" s="451" t="s">
        <v>58</v>
      </c>
      <c r="D25" s="451"/>
      <c r="E25" s="7" t="s">
        <v>46</v>
      </c>
      <c r="F25" s="7" t="s">
        <v>46</v>
      </c>
      <c r="G25" s="7" t="s">
        <v>46</v>
      </c>
      <c r="H25" s="7" t="s">
        <v>46</v>
      </c>
      <c r="I25" s="7" t="s">
        <v>46</v>
      </c>
      <c r="J25" s="7" t="s">
        <v>46</v>
      </c>
      <c r="K25" s="7" t="s">
        <v>46</v>
      </c>
      <c r="L25" s="22"/>
    </row>
    <row r="26" spans="1:12" s="20" customFormat="1" ht="15" customHeight="1" x14ac:dyDescent="0.4">
      <c r="A26" s="22"/>
      <c r="B26" s="46">
        <v>23</v>
      </c>
      <c r="C26" s="448" t="s">
        <v>59</v>
      </c>
      <c r="D26" s="448"/>
      <c r="E26" s="10" t="s">
        <v>46</v>
      </c>
      <c r="F26" s="10" t="s">
        <v>46</v>
      </c>
      <c r="G26" s="10" t="s">
        <v>46</v>
      </c>
      <c r="H26" s="10" t="s">
        <v>46</v>
      </c>
      <c r="I26" s="10" t="s">
        <v>46</v>
      </c>
      <c r="J26" s="10" t="s">
        <v>46</v>
      </c>
      <c r="K26" s="10" t="s">
        <v>46</v>
      </c>
      <c r="L26" s="22"/>
    </row>
    <row r="27" spans="1:12" s="20" customFormat="1" ht="15" customHeight="1" x14ac:dyDescent="0.4">
      <c r="A27" s="22"/>
      <c r="B27" s="45">
        <v>24</v>
      </c>
      <c r="C27" s="451" t="s">
        <v>60</v>
      </c>
      <c r="D27" s="451"/>
      <c r="E27" s="7" t="s">
        <v>46</v>
      </c>
      <c r="F27" s="7" t="s">
        <v>46</v>
      </c>
      <c r="G27" s="7" t="s">
        <v>46</v>
      </c>
      <c r="H27" s="7" t="s">
        <v>46</v>
      </c>
      <c r="I27" s="7" t="s">
        <v>46</v>
      </c>
      <c r="J27" s="7" t="s">
        <v>46</v>
      </c>
      <c r="K27" s="7" t="s">
        <v>46</v>
      </c>
      <c r="L27" s="22"/>
    </row>
    <row r="28" spans="1:12" s="20" customFormat="1" ht="15" customHeight="1" x14ac:dyDescent="0.4">
      <c r="A28" s="22"/>
      <c r="B28" s="45">
        <v>25</v>
      </c>
      <c r="C28" s="451" t="s">
        <v>61</v>
      </c>
      <c r="D28" s="451"/>
      <c r="E28" s="7" t="s">
        <v>46</v>
      </c>
      <c r="F28" s="7" t="s">
        <v>46</v>
      </c>
      <c r="G28" s="7" t="s">
        <v>46</v>
      </c>
      <c r="H28" s="7" t="s">
        <v>46</v>
      </c>
      <c r="I28" s="7" t="s">
        <v>46</v>
      </c>
      <c r="J28" s="7" t="s">
        <v>46</v>
      </c>
      <c r="K28" s="7" t="s">
        <v>46</v>
      </c>
      <c r="L28" s="22"/>
    </row>
    <row r="29" spans="1:12" s="20" customFormat="1" ht="15" customHeight="1" x14ac:dyDescent="0.4">
      <c r="A29" s="22"/>
      <c r="B29" s="45">
        <v>26</v>
      </c>
      <c r="C29" s="451" t="s">
        <v>62</v>
      </c>
      <c r="D29" s="451"/>
      <c r="E29" s="7">
        <v>1</v>
      </c>
      <c r="F29" s="7">
        <v>18</v>
      </c>
      <c r="G29" s="7" t="s">
        <v>2100</v>
      </c>
      <c r="H29" s="7" t="s">
        <v>2100</v>
      </c>
      <c r="I29" s="7" t="s">
        <v>2100</v>
      </c>
      <c r="J29" s="7" t="s">
        <v>2100</v>
      </c>
      <c r="K29" s="7" t="s">
        <v>2100</v>
      </c>
      <c r="L29" s="22"/>
    </row>
    <row r="30" spans="1:12" s="20" customFormat="1" ht="15" customHeight="1" x14ac:dyDescent="0.4">
      <c r="A30" s="22"/>
      <c r="B30" s="45">
        <v>27</v>
      </c>
      <c r="C30" s="451" t="s">
        <v>63</v>
      </c>
      <c r="D30" s="451"/>
      <c r="E30" s="7" t="s">
        <v>46</v>
      </c>
      <c r="F30" s="7" t="s">
        <v>46</v>
      </c>
      <c r="G30" s="7" t="s">
        <v>46</v>
      </c>
      <c r="H30" s="7" t="s">
        <v>46</v>
      </c>
      <c r="I30" s="7" t="s">
        <v>46</v>
      </c>
      <c r="J30" s="7" t="s">
        <v>46</v>
      </c>
      <c r="K30" s="7" t="s">
        <v>46</v>
      </c>
      <c r="L30" s="22"/>
    </row>
    <row r="31" spans="1:12" s="20" customFormat="1" ht="15" customHeight="1" x14ac:dyDescent="0.4">
      <c r="A31" s="22"/>
      <c r="B31" s="46">
        <v>28</v>
      </c>
      <c r="C31" s="448" t="s">
        <v>64</v>
      </c>
      <c r="D31" s="448"/>
      <c r="E31" s="10" t="s">
        <v>46</v>
      </c>
      <c r="F31" s="10" t="s">
        <v>46</v>
      </c>
      <c r="G31" s="10" t="s">
        <v>46</v>
      </c>
      <c r="H31" s="10" t="s">
        <v>46</v>
      </c>
      <c r="I31" s="10" t="s">
        <v>46</v>
      </c>
      <c r="J31" s="10" t="s">
        <v>46</v>
      </c>
      <c r="K31" s="10" t="s">
        <v>46</v>
      </c>
      <c r="L31" s="22"/>
    </row>
    <row r="32" spans="1:12" s="20" customFormat="1" ht="15" customHeight="1" x14ac:dyDescent="0.4">
      <c r="A32" s="22"/>
      <c r="B32" s="45">
        <v>29</v>
      </c>
      <c r="C32" s="451" t="s">
        <v>65</v>
      </c>
      <c r="D32" s="451"/>
      <c r="E32" s="7" t="s">
        <v>46</v>
      </c>
      <c r="F32" s="7" t="s">
        <v>46</v>
      </c>
      <c r="G32" s="7" t="s">
        <v>46</v>
      </c>
      <c r="H32" s="7" t="s">
        <v>46</v>
      </c>
      <c r="I32" s="7" t="s">
        <v>46</v>
      </c>
      <c r="J32" s="7" t="s">
        <v>46</v>
      </c>
      <c r="K32" s="7" t="s">
        <v>46</v>
      </c>
      <c r="L32" s="22"/>
    </row>
    <row r="33" spans="1:12" s="20" customFormat="1" ht="15" customHeight="1" x14ac:dyDescent="0.4">
      <c r="A33" s="22"/>
      <c r="B33" s="45">
        <v>30</v>
      </c>
      <c r="C33" s="451" t="s">
        <v>66</v>
      </c>
      <c r="D33" s="451"/>
      <c r="E33" s="7" t="s">
        <v>46</v>
      </c>
      <c r="F33" s="7" t="s">
        <v>46</v>
      </c>
      <c r="G33" s="7" t="s">
        <v>46</v>
      </c>
      <c r="H33" s="7" t="s">
        <v>46</v>
      </c>
      <c r="I33" s="7" t="s">
        <v>46</v>
      </c>
      <c r="J33" s="7" t="s">
        <v>46</v>
      </c>
      <c r="K33" s="7" t="s">
        <v>46</v>
      </c>
      <c r="L33" s="22"/>
    </row>
    <row r="34" spans="1:12" s="20" customFormat="1" ht="15" customHeight="1" x14ac:dyDescent="0.4">
      <c r="A34" s="22"/>
      <c r="B34" s="45">
        <v>31</v>
      </c>
      <c r="C34" s="451" t="s">
        <v>67</v>
      </c>
      <c r="D34" s="451"/>
      <c r="E34" s="7">
        <v>1</v>
      </c>
      <c r="F34" s="7">
        <v>5</v>
      </c>
      <c r="G34" s="7" t="s">
        <v>2100</v>
      </c>
      <c r="H34" s="7" t="s">
        <v>2100</v>
      </c>
      <c r="I34" s="7" t="s">
        <v>2100</v>
      </c>
      <c r="J34" s="7" t="s">
        <v>2100</v>
      </c>
      <c r="K34" s="7" t="s">
        <v>2100</v>
      </c>
      <c r="L34" s="22"/>
    </row>
    <row r="35" spans="1:12" s="20" customFormat="1" ht="15" customHeight="1" x14ac:dyDescent="0.4">
      <c r="A35" s="22"/>
      <c r="B35" s="146">
        <v>32</v>
      </c>
      <c r="C35" s="458" t="s">
        <v>68</v>
      </c>
      <c r="D35" s="458"/>
      <c r="E35" s="109" t="s">
        <v>46</v>
      </c>
      <c r="F35" s="109" t="s">
        <v>46</v>
      </c>
      <c r="G35" s="109" t="s">
        <v>46</v>
      </c>
      <c r="H35" s="109" t="s">
        <v>46</v>
      </c>
      <c r="I35" s="109" t="s">
        <v>46</v>
      </c>
      <c r="J35" s="109" t="s">
        <v>46</v>
      </c>
      <c r="K35" s="109" t="s">
        <v>46</v>
      </c>
      <c r="L35" s="22"/>
    </row>
    <row r="36" spans="1:12" s="20" customFormat="1" ht="15" customHeight="1" x14ac:dyDescent="0.4">
      <c r="A36" s="22"/>
      <c r="B36" s="454" t="s">
        <v>2259</v>
      </c>
      <c r="C36" s="454"/>
      <c r="D36" s="455"/>
      <c r="E36" s="7">
        <v>1</v>
      </c>
      <c r="F36" s="7">
        <v>5</v>
      </c>
      <c r="G36" s="7" t="s">
        <v>2100</v>
      </c>
      <c r="H36" s="7" t="s">
        <v>2100</v>
      </c>
      <c r="I36" s="7" t="s">
        <v>2100</v>
      </c>
      <c r="J36" s="7" t="s">
        <v>2100</v>
      </c>
      <c r="K36" s="7" t="s">
        <v>2100</v>
      </c>
      <c r="L36" s="22"/>
    </row>
    <row r="37" spans="1:12" s="20" customFormat="1" ht="15" customHeight="1" x14ac:dyDescent="0.4">
      <c r="A37" s="22"/>
      <c r="B37" s="454" t="s">
        <v>540</v>
      </c>
      <c r="C37" s="454"/>
      <c r="D37" s="455"/>
      <c r="E37" s="7">
        <v>1</v>
      </c>
      <c r="F37" s="7">
        <v>18</v>
      </c>
      <c r="G37" s="7" t="s">
        <v>2100</v>
      </c>
      <c r="H37" s="7" t="s">
        <v>2100</v>
      </c>
      <c r="I37" s="7" t="s">
        <v>2100</v>
      </c>
      <c r="J37" s="7" t="s">
        <v>2100</v>
      </c>
      <c r="K37" s="7" t="s">
        <v>2100</v>
      </c>
      <c r="L37" s="22"/>
    </row>
    <row r="38" spans="1:12" s="20" customFormat="1" ht="15" customHeight="1" x14ac:dyDescent="0.4">
      <c r="A38" s="22"/>
      <c r="B38" s="454" t="s">
        <v>541</v>
      </c>
      <c r="C38" s="454"/>
      <c r="D38" s="455"/>
      <c r="E38" s="7" t="s">
        <v>46</v>
      </c>
      <c r="F38" s="7" t="s">
        <v>46</v>
      </c>
      <c r="G38" s="7" t="s">
        <v>46</v>
      </c>
      <c r="H38" s="7" t="s">
        <v>46</v>
      </c>
      <c r="I38" s="7" t="s">
        <v>46</v>
      </c>
      <c r="J38" s="7" t="s">
        <v>46</v>
      </c>
      <c r="K38" s="7" t="s">
        <v>46</v>
      </c>
      <c r="L38" s="22"/>
    </row>
    <row r="39" spans="1:12" s="20" customFormat="1" ht="15" customHeight="1" x14ac:dyDescent="0.4">
      <c r="A39" s="22"/>
      <c r="B39" s="454" t="s">
        <v>542</v>
      </c>
      <c r="C39" s="454"/>
      <c r="D39" s="455"/>
      <c r="E39" s="7">
        <v>1</v>
      </c>
      <c r="F39" s="7">
        <v>34</v>
      </c>
      <c r="G39" s="7" t="s">
        <v>2100</v>
      </c>
      <c r="H39" s="7" t="s">
        <v>2100</v>
      </c>
      <c r="I39" s="7" t="s">
        <v>2100</v>
      </c>
      <c r="J39" s="7" t="s">
        <v>2100</v>
      </c>
      <c r="K39" s="7" t="s">
        <v>2100</v>
      </c>
      <c r="L39" s="22"/>
    </row>
    <row r="40" spans="1:12" s="20" customFormat="1" ht="15" customHeight="1" x14ac:dyDescent="0.4">
      <c r="A40" s="22"/>
      <c r="B40" s="456" t="s">
        <v>543</v>
      </c>
      <c r="C40" s="456"/>
      <c r="D40" s="457"/>
      <c r="E40" s="10" t="s">
        <v>46</v>
      </c>
      <c r="F40" s="10" t="s">
        <v>46</v>
      </c>
      <c r="G40" s="10" t="s">
        <v>46</v>
      </c>
      <c r="H40" s="10" t="s">
        <v>46</v>
      </c>
      <c r="I40" s="10" t="s">
        <v>46</v>
      </c>
      <c r="J40" s="10" t="s">
        <v>46</v>
      </c>
      <c r="K40" s="10" t="s">
        <v>46</v>
      </c>
      <c r="L40" s="22"/>
    </row>
    <row r="41" spans="1:12" s="20" customFormat="1" ht="15" customHeight="1" x14ac:dyDescent="0.4">
      <c r="A41" s="22"/>
      <c r="B41" s="454" t="s">
        <v>544</v>
      </c>
      <c r="C41" s="454"/>
      <c r="D41" s="455"/>
      <c r="E41" s="7" t="s">
        <v>46</v>
      </c>
      <c r="F41" s="7" t="s">
        <v>46</v>
      </c>
      <c r="G41" s="7" t="s">
        <v>46</v>
      </c>
      <c r="H41" s="7" t="s">
        <v>46</v>
      </c>
      <c r="I41" s="7" t="s">
        <v>46</v>
      </c>
      <c r="J41" s="7" t="s">
        <v>46</v>
      </c>
      <c r="K41" s="7" t="s">
        <v>46</v>
      </c>
      <c r="L41" s="22"/>
    </row>
    <row r="42" spans="1:12" s="20" customFormat="1" ht="15" customHeight="1" x14ac:dyDescent="0.4">
      <c r="A42" s="22"/>
      <c r="B42" s="454" t="s">
        <v>545</v>
      </c>
      <c r="C42" s="454"/>
      <c r="D42" s="455"/>
      <c r="E42" s="7" t="s">
        <v>46</v>
      </c>
      <c r="F42" s="7" t="s">
        <v>46</v>
      </c>
      <c r="G42" s="7" t="s">
        <v>46</v>
      </c>
      <c r="H42" s="7" t="s">
        <v>46</v>
      </c>
      <c r="I42" s="7" t="s">
        <v>46</v>
      </c>
      <c r="J42" s="7" t="s">
        <v>46</v>
      </c>
      <c r="K42" s="7" t="s">
        <v>46</v>
      </c>
      <c r="L42" s="22"/>
    </row>
    <row r="43" spans="1:12" s="20" customFormat="1" ht="15" customHeight="1" x14ac:dyDescent="0.4">
      <c r="A43" s="22"/>
      <c r="B43" s="454" t="s">
        <v>546</v>
      </c>
      <c r="C43" s="454"/>
      <c r="D43" s="455"/>
      <c r="E43" s="7" t="s">
        <v>46</v>
      </c>
      <c r="F43" s="7" t="s">
        <v>46</v>
      </c>
      <c r="G43" s="7" t="s">
        <v>46</v>
      </c>
      <c r="H43" s="7" t="s">
        <v>46</v>
      </c>
      <c r="I43" s="7" t="s">
        <v>46</v>
      </c>
      <c r="J43" s="7" t="s">
        <v>46</v>
      </c>
      <c r="K43" s="7" t="s">
        <v>46</v>
      </c>
      <c r="L43" s="22"/>
    </row>
    <row r="44" spans="1:12" s="20" customFormat="1" ht="15" customHeight="1" x14ac:dyDescent="0.4">
      <c r="A44" s="22"/>
      <c r="B44" s="454" t="s">
        <v>547</v>
      </c>
      <c r="C44" s="454"/>
      <c r="D44" s="455"/>
      <c r="E44" s="7" t="s">
        <v>46</v>
      </c>
      <c r="F44" s="7" t="s">
        <v>46</v>
      </c>
      <c r="G44" s="7" t="s">
        <v>46</v>
      </c>
      <c r="H44" s="7" t="s">
        <v>46</v>
      </c>
      <c r="I44" s="7" t="s">
        <v>46</v>
      </c>
      <c r="J44" s="7" t="s">
        <v>46</v>
      </c>
      <c r="K44" s="7" t="s">
        <v>46</v>
      </c>
      <c r="L44" s="22"/>
    </row>
    <row r="45" spans="1:12" s="20" customFormat="1" ht="15" customHeight="1" thickBot="1" x14ac:dyDescent="0.45">
      <c r="A45" s="22"/>
      <c r="B45" s="452" t="s">
        <v>548</v>
      </c>
      <c r="C45" s="452"/>
      <c r="D45" s="453"/>
      <c r="E45" s="13" t="s">
        <v>46</v>
      </c>
      <c r="F45" s="13" t="s">
        <v>46</v>
      </c>
      <c r="G45" s="13" t="s">
        <v>46</v>
      </c>
      <c r="H45" s="13" t="s">
        <v>46</v>
      </c>
      <c r="I45" s="13" t="s">
        <v>46</v>
      </c>
      <c r="J45" s="13" t="s">
        <v>46</v>
      </c>
      <c r="K45" s="13" t="s">
        <v>46</v>
      </c>
      <c r="L45" s="22"/>
    </row>
    <row r="46" spans="1:12" s="20" customFormat="1" ht="15" customHeight="1" x14ac:dyDescent="0.4">
      <c r="A46" s="22"/>
      <c r="L46" s="22"/>
    </row>
    <row r="47" spans="1:12" ht="15" customHeight="1" x14ac:dyDescent="0.4">
      <c r="A47" s="18"/>
      <c r="L47" s="18"/>
    </row>
    <row r="48" spans="1:12" ht="15" customHeight="1" x14ac:dyDescent="0.4">
      <c r="A48" s="18"/>
      <c r="L48" s="18"/>
    </row>
    <row r="49" spans="1:12" ht="15" customHeight="1" x14ac:dyDescent="0.4">
      <c r="A49" s="18"/>
      <c r="L49" s="18"/>
    </row>
    <row r="50" spans="1:12" ht="15" customHeight="1" x14ac:dyDescent="0.4">
      <c r="A50" s="18"/>
      <c r="L50" s="18"/>
    </row>
    <row r="51" spans="1:12" ht="15" customHeight="1" x14ac:dyDescent="0.4">
      <c r="A51" s="18"/>
      <c r="L51" s="18"/>
    </row>
    <row r="52" spans="1:12" ht="15" customHeight="1" x14ac:dyDescent="0.4">
      <c r="A52" s="18"/>
      <c r="L52" s="18"/>
    </row>
    <row r="53" spans="1:12" ht="15" customHeight="1" x14ac:dyDescent="0.4">
      <c r="A53" s="18"/>
      <c r="L53" s="18"/>
    </row>
    <row r="54" spans="1:12" ht="15" customHeight="1" x14ac:dyDescent="0.4">
      <c r="A54" s="18"/>
      <c r="L54" s="18"/>
    </row>
    <row r="55" spans="1:12" ht="15" customHeight="1" x14ac:dyDescent="0.4">
      <c r="A55" s="18"/>
      <c r="L55" s="18"/>
    </row>
    <row r="56" spans="1:12" ht="15" customHeight="1" x14ac:dyDescent="0.4">
      <c r="A56" s="18"/>
      <c r="L56" s="18"/>
    </row>
    <row r="57" spans="1:12" ht="15" customHeight="1" x14ac:dyDescent="0.4">
      <c r="A57" s="18"/>
      <c r="L57" s="18"/>
    </row>
    <row r="58" spans="1:12" ht="15" customHeight="1" x14ac:dyDescent="0.4">
      <c r="A58" s="18"/>
      <c r="L58" s="18"/>
    </row>
    <row r="59" spans="1:12" ht="15" customHeight="1" x14ac:dyDescent="0.4">
      <c r="A59" s="18"/>
      <c r="L59" s="18"/>
    </row>
  </sheetData>
  <mergeCells count="37">
    <mergeCell ref="B45:D45"/>
    <mergeCell ref="E9:E10"/>
    <mergeCell ref="B39:D39"/>
    <mergeCell ref="B40:D40"/>
    <mergeCell ref="B41:D41"/>
    <mergeCell ref="B42:D42"/>
    <mergeCell ref="B43:D43"/>
    <mergeCell ref="B44:D44"/>
    <mergeCell ref="C34:D34"/>
    <mergeCell ref="C35:D35"/>
    <mergeCell ref="B36:D36"/>
    <mergeCell ref="B37:D37"/>
    <mergeCell ref="B38:D38"/>
    <mergeCell ref="C28:D28"/>
    <mergeCell ref="C29:D29"/>
    <mergeCell ref="C30:D30"/>
    <mergeCell ref="C31:D31"/>
    <mergeCell ref="C32:D32"/>
    <mergeCell ref="C33:D33"/>
    <mergeCell ref="C22:D22"/>
    <mergeCell ref="C23:D23"/>
    <mergeCell ref="C24:D24"/>
    <mergeCell ref="C25:D25"/>
    <mergeCell ref="C26:D26"/>
    <mergeCell ref="C27:D27"/>
    <mergeCell ref="B9:D10"/>
    <mergeCell ref="C21:D21"/>
    <mergeCell ref="B11:D11"/>
    <mergeCell ref="C12:D12"/>
    <mergeCell ref="C13:D13"/>
    <mergeCell ref="C14:D14"/>
    <mergeCell ref="C15:D15"/>
    <mergeCell ref="C16:D16"/>
    <mergeCell ref="C17:D17"/>
    <mergeCell ref="C18:D18"/>
    <mergeCell ref="C19:D19"/>
    <mergeCell ref="C20:D20"/>
  </mergeCells>
  <phoneticPr fontId="2"/>
  <pageMargins left="0.78740157480314965" right="0.78740157480314965" top="0.78740157480314965" bottom="0.78740157480314965" header="0.39370078740157483" footer="0.59055118110236227"/>
  <pageSetup paperSize="9" scale="93" firstPageNumber="5"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pageSetUpPr fitToPage="1"/>
  </sheetPr>
  <dimension ref="A1:L59"/>
  <sheetViews>
    <sheetView showGridLines="0" zoomScaleNormal="100" workbookViewId="0"/>
  </sheetViews>
  <sheetFormatPr defaultColWidth="8.125" defaultRowHeight="15" customHeight="1" x14ac:dyDescent="0.4"/>
  <cols>
    <col min="1" max="1" width="2.625" style="16" customWidth="1"/>
    <col min="2" max="2" width="2.5" style="16" customWidth="1"/>
    <col min="3" max="5" width="6" style="16" customWidth="1"/>
    <col min="6" max="6" width="6.875" style="16" customWidth="1"/>
    <col min="7" max="11" width="11.375" style="16" customWidth="1"/>
    <col min="12" max="12" width="8.75" style="16" bestFit="1" customWidth="1"/>
    <col min="13" max="16384" width="8.125" style="16"/>
  </cols>
  <sheetData>
    <row r="1" spans="1:12" s="126" customFormat="1" ht="15" customHeight="1" x14ac:dyDescent="0.4">
      <c r="B1" s="126" t="s">
        <v>2256</v>
      </c>
    </row>
    <row r="2" spans="1:12" s="126" customFormat="1" ht="4.5" customHeight="1" x14ac:dyDescent="0.4"/>
    <row r="3" spans="1:12" s="126" customFormat="1" ht="4.5" customHeight="1" x14ac:dyDescent="0.4"/>
    <row r="4" spans="1:12" s="126" customFormat="1" ht="4.5" customHeight="1" x14ac:dyDescent="0.4"/>
    <row r="5" spans="1:12" ht="4.5" customHeight="1" x14ac:dyDescent="0.4"/>
    <row r="6" spans="1:12" s="59" customFormat="1" ht="15" customHeight="1" x14ac:dyDescent="0.4">
      <c r="B6" s="59" t="s">
        <v>643</v>
      </c>
    </row>
    <row r="7" spans="1:12" s="52" customFormat="1" ht="15" customHeight="1" x14ac:dyDescent="0.4">
      <c r="B7" s="52" t="s">
        <v>2070</v>
      </c>
    </row>
    <row r="8" spans="1:12" s="20" customFormat="1" ht="15" customHeight="1" thickBot="1" x14ac:dyDescent="0.45">
      <c r="C8" s="21">
        <v>506</v>
      </c>
      <c r="D8" s="20" t="s">
        <v>699</v>
      </c>
      <c r="L8" s="22"/>
    </row>
    <row r="9" spans="1:12" ht="52.5" x14ac:dyDescent="0.4">
      <c r="A9" s="18"/>
      <c r="B9" s="429" t="s">
        <v>18</v>
      </c>
      <c r="C9" s="429"/>
      <c r="D9" s="430"/>
      <c r="E9" s="440" t="s">
        <v>20</v>
      </c>
      <c r="F9" s="140" t="s">
        <v>639</v>
      </c>
      <c r="G9" s="154" t="s">
        <v>71</v>
      </c>
      <c r="H9" s="140" t="s">
        <v>2091</v>
      </c>
      <c r="I9" s="140" t="s">
        <v>640</v>
      </c>
      <c r="J9" s="141" t="s">
        <v>641</v>
      </c>
      <c r="K9" s="141" t="s">
        <v>2035</v>
      </c>
      <c r="L9" s="18"/>
    </row>
    <row r="10" spans="1:12" s="142" customFormat="1" ht="15" customHeight="1" thickBot="1" x14ac:dyDescent="0.45">
      <c r="A10" s="93"/>
      <c r="B10" s="431"/>
      <c r="C10" s="431"/>
      <c r="D10" s="432"/>
      <c r="E10" s="441"/>
      <c r="F10" s="23" t="s">
        <v>642</v>
      </c>
      <c r="G10" s="23" t="s">
        <v>80</v>
      </c>
      <c r="H10" s="23" t="s">
        <v>80</v>
      </c>
      <c r="I10" s="23" t="s">
        <v>80</v>
      </c>
      <c r="J10" s="24" t="s">
        <v>80</v>
      </c>
      <c r="K10" s="24" t="s">
        <v>80</v>
      </c>
      <c r="L10" s="93"/>
    </row>
    <row r="11" spans="1:12" s="52" customFormat="1" ht="15" customHeight="1" x14ac:dyDescent="0.4">
      <c r="A11" s="51"/>
      <c r="B11" s="449" t="s">
        <v>698</v>
      </c>
      <c r="C11" s="449"/>
      <c r="D11" s="450"/>
      <c r="E11" s="50">
        <v>9</v>
      </c>
      <c r="F11" s="50">
        <v>423</v>
      </c>
      <c r="G11" s="50">
        <v>135869</v>
      </c>
      <c r="H11" s="50">
        <v>1008944</v>
      </c>
      <c r="I11" s="50">
        <v>1412299</v>
      </c>
      <c r="J11" s="50">
        <v>355729</v>
      </c>
      <c r="K11" s="50">
        <v>372208</v>
      </c>
      <c r="L11" s="51"/>
    </row>
    <row r="12" spans="1:12" s="20" customFormat="1" ht="15" customHeight="1" x14ac:dyDescent="0.4">
      <c r="A12" s="22"/>
      <c r="B12" s="45" t="s">
        <v>43</v>
      </c>
      <c r="C12" s="451" t="s">
        <v>44</v>
      </c>
      <c r="D12" s="451"/>
      <c r="E12" s="7">
        <v>5</v>
      </c>
      <c r="F12" s="7">
        <v>334</v>
      </c>
      <c r="G12" s="7">
        <v>106619</v>
      </c>
      <c r="H12" s="7">
        <v>914143</v>
      </c>
      <c r="I12" s="7">
        <v>1219870</v>
      </c>
      <c r="J12" s="7">
        <v>264540</v>
      </c>
      <c r="K12" s="7">
        <v>283416</v>
      </c>
      <c r="L12" s="22"/>
    </row>
    <row r="13" spans="1:12" s="20" customFormat="1" ht="15" customHeight="1" x14ac:dyDescent="0.4">
      <c r="A13" s="22"/>
      <c r="B13" s="45">
        <v>10</v>
      </c>
      <c r="C13" s="451" t="s">
        <v>45</v>
      </c>
      <c r="D13" s="451"/>
      <c r="E13" s="7">
        <v>1</v>
      </c>
      <c r="F13" s="7">
        <v>7</v>
      </c>
      <c r="G13" s="7" t="s">
        <v>2100</v>
      </c>
      <c r="H13" s="7" t="s">
        <v>2100</v>
      </c>
      <c r="I13" s="7" t="s">
        <v>2100</v>
      </c>
      <c r="J13" s="7" t="s">
        <v>2100</v>
      </c>
      <c r="K13" s="7" t="s">
        <v>2100</v>
      </c>
      <c r="L13" s="22"/>
    </row>
    <row r="14" spans="1:12" s="20" customFormat="1" ht="15" customHeight="1" x14ac:dyDescent="0.4">
      <c r="A14" s="22"/>
      <c r="B14" s="45">
        <v>11</v>
      </c>
      <c r="C14" s="451" t="s">
        <v>47</v>
      </c>
      <c r="D14" s="451"/>
      <c r="E14" s="7" t="s">
        <v>46</v>
      </c>
      <c r="F14" s="7" t="s">
        <v>46</v>
      </c>
      <c r="G14" s="7" t="s">
        <v>46</v>
      </c>
      <c r="H14" s="7" t="s">
        <v>46</v>
      </c>
      <c r="I14" s="7" t="s">
        <v>46</v>
      </c>
      <c r="J14" s="7" t="s">
        <v>46</v>
      </c>
      <c r="K14" s="7" t="s">
        <v>46</v>
      </c>
      <c r="L14" s="22"/>
    </row>
    <row r="15" spans="1:12" s="20" customFormat="1" ht="15" customHeight="1" x14ac:dyDescent="0.4">
      <c r="A15" s="22"/>
      <c r="B15" s="45">
        <v>12</v>
      </c>
      <c r="C15" s="451" t="s">
        <v>48</v>
      </c>
      <c r="D15" s="451"/>
      <c r="E15" s="7" t="s">
        <v>46</v>
      </c>
      <c r="F15" s="7" t="s">
        <v>46</v>
      </c>
      <c r="G15" s="7" t="s">
        <v>46</v>
      </c>
      <c r="H15" s="7" t="s">
        <v>46</v>
      </c>
      <c r="I15" s="7" t="s">
        <v>46</v>
      </c>
      <c r="J15" s="7" t="s">
        <v>46</v>
      </c>
      <c r="K15" s="7" t="s">
        <v>46</v>
      </c>
      <c r="L15" s="22"/>
    </row>
    <row r="16" spans="1:12" s="20" customFormat="1" ht="15" customHeight="1" x14ac:dyDescent="0.4">
      <c r="A16" s="22"/>
      <c r="B16" s="46">
        <v>13</v>
      </c>
      <c r="C16" s="448" t="s">
        <v>49</v>
      </c>
      <c r="D16" s="448"/>
      <c r="E16" s="10">
        <v>1</v>
      </c>
      <c r="F16" s="10">
        <v>10</v>
      </c>
      <c r="G16" s="10" t="s">
        <v>2100</v>
      </c>
      <c r="H16" s="10" t="s">
        <v>2100</v>
      </c>
      <c r="I16" s="10" t="s">
        <v>2100</v>
      </c>
      <c r="J16" s="10" t="s">
        <v>2100</v>
      </c>
      <c r="K16" s="10" t="s">
        <v>2100</v>
      </c>
      <c r="L16" s="22"/>
    </row>
    <row r="17" spans="1:12" s="20" customFormat="1" ht="15" customHeight="1" x14ac:dyDescent="0.4">
      <c r="A17" s="22"/>
      <c r="B17" s="45">
        <v>14</v>
      </c>
      <c r="C17" s="451" t="s">
        <v>50</v>
      </c>
      <c r="D17" s="451"/>
      <c r="E17" s="7" t="s">
        <v>46</v>
      </c>
      <c r="F17" s="7" t="s">
        <v>46</v>
      </c>
      <c r="G17" s="7" t="s">
        <v>46</v>
      </c>
      <c r="H17" s="7" t="s">
        <v>46</v>
      </c>
      <c r="I17" s="7" t="s">
        <v>46</v>
      </c>
      <c r="J17" s="7" t="s">
        <v>46</v>
      </c>
      <c r="K17" s="7" t="s">
        <v>46</v>
      </c>
      <c r="L17" s="22"/>
    </row>
    <row r="18" spans="1:12" s="20" customFormat="1" ht="15" customHeight="1" x14ac:dyDescent="0.4">
      <c r="A18" s="22"/>
      <c r="B18" s="45">
        <v>15</v>
      </c>
      <c r="C18" s="451" t="s">
        <v>51</v>
      </c>
      <c r="D18" s="451"/>
      <c r="E18" s="7" t="s">
        <v>46</v>
      </c>
      <c r="F18" s="7" t="s">
        <v>46</v>
      </c>
      <c r="G18" s="7" t="s">
        <v>46</v>
      </c>
      <c r="H18" s="7" t="s">
        <v>46</v>
      </c>
      <c r="I18" s="7" t="s">
        <v>46</v>
      </c>
      <c r="J18" s="7" t="s">
        <v>46</v>
      </c>
      <c r="K18" s="7" t="s">
        <v>46</v>
      </c>
      <c r="L18" s="22"/>
    </row>
    <row r="19" spans="1:12" s="20" customFormat="1" ht="15" customHeight="1" x14ac:dyDescent="0.4">
      <c r="A19" s="22"/>
      <c r="B19" s="45">
        <v>16</v>
      </c>
      <c r="C19" s="451" t="s">
        <v>52</v>
      </c>
      <c r="D19" s="451"/>
      <c r="E19" s="7" t="s">
        <v>46</v>
      </c>
      <c r="F19" s="7" t="s">
        <v>46</v>
      </c>
      <c r="G19" s="7" t="s">
        <v>46</v>
      </c>
      <c r="H19" s="7" t="s">
        <v>46</v>
      </c>
      <c r="I19" s="7" t="s">
        <v>46</v>
      </c>
      <c r="J19" s="7" t="s">
        <v>46</v>
      </c>
      <c r="K19" s="7" t="s">
        <v>46</v>
      </c>
      <c r="L19" s="22"/>
    </row>
    <row r="20" spans="1:12" s="20" customFormat="1" ht="15" customHeight="1" x14ac:dyDescent="0.4">
      <c r="A20" s="22"/>
      <c r="B20" s="45">
        <v>17</v>
      </c>
      <c r="C20" s="451" t="s">
        <v>53</v>
      </c>
      <c r="D20" s="451"/>
      <c r="E20" s="7" t="s">
        <v>46</v>
      </c>
      <c r="F20" s="7" t="s">
        <v>46</v>
      </c>
      <c r="G20" s="7" t="s">
        <v>46</v>
      </c>
      <c r="H20" s="7" t="s">
        <v>46</v>
      </c>
      <c r="I20" s="7" t="s">
        <v>46</v>
      </c>
      <c r="J20" s="7" t="s">
        <v>46</v>
      </c>
      <c r="K20" s="7" t="s">
        <v>46</v>
      </c>
      <c r="L20" s="22"/>
    </row>
    <row r="21" spans="1:12" s="20" customFormat="1" ht="15" customHeight="1" x14ac:dyDescent="0.4">
      <c r="A21" s="22"/>
      <c r="B21" s="46">
        <v>18</v>
      </c>
      <c r="C21" s="447" t="s">
        <v>54</v>
      </c>
      <c r="D21" s="448"/>
      <c r="E21" s="10" t="s">
        <v>46</v>
      </c>
      <c r="F21" s="10" t="s">
        <v>46</v>
      </c>
      <c r="G21" s="10" t="s">
        <v>46</v>
      </c>
      <c r="H21" s="10" t="s">
        <v>46</v>
      </c>
      <c r="I21" s="10" t="s">
        <v>46</v>
      </c>
      <c r="J21" s="10" t="s">
        <v>46</v>
      </c>
      <c r="K21" s="10" t="s">
        <v>46</v>
      </c>
      <c r="L21" s="22"/>
    </row>
    <row r="22" spans="1:12" s="20" customFormat="1" ht="15" customHeight="1" x14ac:dyDescent="0.4">
      <c r="A22" s="22"/>
      <c r="B22" s="45">
        <v>19</v>
      </c>
      <c r="C22" s="451" t="s">
        <v>55</v>
      </c>
      <c r="D22" s="451"/>
      <c r="E22" s="7" t="s">
        <v>46</v>
      </c>
      <c r="F22" s="7" t="s">
        <v>46</v>
      </c>
      <c r="G22" s="7" t="s">
        <v>46</v>
      </c>
      <c r="H22" s="7" t="s">
        <v>46</v>
      </c>
      <c r="I22" s="7" t="s">
        <v>46</v>
      </c>
      <c r="J22" s="7" t="s">
        <v>46</v>
      </c>
      <c r="K22" s="7" t="s">
        <v>46</v>
      </c>
      <c r="L22" s="22"/>
    </row>
    <row r="23" spans="1:12" s="20" customFormat="1" ht="15" customHeight="1" x14ac:dyDescent="0.4">
      <c r="A23" s="22"/>
      <c r="B23" s="45">
        <v>20</v>
      </c>
      <c r="C23" s="451" t="s">
        <v>56</v>
      </c>
      <c r="D23" s="451"/>
      <c r="E23" s="7" t="s">
        <v>46</v>
      </c>
      <c r="F23" s="7" t="s">
        <v>46</v>
      </c>
      <c r="G23" s="7" t="s">
        <v>46</v>
      </c>
      <c r="H23" s="7" t="s">
        <v>46</v>
      </c>
      <c r="I23" s="7" t="s">
        <v>46</v>
      </c>
      <c r="J23" s="7" t="s">
        <v>46</v>
      </c>
      <c r="K23" s="7" t="s">
        <v>46</v>
      </c>
      <c r="L23" s="22"/>
    </row>
    <row r="24" spans="1:12" s="20" customFormat="1" ht="15" customHeight="1" x14ac:dyDescent="0.4">
      <c r="A24" s="22"/>
      <c r="B24" s="45">
        <v>21</v>
      </c>
      <c r="C24" s="451" t="s">
        <v>57</v>
      </c>
      <c r="D24" s="451"/>
      <c r="E24" s="7" t="s">
        <v>46</v>
      </c>
      <c r="F24" s="7" t="s">
        <v>46</v>
      </c>
      <c r="G24" s="7" t="s">
        <v>46</v>
      </c>
      <c r="H24" s="7" t="s">
        <v>46</v>
      </c>
      <c r="I24" s="7" t="s">
        <v>46</v>
      </c>
      <c r="J24" s="7" t="s">
        <v>46</v>
      </c>
      <c r="K24" s="7" t="s">
        <v>46</v>
      </c>
      <c r="L24" s="22"/>
    </row>
    <row r="25" spans="1:12" s="20" customFormat="1" ht="15" customHeight="1" x14ac:dyDescent="0.4">
      <c r="A25" s="22"/>
      <c r="B25" s="45">
        <v>22</v>
      </c>
      <c r="C25" s="451" t="s">
        <v>58</v>
      </c>
      <c r="D25" s="451"/>
      <c r="E25" s="7" t="s">
        <v>46</v>
      </c>
      <c r="F25" s="7" t="s">
        <v>46</v>
      </c>
      <c r="G25" s="7" t="s">
        <v>46</v>
      </c>
      <c r="H25" s="7" t="s">
        <v>46</v>
      </c>
      <c r="I25" s="7" t="s">
        <v>46</v>
      </c>
      <c r="J25" s="7" t="s">
        <v>46</v>
      </c>
      <c r="K25" s="7" t="s">
        <v>46</v>
      </c>
      <c r="L25" s="22"/>
    </row>
    <row r="26" spans="1:12" s="20" customFormat="1" ht="15" customHeight="1" x14ac:dyDescent="0.4">
      <c r="A26" s="22"/>
      <c r="B26" s="46">
        <v>23</v>
      </c>
      <c r="C26" s="448" t="s">
        <v>59</v>
      </c>
      <c r="D26" s="448"/>
      <c r="E26" s="10" t="s">
        <v>46</v>
      </c>
      <c r="F26" s="10" t="s">
        <v>46</v>
      </c>
      <c r="G26" s="10" t="s">
        <v>46</v>
      </c>
      <c r="H26" s="10" t="s">
        <v>46</v>
      </c>
      <c r="I26" s="10" t="s">
        <v>46</v>
      </c>
      <c r="J26" s="10" t="s">
        <v>46</v>
      </c>
      <c r="K26" s="10" t="s">
        <v>46</v>
      </c>
      <c r="L26" s="22"/>
    </row>
    <row r="27" spans="1:12" s="20" customFormat="1" ht="15" customHeight="1" x14ac:dyDescent="0.4">
      <c r="A27" s="22"/>
      <c r="B27" s="45">
        <v>24</v>
      </c>
      <c r="C27" s="451" t="s">
        <v>60</v>
      </c>
      <c r="D27" s="451"/>
      <c r="E27" s="7" t="s">
        <v>46</v>
      </c>
      <c r="F27" s="7" t="s">
        <v>46</v>
      </c>
      <c r="G27" s="7" t="s">
        <v>46</v>
      </c>
      <c r="H27" s="7" t="s">
        <v>46</v>
      </c>
      <c r="I27" s="7" t="s">
        <v>46</v>
      </c>
      <c r="J27" s="7" t="s">
        <v>46</v>
      </c>
      <c r="K27" s="7" t="s">
        <v>46</v>
      </c>
      <c r="L27" s="22"/>
    </row>
    <row r="28" spans="1:12" s="20" customFormat="1" ht="15" customHeight="1" x14ac:dyDescent="0.4">
      <c r="A28" s="22"/>
      <c r="B28" s="45">
        <v>25</v>
      </c>
      <c r="C28" s="451" t="s">
        <v>61</v>
      </c>
      <c r="D28" s="451"/>
      <c r="E28" s="7" t="s">
        <v>46</v>
      </c>
      <c r="F28" s="7" t="s">
        <v>46</v>
      </c>
      <c r="G28" s="7" t="s">
        <v>46</v>
      </c>
      <c r="H28" s="7" t="s">
        <v>46</v>
      </c>
      <c r="I28" s="7" t="s">
        <v>46</v>
      </c>
      <c r="J28" s="7" t="s">
        <v>46</v>
      </c>
      <c r="K28" s="7" t="s">
        <v>46</v>
      </c>
      <c r="L28" s="22"/>
    </row>
    <row r="29" spans="1:12" s="20" customFormat="1" ht="15" customHeight="1" x14ac:dyDescent="0.4">
      <c r="A29" s="22"/>
      <c r="B29" s="45">
        <v>26</v>
      </c>
      <c r="C29" s="451" t="s">
        <v>62</v>
      </c>
      <c r="D29" s="451"/>
      <c r="E29" s="7">
        <v>1</v>
      </c>
      <c r="F29" s="7">
        <v>67</v>
      </c>
      <c r="G29" s="7" t="s">
        <v>2100</v>
      </c>
      <c r="H29" s="7" t="s">
        <v>2100</v>
      </c>
      <c r="I29" s="7" t="s">
        <v>2100</v>
      </c>
      <c r="J29" s="7" t="s">
        <v>2100</v>
      </c>
      <c r="K29" s="7" t="s">
        <v>2100</v>
      </c>
      <c r="L29" s="22"/>
    </row>
    <row r="30" spans="1:12" s="20" customFormat="1" ht="15" customHeight="1" x14ac:dyDescent="0.4">
      <c r="A30" s="22"/>
      <c r="B30" s="45">
        <v>27</v>
      </c>
      <c r="C30" s="451" t="s">
        <v>63</v>
      </c>
      <c r="D30" s="451"/>
      <c r="E30" s="7" t="s">
        <v>46</v>
      </c>
      <c r="F30" s="7" t="s">
        <v>46</v>
      </c>
      <c r="G30" s="7" t="s">
        <v>46</v>
      </c>
      <c r="H30" s="7" t="s">
        <v>46</v>
      </c>
      <c r="I30" s="7" t="s">
        <v>46</v>
      </c>
      <c r="J30" s="7" t="s">
        <v>46</v>
      </c>
      <c r="K30" s="7" t="s">
        <v>46</v>
      </c>
      <c r="L30" s="22"/>
    </row>
    <row r="31" spans="1:12" s="20" customFormat="1" ht="15" customHeight="1" x14ac:dyDescent="0.4">
      <c r="A31" s="22"/>
      <c r="B31" s="46">
        <v>28</v>
      </c>
      <c r="C31" s="448" t="s">
        <v>64</v>
      </c>
      <c r="D31" s="448"/>
      <c r="E31" s="10" t="s">
        <v>46</v>
      </c>
      <c r="F31" s="10" t="s">
        <v>46</v>
      </c>
      <c r="G31" s="10" t="s">
        <v>46</v>
      </c>
      <c r="H31" s="10" t="s">
        <v>46</v>
      </c>
      <c r="I31" s="10" t="s">
        <v>46</v>
      </c>
      <c r="J31" s="10" t="s">
        <v>46</v>
      </c>
      <c r="K31" s="10" t="s">
        <v>46</v>
      </c>
      <c r="L31" s="22"/>
    </row>
    <row r="32" spans="1:12" s="20" customFormat="1" ht="15" customHeight="1" x14ac:dyDescent="0.4">
      <c r="A32" s="22"/>
      <c r="B32" s="45">
        <v>29</v>
      </c>
      <c r="C32" s="451" t="s">
        <v>65</v>
      </c>
      <c r="D32" s="451"/>
      <c r="E32" s="7" t="s">
        <v>46</v>
      </c>
      <c r="F32" s="7" t="s">
        <v>46</v>
      </c>
      <c r="G32" s="7" t="s">
        <v>46</v>
      </c>
      <c r="H32" s="7" t="s">
        <v>46</v>
      </c>
      <c r="I32" s="7" t="s">
        <v>46</v>
      </c>
      <c r="J32" s="7" t="s">
        <v>46</v>
      </c>
      <c r="K32" s="7" t="s">
        <v>46</v>
      </c>
      <c r="L32" s="22"/>
    </row>
    <row r="33" spans="1:12" s="20" customFormat="1" ht="15" customHeight="1" x14ac:dyDescent="0.4">
      <c r="A33" s="22"/>
      <c r="B33" s="45">
        <v>30</v>
      </c>
      <c r="C33" s="451" t="s">
        <v>66</v>
      </c>
      <c r="D33" s="451"/>
      <c r="E33" s="7" t="s">
        <v>46</v>
      </c>
      <c r="F33" s="7" t="s">
        <v>46</v>
      </c>
      <c r="G33" s="7" t="s">
        <v>46</v>
      </c>
      <c r="H33" s="7" t="s">
        <v>46</v>
      </c>
      <c r="I33" s="7" t="s">
        <v>46</v>
      </c>
      <c r="J33" s="7" t="s">
        <v>46</v>
      </c>
      <c r="K33" s="7" t="s">
        <v>46</v>
      </c>
      <c r="L33" s="22"/>
    </row>
    <row r="34" spans="1:12" s="20" customFormat="1" ht="15" customHeight="1" x14ac:dyDescent="0.4">
      <c r="A34" s="22"/>
      <c r="B34" s="45">
        <v>31</v>
      </c>
      <c r="C34" s="451" t="s">
        <v>67</v>
      </c>
      <c r="D34" s="451"/>
      <c r="E34" s="7" t="s">
        <v>46</v>
      </c>
      <c r="F34" s="7" t="s">
        <v>46</v>
      </c>
      <c r="G34" s="7" t="s">
        <v>46</v>
      </c>
      <c r="H34" s="7" t="s">
        <v>46</v>
      </c>
      <c r="I34" s="7" t="s">
        <v>46</v>
      </c>
      <c r="J34" s="7" t="s">
        <v>46</v>
      </c>
      <c r="K34" s="7" t="s">
        <v>46</v>
      </c>
      <c r="L34" s="22"/>
    </row>
    <row r="35" spans="1:12" s="20" customFormat="1" ht="15" customHeight="1" x14ac:dyDescent="0.4">
      <c r="A35" s="22"/>
      <c r="B35" s="146">
        <v>32</v>
      </c>
      <c r="C35" s="458" t="s">
        <v>68</v>
      </c>
      <c r="D35" s="458"/>
      <c r="E35" s="109">
        <v>1</v>
      </c>
      <c r="F35" s="109">
        <v>5</v>
      </c>
      <c r="G35" s="109" t="s">
        <v>2100</v>
      </c>
      <c r="H35" s="109" t="s">
        <v>2100</v>
      </c>
      <c r="I35" s="109" t="s">
        <v>2100</v>
      </c>
      <c r="J35" s="109" t="s">
        <v>2100</v>
      </c>
      <c r="K35" s="109" t="s">
        <v>2100</v>
      </c>
      <c r="L35" s="22"/>
    </row>
    <row r="36" spans="1:12" s="20" customFormat="1" ht="15" customHeight="1" x14ac:dyDescent="0.4">
      <c r="A36" s="22"/>
      <c r="B36" s="454" t="s">
        <v>2259</v>
      </c>
      <c r="C36" s="454"/>
      <c r="D36" s="455"/>
      <c r="E36" s="7">
        <v>3</v>
      </c>
      <c r="F36" s="7">
        <v>15</v>
      </c>
      <c r="G36" s="7">
        <v>2929</v>
      </c>
      <c r="H36" s="7">
        <v>3314</v>
      </c>
      <c r="I36" s="7">
        <v>8673</v>
      </c>
      <c r="J36" s="7">
        <v>4892</v>
      </c>
      <c r="K36" s="7">
        <v>4892</v>
      </c>
      <c r="L36" s="22"/>
    </row>
    <row r="37" spans="1:12" s="20" customFormat="1" ht="15" customHeight="1" x14ac:dyDescent="0.4">
      <c r="A37" s="22"/>
      <c r="B37" s="454" t="s">
        <v>540</v>
      </c>
      <c r="C37" s="454"/>
      <c r="D37" s="455"/>
      <c r="E37" s="7">
        <v>1</v>
      </c>
      <c r="F37" s="7">
        <v>10</v>
      </c>
      <c r="G37" s="7" t="s">
        <v>2100</v>
      </c>
      <c r="H37" s="7" t="s">
        <v>2100</v>
      </c>
      <c r="I37" s="7" t="s">
        <v>2100</v>
      </c>
      <c r="J37" s="7" t="s">
        <v>2100</v>
      </c>
      <c r="K37" s="7" t="s">
        <v>2100</v>
      </c>
      <c r="L37" s="22"/>
    </row>
    <row r="38" spans="1:12" s="20" customFormat="1" ht="15" customHeight="1" x14ac:dyDescent="0.4">
      <c r="A38" s="22"/>
      <c r="B38" s="454" t="s">
        <v>541</v>
      </c>
      <c r="C38" s="454"/>
      <c r="D38" s="455"/>
      <c r="E38" s="7" t="s">
        <v>46</v>
      </c>
      <c r="F38" s="7" t="s">
        <v>46</v>
      </c>
      <c r="G38" s="7" t="s">
        <v>46</v>
      </c>
      <c r="H38" s="7" t="s">
        <v>46</v>
      </c>
      <c r="I38" s="7" t="s">
        <v>46</v>
      </c>
      <c r="J38" s="7" t="s">
        <v>46</v>
      </c>
      <c r="K38" s="7" t="s">
        <v>46</v>
      </c>
      <c r="L38" s="22"/>
    </row>
    <row r="39" spans="1:12" s="20" customFormat="1" ht="15" customHeight="1" x14ac:dyDescent="0.4">
      <c r="A39" s="22"/>
      <c r="B39" s="454" t="s">
        <v>542</v>
      </c>
      <c r="C39" s="454"/>
      <c r="D39" s="455"/>
      <c r="E39" s="7">
        <v>1</v>
      </c>
      <c r="F39" s="7">
        <v>32</v>
      </c>
      <c r="G39" s="7" t="s">
        <v>2100</v>
      </c>
      <c r="H39" s="7" t="s">
        <v>2100</v>
      </c>
      <c r="I39" s="7" t="s">
        <v>2100</v>
      </c>
      <c r="J39" s="7" t="s">
        <v>2100</v>
      </c>
      <c r="K39" s="7" t="s">
        <v>2100</v>
      </c>
      <c r="L39" s="22"/>
    </row>
    <row r="40" spans="1:12" s="20" customFormat="1" ht="15" customHeight="1" x14ac:dyDescent="0.4">
      <c r="A40" s="22"/>
      <c r="B40" s="456" t="s">
        <v>543</v>
      </c>
      <c r="C40" s="456"/>
      <c r="D40" s="457"/>
      <c r="E40" s="10">
        <v>3</v>
      </c>
      <c r="F40" s="10">
        <v>180</v>
      </c>
      <c r="G40" s="10" t="s">
        <v>2100</v>
      </c>
      <c r="H40" s="10" t="s">
        <v>2100</v>
      </c>
      <c r="I40" s="10" t="s">
        <v>2100</v>
      </c>
      <c r="J40" s="10" t="s">
        <v>2100</v>
      </c>
      <c r="K40" s="10" t="s">
        <v>2100</v>
      </c>
      <c r="L40" s="22"/>
    </row>
    <row r="41" spans="1:12" s="20" customFormat="1" ht="15" customHeight="1" x14ac:dyDescent="0.4">
      <c r="A41" s="22"/>
      <c r="B41" s="454" t="s">
        <v>544</v>
      </c>
      <c r="C41" s="454"/>
      <c r="D41" s="455"/>
      <c r="E41" s="7">
        <v>1</v>
      </c>
      <c r="F41" s="7">
        <v>186</v>
      </c>
      <c r="G41" s="7" t="s">
        <v>2100</v>
      </c>
      <c r="H41" s="7" t="s">
        <v>2100</v>
      </c>
      <c r="I41" s="7" t="s">
        <v>2100</v>
      </c>
      <c r="J41" s="7" t="s">
        <v>2100</v>
      </c>
      <c r="K41" s="7" t="s">
        <v>2100</v>
      </c>
      <c r="L41" s="22"/>
    </row>
    <row r="42" spans="1:12" s="20" customFormat="1" ht="15" customHeight="1" x14ac:dyDescent="0.4">
      <c r="A42" s="22"/>
      <c r="B42" s="454" t="s">
        <v>545</v>
      </c>
      <c r="C42" s="454"/>
      <c r="D42" s="455"/>
      <c r="E42" s="7" t="s">
        <v>46</v>
      </c>
      <c r="F42" s="7" t="s">
        <v>46</v>
      </c>
      <c r="G42" s="7" t="s">
        <v>46</v>
      </c>
      <c r="H42" s="7" t="s">
        <v>46</v>
      </c>
      <c r="I42" s="7" t="s">
        <v>46</v>
      </c>
      <c r="J42" s="7" t="s">
        <v>46</v>
      </c>
      <c r="K42" s="7" t="s">
        <v>46</v>
      </c>
      <c r="L42" s="22"/>
    </row>
    <row r="43" spans="1:12" s="20" customFormat="1" ht="15" customHeight="1" x14ac:dyDescent="0.4">
      <c r="A43" s="22"/>
      <c r="B43" s="454" t="s">
        <v>546</v>
      </c>
      <c r="C43" s="454"/>
      <c r="D43" s="455"/>
      <c r="E43" s="7" t="s">
        <v>46</v>
      </c>
      <c r="F43" s="7" t="s">
        <v>46</v>
      </c>
      <c r="G43" s="7" t="s">
        <v>46</v>
      </c>
      <c r="H43" s="7" t="s">
        <v>46</v>
      </c>
      <c r="I43" s="7" t="s">
        <v>46</v>
      </c>
      <c r="J43" s="7" t="s">
        <v>46</v>
      </c>
      <c r="K43" s="7" t="s">
        <v>46</v>
      </c>
      <c r="L43" s="22"/>
    </row>
    <row r="44" spans="1:12" s="20" customFormat="1" ht="15" customHeight="1" x14ac:dyDescent="0.4">
      <c r="A44" s="22"/>
      <c r="B44" s="454" t="s">
        <v>547</v>
      </c>
      <c r="C44" s="454"/>
      <c r="D44" s="455"/>
      <c r="E44" s="7" t="s">
        <v>46</v>
      </c>
      <c r="F44" s="7" t="s">
        <v>46</v>
      </c>
      <c r="G44" s="7" t="s">
        <v>46</v>
      </c>
      <c r="H44" s="7" t="s">
        <v>46</v>
      </c>
      <c r="I44" s="7" t="s">
        <v>46</v>
      </c>
      <c r="J44" s="7" t="s">
        <v>46</v>
      </c>
      <c r="K44" s="7" t="s">
        <v>46</v>
      </c>
      <c r="L44" s="22"/>
    </row>
    <row r="45" spans="1:12" s="20" customFormat="1" ht="15" customHeight="1" thickBot="1" x14ac:dyDescent="0.45">
      <c r="A45" s="22"/>
      <c r="B45" s="452" t="s">
        <v>548</v>
      </c>
      <c r="C45" s="452"/>
      <c r="D45" s="453"/>
      <c r="E45" s="13" t="s">
        <v>46</v>
      </c>
      <c r="F45" s="13" t="s">
        <v>46</v>
      </c>
      <c r="G45" s="13" t="s">
        <v>46</v>
      </c>
      <c r="H45" s="13" t="s">
        <v>46</v>
      </c>
      <c r="I45" s="13" t="s">
        <v>46</v>
      </c>
      <c r="J45" s="13" t="s">
        <v>46</v>
      </c>
      <c r="K45" s="13" t="s">
        <v>46</v>
      </c>
      <c r="L45" s="22"/>
    </row>
    <row r="46" spans="1:12" s="20" customFormat="1" ht="15" customHeight="1" x14ac:dyDescent="0.4">
      <c r="A46" s="22"/>
      <c r="L46" s="22"/>
    </row>
    <row r="47" spans="1:12" ht="15" customHeight="1" x14ac:dyDescent="0.4">
      <c r="A47" s="18"/>
      <c r="L47" s="18"/>
    </row>
    <row r="48" spans="1:12" ht="15" customHeight="1" x14ac:dyDescent="0.4">
      <c r="A48" s="18"/>
      <c r="L48" s="18"/>
    </row>
    <row r="49" spans="1:12" ht="15" customHeight="1" x14ac:dyDescent="0.4">
      <c r="A49" s="18"/>
      <c r="L49" s="18"/>
    </row>
    <row r="50" spans="1:12" ht="15" customHeight="1" x14ac:dyDescent="0.4">
      <c r="A50" s="18"/>
      <c r="L50" s="18"/>
    </row>
    <row r="51" spans="1:12" ht="15" customHeight="1" x14ac:dyDescent="0.4">
      <c r="A51" s="18"/>
      <c r="L51" s="18"/>
    </row>
    <row r="52" spans="1:12" ht="15" customHeight="1" x14ac:dyDescent="0.4">
      <c r="A52" s="18"/>
      <c r="L52" s="18"/>
    </row>
    <row r="53" spans="1:12" ht="15" customHeight="1" x14ac:dyDescent="0.4">
      <c r="A53" s="18"/>
      <c r="L53" s="18"/>
    </row>
    <row r="54" spans="1:12" ht="15" customHeight="1" x14ac:dyDescent="0.4">
      <c r="A54" s="18"/>
      <c r="L54" s="18"/>
    </row>
    <row r="55" spans="1:12" ht="15" customHeight="1" x14ac:dyDescent="0.4">
      <c r="A55" s="18"/>
      <c r="L55" s="18"/>
    </row>
    <row r="56" spans="1:12" ht="15" customHeight="1" x14ac:dyDescent="0.4">
      <c r="A56" s="18"/>
      <c r="L56" s="18"/>
    </row>
    <row r="57" spans="1:12" ht="15" customHeight="1" x14ac:dyDescent="0.4">
      <c r="A57" s="18"/>
      <c r="L57" s="18"/>
    </row>
    <row r="58" spans="1:12" ht="15" customHeight="1" x14ac:dyDescent="0.4">
      <c r="A58" s="18"/>
      <c r="L58" s="18"/>
    </row>
    <row r="59" spans="1:12" ht="15" customHeight="1" x14ac:dyDescent="0.4">
      <c r="A59" s="18"/>
      <c r="L59" s="18"/>
    </row>
  </sheetData>
  <mergeCells count="37">
    <mergeCell ref="B45:D45"/>
    <mergeCell ref="E9:E10"/>
    <mergeCell ref="B39:D39"/>
    <mergeCell ref="B40:D40"/>
    <mergeCell ref="B41:D41"/>
    <mergeCell ref="B42:D42"/>
    <mergeCell ref="B43:D43"/>
    <mergeCell ref="B44:D44"/>
    <mergeCell ref="C34:D34"/>
    <mergeCell ref="C35:D35"/>
    <mergeCell ref="B36:D36"/>
    <mergeCell ref="B37:D37"/>
    <mergeCell ref="B38:D38"/>
    <mergeCell ref="C28:D28"/>
    <mergeCell ref="C29:D29"/>
    <mergeCell ref="C30:D30"/>
    <mergeCell ref="C31:D31"/>
    <mergeCell ref="C32:D32"/>
    <mergeCell ref="C33:D33"/>
    <mergeCell ref="C22:D22"/>
    <mergeCell ref="C23:D23"/>
    <mergeCell ref="C24:D24"/>
    <mergeCell ref="C25:D25"/>
    <mergeCell ref="C26:D26"/>
    <mergeCell ref="C27:D27"/>
    <mergeCell ref="B9:D10"/>
    <mergeCell ref="C21:D21"/>
    <mergeCell ref="B11:D11"/>
    <mergeCell ref="C12:D12"/>
    <mergeCell ref="C13:D13"/>
    <mergeCell ref="C14:D14"/>
    <mergeCell ref="C15:D15"/>
    <mergeCell ref="C16:D16"/>
    <mergeCell ref="C17:D17"/>
    <mergeCell ref="C18:D18"/>
    <mergeCell ref="C19:D19"/>
    <mergeCell ref="C20:D20"/>
  </mergeCells>
  <phoneticPr fontId="2"/>
  <pageMargins left="0.78740157480314965" right="0.78740157480314965" top="0.78740157480314965" bottom="0.78740157480314965" header="0.39370078740157483" footer="0.59055118110236227"/>
  <pageSetup paperSize="9" scale="93" firstPageNumber="5"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pageSetUpPr fitToPage="1"/>
  </sheetPr>
  <dimension ref="A1:L59"/>
  <sheetViews>
    <sheetView showGridLines="0" zoomScaleNormal="100" workbookViewId="0"/>
  </sheetViews>
  <sheetFormatPr defaultColWidth="8.125" defaultRowHeight="15" customHeight="1" x14ac:dyDescent="0.4"/>
  <cols>
    <col min="1" max="1" width="2.625" style="16" customWidth="1"/>
    <col min="2" max="2" width="2.5" style="16" customWidth="1"/>
    <col min="3" max="5" width="6" style="16" customWidth="1"/>
    <col min="6" max="6" width="6.875" style="16" customWidth="1"/>
    <col min="7" max="11" width="11.375" style="16" customWidth="1"/>
    <col min="12" max="12" width="8.75" style="16" bestFit="1" customWidth="1"/>
    <col min="13" max="16384" width="8.125" style="16"/>
  </cols>
  <sheetData>
    <row r="1" spans="1:12" s="126" customFormat="1" ht="15" customHeight="1" x14ac:dyDescent="0.4">
      <c r="B1" s="126" t="s">
        <v>2256</v>
      </c>
    </row>
    <row r="2" spans="1:12" s="126" customFormat="1" ht="4.5" customHeight="1" x14ac:dyDescent="0.4"/>
    <row r="3" spans="1:12" s="126" customFormat="1" ht="4.5" customHeight="1" x14ac:dyDescent="0.4"/>
    <row r="4" spans="1:12" s="126" customFormat="1" ht="4.5" customHeight="1" x14ac:dyDescent="0.4"/>
    <row r="5" spans="1:12" ht="4.5" customHeight="1" x14ac:dyDescent="0.4"/>
    <row r="6" spans="1:12" s="59" customFormat="1" ht="15" customHeight="1" x14ac:dyDescent="0.4">
      <c r="B6" s="59" t="s">
        <v>643</v>
      </c>
    </row>
    <row r="7" spans="1:12" s="52" customFormat="1" ht="15" customHeight="1" x14ac:dyDescent="0.4">
      <c r="B7" s="52" t="s">
        <v>2070</v>
      </c>
    </row>
    <row r="8" spans="1:12" s="20" customFormat="1" ht="15" customHeight="1" thickBot="1" x14ac:dyDescent="0.45">
      <c r="C8" s="21">
        <v>507</v>
      </c>
      <c r="D8" s="20" t="s">
        <v>700</v>
      </c>
      <c r="L8" s="22"/>
    </row>
    <row r="9" spans="1:12" ht="52.5" x14ac:dyDescent="0.4">
      <c r="A9" s="18"/>
      <c r="B9" s="429" t="s">
        <v>18</v>
      </c>
      <c r="C9" s="429"/>
      <c r="D9" s="430"/>
      <c r="E9" s="440" t="s">
        <v>20</v>
      </c>
      <c r="F9" s="140" t="s">
        <v>639</v>
      </c>
      <c r="G9" s="154" t="s">
        <v>71</v>
      </c>
      <c r="H9" s="140" t="s">
        <v>2091</v>
      </c>
      <c r="I9" s="140" t="s">
        <v>640</v>
      </c>
      <c r="J9" s="141" t="s">
        <v>641</v>
      </c>
      <c r="K9" s="141" t="s">
        <v>2035</v>
      </c>
      <c r="L9" s="18"/>
    </row>
    <row r="10" spans="1:12" s="142" customFormat="1" ht="15" customHeight="1" thickBot="1" x14ac:dyDescent="0.45">
      <c r="A10" s="93"/>
      <c r="B10" s="431"/>
      <c r="C10" s="431"/>
      <c r="D10" s="432"/>
      <c r="E10" s="441"/>
      <c r="F10" s="23" t="s">
        <v>642</v>
      </c>
      <c r="G10" s="23" t="s">
        <v>80</v>
      </c>
      <c r="H10" s="23" t="s">
        <v>80</v>
      </c>
      <c r="I10" s="23" t="s">
        <v>80</v>
      </c>
      <c r="J10" s="24" t="s">
        <v>80</v>
      </c>
      <c r="K10" s="24" t="s">
        <v>80</v>
      </c>
      <c r="L10" s="93"/>
    </row>
    <row r="11" spans="1:12" s="52" customFormat="1" ht="15" customHeight="1" x14ac:dyDescent="0.4">
      <c r="A11" s="51"/>
      <c r="B11" s="449" t="s">
        <v>12</v>
      </c>
      <c r="C11" s="449"/>
      <c r="D11" s="450"/>
      <c r="E11" s="50">
        <v>24</v>
      </c>
      <c r="F11" s="50">
        <v>344</v>
      </c>
      <c r="G11" s="50">
        <v>63608</v>
      </c>
      <c r="H11" s="50">
        <v>370683</v>
      </c>
      <c r="I11" s="50">
        <v>555728</v>
      </c>
      <c r="J11" s="50">
        <v>172953</v>
      </c>
      <c r="K11" s="50">
        <v>174841</v>
      </c>
      <c r="L11" s="51"/>
    </row>
    <row r="12" spans="1:12" s="20" customFormat="1" ht="15" customHeight="1" x14ac:dyDescent="0.4">
      <c r="A12" s="22"/>
      <c r="B12" s="45" t="s">
        <v>43</v>
      </c>
      <c r="C12" s="451" t="s">
        <v>44</v>
      </c>
      <c r="D12" s="451"/>
      <c r="E12" s="7">
        <v>12</v>
      </c>
      <c r="F12" s="7">
        <v>201</v>
      </c>
      <c r="G12" s="7">
        <v>38812</v>
      </c>
      <c r="H12" s="7">
        <v>271285</v>
      </c>
      <c r="I12" s="7">
        <v>380824</v>
      </c>
      <c r="J12" s="7">
        <v>100877</v>
      </c>
      <c r="K12" s="7">
        <v>101532</v>
      </c>
      <c r="L12" s="22"/>
    </row>
    <row r="13" spans="1:12" s="20" customFormat="1" ht="15" customHeight="1" x14ac:dyDescent="0.4">
      <c r="A13" s="22"/>
      <c r="B13" s="45">
        <v>10</v>
      </c>
      <c r="C13" s="451" t="s">
        <v>45</v>
      </c>
      <c r="D13" s="451"/>
      <c r="E13" s="7">
        <v>5</v>
      </c>
      <c r="F13" s="7">
        <v>41</v>
      </c>
      <c r="G13" s="7">
        <v>7550</v>
      </c>
      <c r="H13" s="7">
        <v>36403</v>
      </c>
      <c r="I13" s="7">
        <v>64269</v>
      </c>
      <c r="J13" s="7">
        <v>25331</v>
      </c>
      <c r="K13" s="7">
        <v>25331</v>
      </c>
      <c r="L13" s="22"/>
    </row>
    <row r="14" spans="1:12" s="20" customFormat="1" ht="15" customHeight="1" x14ac:dyDescent="0.4">
      <c r="A14" s="22"/>
      <c r="B14" s="45">
        <v>11</v>
      </c>
      <c r="C14" s="451" t="s">
        <v>47</v>
      </c>
      <c r="D14" s="451"/>
      <c r="E14" s="7">
        <v>1</v>
      </c>
      <c r="F14" s="7">
        <v>29</v>
      </c>
      <c r="G14" s="7" t="s">
        <v>2100</v>
      </c>
      <c r="H14" s="7" t="s">
        <v>2100</v>
      </c>
      <c r="I14" s="7" t="s">
        <v>2100</v>
      </c>
      <c r="J14" s="7" t="s">
        <v>2100</v>
      </c>
      <c r="K14" s="7" t="s">
        <v>2100</v>
      </c>
      <c r="L14" s="22"/>
    </row>
    <row r="15" spans="1:12" s="20" customFormat="1" ht="15" customHeight="1" x14ac:dyDescent="0.4">
      <c r="A15" s="22"/>
      <c r="B15" s="45">
        <v>12</v>
      </c>
      <c r="C15" s="451" t="s">
        <v>48</v>
      </c>
      <c r="D15" s="451"/>
      <c r="E15" s="7">
        <v>2</v>
      </c>
      <c r="F15" s="7">
        <v>12</v>
      </c>
      <c r="G15" s="7" t="s">
        <v>2100</v>
      </c>
      <c r="H15" s="7" t="s">
        <v>2100</v>
      </c>
      <c r="I15" s="7" t="s">
        <v>2100</v>
      </c>
      <c r="J15" s="7" t="s">
        <v>2100</v>
      </c>
      <c r="K15" s="7" t="s">
        <v>2100</v>
      </c>
      <c r="L15" s="22"/>
    </row>
    <row r="16" spans="1:12" s="20" customFormat="1" ht="15" customHeight="1" x14ac:dyDescent="0.4">
      <c r="A16" s="22"/>
      <c r="B16" s="46">
        <v>13</v>
      </c>
      <c r="C16" s="448" t="s">
        <v>49</v>
      </c>
      <c r="D16" s="448"/>
      <c r="E16" s="10" t="s">
        <v>46</v>
      </c>
      <c r="F16" s="10" t="s">
        <v>46</v>
      </c>
      <c r="G16" s="10" t="s">
        <v>46</v>
      </c>
      <c r="H16" s="10" t="s">
        <v>46</v>
      </c>
      <c r="I16" s="10" t="s">
        <v>46</v>
      </c>
      <c r="J16" s="10" t="s">
        <v>46</v>
      </c>
      <c r="K16" s="10" t="s">
        <v>46</v>
      </c>
      <c r="L16" s="22"/>
    </row>
    <row r="17" spans="1:12" s="20" customFormat="1" ht="15" customHeight="1" x14ac:dyDescent="0.4">
      <c r="A17" s="22"/>
      <c r="B17" s="45">
        <v>14</v>
      </c>
      <c r="C17" s="451" t="s">
        <v>50</v>
      </c>
      <c r="D17" s="451"/>
      <c r="E17" s="7" t="s">
        <v>46</v>
      </c>
      <c r="F17" s="7" t="s">
        <v>46</v>
      </c>
      <c r="G17" s="7" t="s">
        <v>46</v>
      </c>
      <c r="H17" s="7" t="s">
        <v>46</v>
      </c>
      <c r="I17" s="7" t="s">
        <v>46</v>
      </c>
      <c r="J17" s="7" t="s">
        <v>46</v>
      </c>
      <c r="K17" s="7" t="s">
        <v>46</v>
      </c>
      <c r="L17" s="22"/>
    </row>
    <row r="18" spans="1:12" s="20" customFormat="1" ht="15" customHeight="1" x14ac:dyDescent="0.4">
      <c r="A18" s="22"/>
      <c r="B18" s="45">
        <v>15</v>
      </c>
      <c r="C18" s="451" t="s">
        <v>51</v>
      </c>
      <c r="D18" s="451"/>
      <c r="E18" s="7" t="s">
        <v>46</v>
      </c>
      <c r="F18" s="7" t="s">
        <v>46</v>
      </c>
      <c r="G18" s="7" t="s">
        <v>46</v>
      </c>
      <c r="H18" s="7" t="s">
        <v>46</v>
      </c>
      <c r="I18" s="7" t="s">
        <v>46</v>
      </c>
      <c r="J18" s="7" t="s">
        <v>46</v>
      </c>
      <c r="K18" s="7" t="s">
        <v>46</v>
      </c>
      <c r="L18" s="22"/>
    </row>
    <row r="19" spans="1:12" s="20" customFormat="1" ht="15" customHeight="1" x14ac:dyDescent="0.4">
      <c r="A19" s="22"/>
      <c r="B19" s="45">
        <v>16</v>
      </c>
      <c r="C19" s="451" t="s">
        <v>52</v>
      </c>
      <c r="D19" s="451"/>
      <c r="E19" s="7" t="s">
        <v>46</v>
      </c>
      <c r="F19" s="7" t="s">
        <v>46</v>
      </c>
      <c r="G19" s="7" t="s">
        <v>46</v>
      </c>
      <c r="H19" s="7" t="s">
        <v>46</v>
      </c>
      <c r="I19" s="7" t="s">
        <v>46</v>
      </c>
      <c r="J19" s="7" t="s">
        <v>46</v>
      </c>
      <c r="K19" s="7" t="s">
        <v>46</v>
      </c>
      <c r="L19" s="22"/>
    </row>
    <row r="20" spans="1:12" s="20" customFormat="1" ht="15" customHeight="1" x14ac:dyDescent="0.4">
      <c r="A20" s="22"/>
      <c r="B20" s="45">
        <v>17</v>
      </c>
      <c r="C20" s="451" t="s">
        <v>53</v>
      </c>
      <c r="D20" s="451"/>
      <c r="E20" s="7" t="s">
        <v>46</v>
      </c>
      <c r="F20" s="7" t="s">
        <v>46</v>
      </c>
      <c r="G20" s="7" t="s">
        <v>46</v>
      </c>
      <c r="H20" s="7" t="s">
        <v>46</v>
      </c>
      <c r="I20" s="7" t="s">
        <v>46</v>
      </c>
      <c r="J20" s="7" t="s">
        <v>46</v>
      </c>
      <c r="K20" s="7" t="s">
        <v>46</v>
      </c>
      <c r="L20" s="22"/>
    </row>
    <row r="21" spans="1:12" s="20" customFormat="1" ht="15" customHeight="1" x14ac:dyDescent="0.4">
      <c r="A21" s="22"/>
      <c r="B21" s="46">
        <v>18</v>
      </c>
      <c r="C21" s="447" t="s">
        <v>54</v>
      </c>
      <c r="D21" s="448"/>
      <c r="E21" s="10" t="s">
        <v>46</v>
      </c>
      <c r="F21" s="10" t="s">
        <v>46</v>
      </c>
      <c r="G21" s="10" t="s">
        <v>46</v>
      </c>
      <c r="H21" s="10" t="s">
        <v>46</v>
      </c>
      <c r="I21" s="10" t="s">
        <v>46</v>
      </c>
      <c r="J21" s="10" t="s">
        <v>46</v>
      </c>
      <c r="K21" s="10" t="s">
        <v>46</v>
      </c>
      <c r="L21" s="22"/>
    </row>
    <row r="22" spans="1:12" s="20" customFormat="1" ht="15" customHeight="1" x14ac:dyDescent="0.4">
      <c r="A22" s="22"/>
      <c r="B22" s="45">
        <v>19</v>
      </c>
      <c r="C22" s="451" t="s">
        <v>55</v>
      </c>
      <c r="D22" s="451"/>
      <c r="E22" s="7" t="s">
        <v>46</v>
      </c>
      <c r="F22" s="7" t="s">
        <v>46</v>
      </c>
      <c r="G22" s="7" t="s">
        <v>46</v>
      </c>
      <c r="H22" s="7" t="s">
        <v>46</v>
      </c>
      <c r="I22" s="7" t="s">
        <v>46</v>
      </c>
      <c r="J22" s="7" t="s">
        <v>46</v>
      </c>
      <c r="K22" s="7" t="s">
        <v>46</v>
      </c>
      <c r="L22" s="22"/>
    </row>
    <row r="23" spans="1:12" s="20" customFormat="1" ht="15" customHeight="1" x14ac:dyDescent="0.4">
      <c r="A23" s="22"/>
      <c r="B23" s="45">
        <v>20</v>
      </c>
      <c r="C23" s="451" t="s">
        <v>56</v>
      </c>
      <c r="D23" s="451"/>
      <c r="E23" s="7" t="s">
        <v>46</v>
      </c>
      <c r="F23" s="7" t="s">
        <v>46</v>
      </c>
      <c r="G23" s="7" t="s">
        <v>46</v>
      </c>
      <c r="H23" s="7" t="s">
        <v>46</v>
      </c>
      <c r="I23" s="7" t="s">
        <v>46</v>
      </c>
      <c r="J23" s="7" t="s">
        <v>46</v>
      </c>
      <c r="K23" s="7" t="s">
        <v>46</v>
      </c>
      <c r="L23" s="22"/>
    </row>
    <row r="24" spans="1:12" s="20" customFormat="1" ht="15" customHeight="1" x14ac:dyDescent="0.4">
      <c r="A24" s="22"/>
      <c r="B24" s="45">
        <v>21</v>
      </c>
      <c r="C24" s="451" t="s">
        <v>57</v>
      </c>
      <c r="D24" s="451"/>
      <c r="E24" s="7">
        <v>2</v>
      </c>
      <c r="F24" s="7">
        <v>5</v>
      </c>
      <c r="G24" s="7" t="s">
        <v>2100</v>
      </c>
      <c r="H24" s="7" t="s">
        <v>2100</v>
      </c>
      <c r="I24" s="7" t="s">
        <v>2100</v>
      </c>
      <c r="J24" s="7" t="s">
        <v>2100</v>
      </c>
      <c r="K24" s="7" t="s">
        <v>2100</v>
      </c>
      <c r="L24" s="22"/>
    </row>
    <row r="25" spans="1:12" s="20" customFormat="1" ht="15" customHeight="1" x14ac:dyDescent="0.4">
      <c r="A25" s="22"/>
      <c r="B25" s="45">
        <v>22</v>
      </c>
      <c r="C25" s="451" t="s">
        <v>58</v>
      </c>
      <c r="D25" s="451"/>
      <c r="E25" s="7" t="s">
        <v>46</v>
      </c>
      <c r="F25" s="7" t="s">
        <v>46</v>
      </c>
      <c r="G25" s="7" t="s">
        <v>46</v>
      </c>
      <c r="H25" s="7" t="s">
        <v>46</v>
      </c>
      <c r="I25" s="7" t="s">
        <v>46</v>
      </c>
      <c r="J25" s="7" t="s">
        <v>46</v>
      </c>
      <c r="K25" s="7" t="s">
        <v>46</v>
      </c>
      <c r="L25" s="22"/>
    </row>
    <row r="26" spans="1:12" s="20" customFormat="1" ht="15" customHeight="1" x14ac:dyDescent="0.4">
      <c r="A26" s="22"/>
      <c r="B26" s="46">
        <v>23</v>
      </c>
      <c r="C26" s="448" t="s">
        <v>59</v>
      </c>
      <c r="D26" s="448"/>
      <c r="E26" s="10" t="s">
        <v>46</v>
      </c>
      <c r="F26" s="10" t="s">
        <v>46</v>
      </c>
      <c r="G26" s="10" t="s">
        <v>46</v>
      </c>
      <c r="H26" s="10" t="s">
        <v>46</v>
      </c>
      <c r="I26" s="10" t="s">
        <v>46</v>
      </c>
      <c r="J26" s="10" t="s">
        <v>46</v>
      </c>
      <c r="K26" s="10" t="s">
        <v>46</v>
      </c>
      <c r="L26" s="22"/>
    </row>
    <row r="27" spans="1:12" s="20" customFormat="1" ht="15" customHeight="1" x14ac:dyDescent="0.4">
      <c r="A27" s="22"/>
      <c r="B27" s="45">
        <v>24</v>
      </c>
      <c r="C27" s="451" t="s">
        <v>60</v>
      </c>
      <c r="D27" s="451"/>
      <c r="E27" s="7" t="s">
        <v>46</v>
      </c>
      <c r="F27" s="7" t="s">
        <v>46</v>
      </c>
      <c r="G27" s="7" t="s">
        <v>46</v>
      </c>
      <c r="H27" s="7" t="s">
        <v>46</v>
      </c>
      <c r="I27" s="7" t="s">
        <v>46</v>
      </c>
      <c r="J27" s="7" t="s">
        <v>46</v>
      </c>
      <c r="K27" s="7" t="s">
        <v>46</v>
      </c>
      <c r="L27" s="22"/>
    </row>
    <row r="28" spans="1:12" s="20" customFormat="1" ht="15" customHeight="1" x14ac:dyDescent="0.4">
      <c r="A28" s="22"/>
      <c r="B28" s="45">
        <v>25</v>
      </c>
      <c r="C28" s="451" t="s">
        <v>61</v>
      </c>
      <c r="D28" s="451"/>
      <c r="E28" s="7" t="s">
        <v>46</v>
      </c>
      <c r="F28" s="7" t="s">
        <v>46</v>
      </c>
      <c r="G28" s="7" t="s">
        <v>46</v>
      </c>
      <c r="H28" s="7" t="s">
        <v>46</v>
      </c>
      <c r="I28" s="7" t="s">
        <v>46</v>
      </c>
      <c r="J28" s="7" t="s">
        <v>46</v>
      </c>
      <c r="K28" s="7" t="s">
        <v>46</v>
      </c>
      <c r="L28" s="22"/>
    </row>
    <row r="29" spans="1:12" s="20" customFormat="1" ht="15" customHeight="1" x14ac:dyDescent="0.4">
      <c r="A29" s="22"/>
      <c r="B29" s="45">
        <v>26</v>
      </c>
      <c r="C29" s="451" t="s">
        <v>62</v>
      </c>
      <c r="D29" s="451"/>
      <c r="E29" s="7" t="s">
        <v>46</v>
      </c>
      <c r="F29" s="7" t="s">
        <v>46</v>
      </c>
      <c r="G29" s="7" t="s">
        <v>46</v>
      </c>
      <c r="H29" s="7" t="s">
        <v>46</v>
      </c>
      <c r="I29" s="7" t="s">
        <v>46</v>
      </c>
      <c r="J29" s="7" t="s">
        <v>46</v>
      </c>
      <c r="K29" s="7" t="s">
        <v>46</v>
      </c>
      <c r="L29" s="22"/>
    </row>
    <row r="30" spans="1:12" s="20" customFormat="1" ht="15" customHeight="1" x14ac:dyDescent="0.4">
      <c r="A30" s="22"/>
      <c r="B30" s="45">
        <v>27</v>
      </c>
      <c r="C30" s="451" t="s">
        <v>63</v>
      </c>
      <c r="D30" s="451"/>
      <c r="E30" s="7">
        <v>1</v>
      </c>
      <c r="F30" s="7">
        <v>12</v>
      </c>
      <c r="G30" s="7" t="s">
        <v>2100</v>
      </c>
      <c r="H30" s="7" t="s">
        <v>2100</v>
      </c>
      <c r="I30" s="7" t="s">
        <v>2100</v>
      </c>
      <c r="J30" s="7" t="s">
        <v>2100</v>
      </c>
      <c r="K30" s="7" t="s">
        <v>2100</v>
      </c>
      <c r="L30" s="22"/>
    </row>
    <row r="31" spans="1:12" s="20" customFormat="1" ht="15" customHeight="1" x14ac:dyDescent="0.4">
      <c r="A31" s="22"/>
      <c r="B31" s="46">
        <v>28</v>
      </c>
      <c r="C31" s="448" t="s">
        <v>64</v>
      </c>
      <c r="D31" s="448"/>
      <c r="E31" s="10" t="s">
        <v>46</v>
      </c>
      <c r="F31" s="10" t="s">
        <v>46</v>
      </c>
      <c r="G31" s="10" t="s">
        <v>46</v>
      </c>
      <c r="H31" s="10" t="s">
        <v>46</v>
      </c>
      <c r="I31" s="10" t="s">
        <v>46</v>
      </c>
      <c r="J31" s="10" t="s">
        <v>46</v>
      </c>
      <c r="K31" s="10" t="s">
        <v>46</v>
      </c>
      <c r="L31" s="22"/>
    </row>
    <row r="32" spans="1:12" s="20" customFormat="1" ht="15" customHeight="1" x14ac:dyDescent="0.4">
      <c r="A32" s="22"/>
      <c r="B32" s="45">
        <v>29</v>
      </c>
      <c r="C32" s="451" t="s">
        <v>65</v>
      </c>
      <c r="D32" s="451"/>
      <c r="E32" s="7">
        <v>1</v>
      </c>
      <c r="F32" s="7">
        <v>44</v>
      </c>
      <c r="G32" s="7" t="s">
        <v>2100</v>
      </c>
      <c r="H32" s="7" t="s">
        <v>2100</v>
      </c>
      <c r="I32" s="7" t="s">
        <v>2100</v>
      </c>
      <c r="J32" s="7" t="s">
        <v>2100</v>
      </c>
      <c r="K32" s="7" t="s">
        <v>2100</v>
      </c>
      <c r="L32" s="22"/>
    </row>
    <row r="33" spans="1:12" s="20" customFormat="1" ht="15" customHeight="1" x14ac:dyDescent="0.4">
      <c r="A33" s="22"/>
      <c r="B33" s="45">
        <v>30</v>
      </c>
      <c r="C33" s="451" t="s">
        <v>66</v>
      </c>
      <c r="D33" s="451"/>
      <c r="E33" s="7" t="s">
        <v>46</v>
      </c>
      <c r="F33" s="7" t="s">
        <v>46</v>
      </c>
      <c r="G33" s="7" t="s">
        <v>46</v>
      </c>
      <c r="H33" s="7" t="s">
        <v>46</v>
      </c>
      <c r="I33" s="7" t="s">
        <v>46</v>
      </c>
      <c r="J33" s="7" t="s">
        <v>46</v>
      </c>
      <c r="K33" s="7" t="s">
        <v>46</v>
      </c>
      <c r="L33" s="22"/>
    </row>
    <row r="34" spans="1:12" s="20" customFormat="1" ht="15" customHeight="1" x14ac:dyDescent="0.4">
      <c r="A34" s="22"/>
      <c r="B34" s="45">
        <v>31</v>
      </c>
      <c r="C34" s="451" t="s">
        <v>67</v>
      </c>
      <c r="D34" s="451"/>
      <c r="E34" s="7" t="s">
        <v>46</v>
      </c>
      <c r="F34" s="7" t="s">
        <v>46</v>
      </c>
      <c r="G34" s="7" t="s">
        <v>46</v>
      </c>
      <c r="H34" s="7" t="s">
        <v>46</v>
      </c>
      <c r="I34" s="7" t="s">
        <v>46</v>
      </c>
      <c r="J34" s="7" t="s">
        <v>46</v>
      </c>
      <c r="K34" s="7" t="s">
        <v>46</v>
      </c>
      <c r="L34" s="22"/>
    </row>
    <row r="35" spans="1:12" s="20" customFormat="1" ht="15" customHeight="1" x14ac:dyDescent="0.4">
      <c r="A35" s="22"/>
      <c r="B35" s="146">
        <v>32</v>
      </c>
      <c r="C35" s="458" t="s">
        <v>68</v>
      </c>
      <c r="D35" s="458"/>
      <c r="E35" s="109" t="s">
        <v>46</v>
      </c>
      <c r="F35" s="109" t="s">
        <v>46</v>
      </c>
      <c r="G35" s="109" t="s">
        <v>46</v>
      </c>
      <c r="H35" s="109" t="s">
        <v>46</v>
      </c>
      <c r="I35" s="109" t="s">
        <v>46</v>
      </c>
      <c r="J35" s="109" t="s">
        <v>46</v>
      </c>
      <c r="K35" s="109" t="s">
        <v>46</v>
      </c>
      <c r="L35" s="22"/>
    </row>
    <row r="36" spans="1:12" s="20" customFormat="1" ht="15" customHeight="1" x14ac:dyDescent="0.4">
      <c r="A36" s="22"/>
      <c r="B36" s="454" t="s">
        <v>2259</v>
      </c>
      <c r="C36" s="454"/>
      <c r="D36" s="455"/>
      <c r="E36" s="7">
        <v>11</v>
      </c>
      <c r="F36" s="7">
        <v>50</v>
      </c>
      <c r="G36" s="7">
        <v>11570</v>
      </c>
      <c r="H36" s="7">
        <v>94114</v>
      </c>
      <c r="I36" s="7">
        <v>123241</v>
      </c>
      <c r="J36" s="7">
        <v>26560</v>
      </c>
      <c r="K36" s="7">
        <v>26560</v>
      </c>
      <c r="L36" s="22"/>
    </row>
    <row r="37" spans="1:12" s="20" customFormat="1" ht="15" customHeight="1" x14ac:dyDescent="0.4">
      <c r="A37" s="22"/>
      <c r="B37" s="454" t="s">
        <v>540</v>
      </c>
      <c r="C37" s="454"/>
      <c r="D37" s="455"/>
      <c r="E37" s="7">
        <v>5</v>
      </c>
      <c r="F37" s="7">
        <v>69</v>
      </c>
      <c r="G37" s="7" t="s">
        <v>2100</v>
      </c>
      <c r="H37" s="7" t="s">
        <v>2100</v>
      </c>
      <c r="I37" s="7" t="s">
        <v>2100</v>
      </c>
      <c r="J37" s="7" t="s">
        <v>2100</v>
      </c>
      <c r="K37" s="7" t="s">
        <v>2100</v>
      </c>
      <c r="L37" s="22"/>
    </row>
    <row r="38" spans="1:12" s="20" customFormat="1" ht="15" customHeight="1" x14ac:dyDescent="0.4">
      <c r="A38" s="22"/>
      <c r="B38" s="454" t="s">
        <v>541</v>
      </c>
      <c r="C38" s="454"/>
      <c r="D38" s="455"/>
      <c r="E38" s="7">
        <v>6</v>
      </c>
      <c r="F38" s="7">
        <v>151</v>
      </c>
      <c r="G38" s="7">
        <v>30046</v>
      </c>
      <c r="H38" s="7">
        <v>197602</v>
      </c>
      <c r="I38" s="7">
        <v>290402</v>
      </c>
      <c r="J38" s="7">
        <v>85735</v>
      </c>
      <c r="K38" s="7">
        <v>85735</v>
      </c>
      <c r="L38" s="22"/>
    </row>
    <row r="39" spans="1:12" s="20" customFormat="1" ht="15" customHeight="1" x14ac:dyDescent="0.4">
      <c r="A39" s="22"/>
      <c r="B39" s="454" t="s">
        <v>542</v>
      </c>
      <c r="C39" s="454"/>
      <c r="D39" s="455"/>
      <c r="E39" s="7">
        <v>2</v>
      </c>
      <c r="F39" s="7">
        <v>74</v>
      </c>
      <c r="G39" s="7" t="s">
        <v>2100</v>
      </c>
      <c r="H39" s="7" t="s">
        <v>2100</v>
      </c>
      <c r="I39" s="7" t="s">
        <v>2100</v>
      </c>
      <c r="J39" s="7" t="s">
        <v>2100</v>
      </c>
      <c r="K39" s="7" t="s">
        <v>2100</v>
      </c>
      <c r="L39" s="22"/>
    </row>
    <row r="40" spans="1:12" s="20" customFormat="1" ht="15" customHeight="1" x14ac:dyDescent="0.4">
      <c r="A40" s="22"/>
      <c r="B40" s="456" t="s">
        <v>543</v>
      </c>
      <c r="C40" s="456"/>
      <c r="D40" s="457"/>
      <c r="E40" s="10" t="s">
        <v>46</v>
      </c>
      <c r="F40" s="10" t="s">
        <v>46</v>
      </c>
      <c r="G40" s="10" t="s">
        <v>46</v>
      </c>
      <c r="H40" s="10" t="s">
        <v>46</v>
      </c>
      <c r="I40" s="10" t="s">
        <v>46</v>
      </c>
      <c r="J40" s="10" t="s">
        <v>46</v>
      </c>
      <c r="K40" s="10" t="s">
        <v>46</v>
      </c>
      <c r="L40" s="22"/>
    </row>
    <row r="41" spans="1:12" s="20" customFormat="1" ht="15" customHeight="1" x14ac:dyDescent="0.4">
      <c r="A41" s="22"/>
      <c r="B41" s="454" t="s">
        <v>544</v>
      </c>
      <c r="C41" s="454"/>
      <c r="D41" s="455"/>
      <c r="E41" s="7" t="s">
        <v>46</v>
      </c>
      <c r="F41" s="7" t="s">
        <v>46</v>
      </c>
      <c r="G41" s="7" t="s">
        <v>46</v>
      </c>
      <c r="H41" s="7" t="s">
        <v>46</v>
      </c>
      <c r="I41" s="7" t="s">
        <v>46</v>
      </c>
      <c r="J41" s="7" t="s">
        <v>46</v>
      </c>
      <c r="K41" s="7" t="s">
        <v>46</v>
      </c>
      <c r="L41" s="22"/>
    </row>
    <row r="42" spans="1:12" s="20" customFormat="1" ht="15" customHeight="1" x14ac:dyDescent="0.4">
      <c r="A42" s="22"/>
      <c r="B42" s="454" t="s">
        <v>545</v>
      </c>
      <c r="C42" s="454"/>
      <c r="D42" s="455"/>
      <c r="E42" s="7" t="s">
        <v>46</v>
      </c>
      <c r="F42" s="7" t="s">
        <v>46</v>
      </c>
      <c r="G42" s="7" t="s">
        <v>46</v>
      </c>
      <c r="H42" s="7" t="s">
        <v>46</v>
      </c>
      <c r="I42" s="7" t="s">
        <v>46</v>
      </c>
      <c r="J42" s="7" t="s">
        <v>46</v>
      </c>
      <c r="K42" s="7" t="s">
        <v>46</v>
      </c>
      <c r="L42" s="22"/>
    </row>
    <row r="43" spans="1:12" s="20" customFormat="1" ht="15" customHeight="1" x14ac:dyDescent="0.4">
      <c r="A43" s="22"/>
      <c r="B43" s="454" t="s">
        <v>546</v>
      </c>
      <c r="C43" s="454"/>
      <c r="D43" s="455"/>
      <c r="E43" s="7" t="s">
        <v>46</v>
      </c>
      <c r="F43" s="7" t="s">
        <v>46</v>
      </c>
      <c r="G43" s="7" t="s">
        <v>46</v>
      </c>
      <c r="H43" s="7" t="s">
        <v>46</v>
      </c>
      <c r="I43" s="7" t="s">
        <v>46</v>
      </c>
      <c r="J43" s="7" t="s">
        <v>46</v>
      </c>
      <c r="K43" s="7" t="s">
        <v>46</v>
      </c>
      <c r="L43" s="22"/>
    </row>
    <row r="44" spans="1:12" s="20" customFormat="1" ht="15" customHeight="1" x14ac:dyDescent="0.4">
      <c r="A44" s="22"/>
      <c r="B44" s="454" t="s">
        <v>547</v>
      </c>
      <c r="C44" s="454"/>
      <c r="D44" s="455"/>
      <c r="E44" s="7" t="s">
        <v>46</v>
      </c>
      <c r="F44" s="7" t="s">
        <v>46</v>
      </c>
      <c r="G44" s="7" t="s">
        <v>46</v>
      </c>
      <c r="H44" s="7" t="s">
        <v>46</v>
      </c>
      <c r="I44" s="7" t="s">
        <v>46</v>
      </c>
      <c r="J44" s="7" t="s">
        <v>46</v>
      </c>
      <c r="K44" s="7" t="s">
        <v>46</v>
      </c>
      <c r="L44" s="22"/>
    </row>
    <row r="45" spans="1:12" s="20" customFormat="1" ht="15" customHeight="1" thickBot="1" x14ac:dyDescent="0.45">
      <c r="A45" s="22"/>
      <c r="B45" s="452" t="s">
        <v>548</v>
      </c>
      <c r="C45" s="452"/>
      <c r="D45" s="453"/>
      <c r="E45" s="13" t="s">
        <v>46</v>
      </c>
      <c r="F45" s="13" t="s">
        <v>46</v>
      </c>
      <c r="G45" s="13" t="s">
        <v>46</v>
      </c>
      <c r="H45" s="13" t="s">
        <v>46</v>
      </c>
      <c r="I45" s="13" t="s">
        <v>46</v>
      </c>
      <c r="J45" s="13" t="s">
        <v>46</v>
      </c>
      <c r="K45" s="13" t="s">
        <v>46</v>
      </c>
      <c r="L45" s="22"/>
    </row>
    <row r="46" spans="1:12" s="20" customFormat="1" ht="15" customHeight="1" x14ac:dyDescent="0.4">
      <c r="A46" s="22"/>
      <c r="L46" s="22"/>
    </row>
    <row r="47" spans="1:12" ht="15" customHeight="1" x14ac:dyDescent="0.4">
      <c r="A47" s="18"/>
      <c r="L47" s="18"/>
    </row>
    <row r="48" spans="1:12" ht="15" customHeight="1" x14ac:dyDescent="0.4">
      <c r="A48" s="18"/>
      <c r="L48" s="18"/>
    </row>
    <row r="49" spans="1:12" ht="15" customHeight="1" x14ac:dyDescent="0.4">
      <c r="A49" s="18"/>
      <c r="L49" s="18"/>
    </row>
    <row r="50" spans="1:12" ht="15" customHeight="1" x14ac:dyDescent="0.4">
      <c r="A50" s="18"/>
      <c r="L50" s="18"/>
    </row>
    <row r="51" spans="1:12" ht="15" customHeight="1" x14ac:dyDescent="0.4">
      <c r="A51" s="18"/>
      <c r="L51" s="18"/>
    </row>
    <row r="52" spans="1:12" ht="15" customHeight="1" x14ac:dyDescent="0.4">
      <c r="A52" s="18"/>
      <c r="L52" s="18"/>
    </row>
    <row r="53" spans="1:12" ht="15" customHeight="1" x14ac:dyDescent="0.4">
      <c r="A53" s="18"/>
      <c r="L53" s="18"/>
    </row>
    <row r="54" spans="1:12" ht="15" customHeight="1" x14ac:dyDescent="0.4">
      <c r="A54" s="18"/>
      <c r="L54" s="18"/>
    </row>
    <row r="55" spans="1:12" ht="15" customHeight="1" x14ac:dyDescent="0.4">
      <c r="A55" s="18"/>
      <c r="L55" s="18"/>
    </row>
    <row r="56" spans="1:12" ht="15" customHeight="1" x14ac:dyDescent="0.4">
      <c r="A56" s="18"/>
      <c r="L56" s="18"/>
    </row>
    <row r="57" spans="1:12" ht="15" customHeight="1" x14ac:dyDescent="0.4">
      <c r="A57" s="18"/>
      <c r="L57" s="18"/>
    </row>
    <row r="58" spans="1:12" ht="15" customHeight="1" x14ac:dyDescent="0.4">
      <c r="A58" s="18"/>
      <c r="L58" s="18"/>
    </row>
    <row r="59" spans="1:12" ht="15" customHeight="1" x14ac:dyDescent="0.4">
      <c r="A59" s="18"/>
      <c r="L59" s="18"/>
    </row>
  </sheetData>
  <mergeCells count="37">
    <mergeCell ref="B45:D45"/>
    <mergeCell ref="E9:E10"/>
    <mergeCell ref="B39:D39"/>
    <mergeCell ref="B40:D40"/>
    <mergeCell ref="B41:D41"/>
    <mergeCell ref="B42:D42"/>
    <mergeCell ref="B43:D43"/>
    <mergeCell ref="B44:D44"/>
    <mergeCell ref="C34:D34"/>
    <mergeCell ref="C35:D35"/>
    <mergeCell ref="B36:D36"/>
    <mergeCell ref="B37:D37"/>
    <mergeCell ref="B38:D38"/>
    <mergeCell ref="C28:D28"/>
    <mergeCell ref="C29:D29"/>
    <mergeCell ref="C30:D30"/>
    <mergeCell ref="C31:D31"/>
    <mergeCell ref="C32:D32"/>
    <mergeCell ref="C33:D33"/>
    <mergeCell ref="C22:D22"/>
    <mergeCell ref="C23:D23"/>
    <mergeCell ref="C24:D24"/>
    <mergeCell ref="C25:D25"/>
    <mergeCell ref="C26:D26"/>
    <mergeCell ref="C27:D27"/>
    <mergeCell ref="B9:D10"/>
    <mergeCell ref="C21:D21"/>
    <mergeCell ref="B11:D11"/>
    <mergeCell ref="C12:D12"/>
    <mergeCell ref="C13:D13"/>
    <mergeCell ref="C14:D14"/>
    <mergeCell ref="C15:D15"/>
    <mergeCell ref="C16:D16"/>
    <mergeCell ref="C17:D17"/>
    <mergeCell ref="C18:D18"/>
    <mergeCell ref="C19:D19"/>
    <mergeCell ref="C20:D20"/>
  </mergeCells>
  <phoneticPr fontId="2"/>
  <pageMargins left="0.78740157480314965" right="0.78740157480314965" top="0.78740157480314965" bottom="0.78740157480314965" header="0.39370078740157483" footer="0.59055118110236227"/>
  <pageSetup paperSize="9" scale="93" firstPageNumber="5"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pageSetUpPr fitToPage="1"/>
  </sheetPr>
  <dimension ref="A1:L59"/>
  <sheetViews>
    <sheetView showGridLines="0" zoomScaleNormal="100" workbookViewId="0"/>
  </sheetViews>
  <sheetFormatPr defaultColWidth="8.125" defaultRowHeight="15" customHeight="1" x14ac:dyDescent="0.4"/>
  <cols>
    <col min="1" max="1" width="2.625" style="16" customWidth="1"/>
    <col min="2" max="2" width="2.5" style="16" customWidth="1"/>
    <col min="3" max="5" width="6" style="16" customWidth="1"/>
    <col min="6" max="6" width="6.875" style="16" customWidth="1"/>
    <col min="7" max="11" width="11.375" style="16" customWidth="1"/>
    <col min="12" max="12" width="8.75" style="16" bestFit="1" customWidth="1"/>
    <col min="13" max="16384" width="8.125" style="16"/>
  </cols>
  <sheetData>
    <row r="1" spans="1:12" s="126" customFormat="1" ht="15" customHeight="1" x14ac:dyDescent="0.4">
      <c r="B1" s="126" t="s">
        <v>2256</v>
      </c>
    </row>
    <row r="2" spans="1:12" ht="4.5" customHeight="1" x14ac:dyDescent="0.4"/>
    <row r="3" spans="1:12" ht="4.5" customHeight="1" x14ac:dyDescent="0.4"/>
    <row r="4" spans="1:12" ht="4.5" customHeight="1" x14ac:dyDescent="0.4"/>
    <row r="5" spans="1:12" ht="4.5" customHeight="1" x14ac:dyDescent="0.4"/>
    <row r="6" spans="1:12" s="59" customFormat="1" ht="15" customHeight="1" x14ac:dyDescent="0.4">
      <c r="B6" s="59" t="s">
        <v>643</v>
      </c>
    </row>
    <row r="7" spans="1:12" s="52" customFormat="1" ht="15" customHeight="1" x14ac:dyDescent="0.4">
      <c r="B7" s="52" t="s">
        <v>2070</v>
      </c>
    </row>
    <row r="8" spans="1:12" s="20" customFormat="1" ht="15" customHeight="1" thickBot="1" x14ac:dyDescent="0.45">
      <c r="C8" s="21">
        <v>524</v>
      </c>
      <c r="D8" s="20" t="s">
        <v>702</v>
      </c>
      <c r="L8" s="22"/>
    </row>
    <row r="9" spans="1:12" ht="52.5" x14ac:dyDescent="0.4">
      <c r="A9" s="18"/>
      <c r="B9" s="429" t="s">
        <v>18</v>
      </c>
      <c r="C9" s="429"/>
      <c r="D9" s="430"/>
      <c r="E9" s="440" t="s">
        <v>20</v>
      </c>
      <c r="F9" s="140" t="s">
        <v>639</v>
      </c>
      <c r="G9" s="154" t="s">
        <v>71</v>
      </c>
      <c r="H9" s="140" t="s">
        <v>2091</v>
      </c>
      <c r="I9" s="140" t="s">
        <v>640</v>
      </c>
      <c r="J9" s="141" t="s">
        <v>641</v>
      </c>
      <c r="K9" s="141" t="s">
        <v>2035</v>
      </c>
      <c r="L9" s="18"/>
    </row>
    <row r="10" spans="1:12" s="142" customFormat="1" ht="15" customHeight="1" thickBot="1" x14ac:dyDescent="0.45">
      <c r="A10" s="93"/>
      <c r="B10" s="431"/>
      <c r="C10" s="431"/>
      <c r="D10" s="432"/>
      <c r="E10" s="441"/>
      <c r="F10" s="23" t="s">
        <v>642</v>
      </c>
      <c r="G10" s="23" t="s">
        <v>80</v>
      </c>
      <c r="H10" s="23" t="s">
        <v>80</v>
      </c>
      <c r="I10" s="23" t="s">
        <v>80</v>
      </c>
      <c r="J10" s="24" t="s">
        <v>80</v>
      </c>
      <c r="K10" s="24" t="s">
        <v>80</v>
      </c>
      <c r="L10" s="93"/>
    </row>
    <row r="11" spans="1:12" s="52" customFormat="1" ht="15" customHeight="1" x14ac:dyDescent="0.4">
      <c r="A11" s="51"/>
      <c r="B11" s="449" t="s">
        <v>701</v>
      </c>
      <c r="C11" s="449"/>
      <c r="D11" s="450"/>
      <c r="E11" s="50">
        <v>19</v>
      </c>
      <c r="F11" s="50">
        <v>632</v>
      </c>
      <c r="G11" s="50">
        <v>190279</v>
      </c>
      <c r="H11" s="50">
        <v>981210</v>
      </c>
      <c r="I11" s="50">
        <v>1526822</v>
      </c>
      <c r="J11" s="50">
        <v>478546</v>
      </c>
      <c r="K11" s="50">
        <v>504885</v>
      </c>
      <c r="L11" s="51"/>
    </row>
    <row r="12" spans="1:12" s="20" customFormat="1" ht="15" customHeight="1" x14ac:dyDescent="0.4">
      <c r="A12" s="22"/>
      <c r="B12" s="45" t="s">
        <v>43</v>
      </c>
      <c r="C12" s="451" t="s">
        <v>44</v>
      </c>
      <c r="D12" s="451"/>
      <c r="E12" s="7">
        <v>4</v>
      </c>
      <c r="F12" s="7">
        <v>118</v>
      </c>
      <c r="G12" s="7" t="s">
        <v>2100</v>
      </c>
      <c r="H12" s="7" t="s">
        <v>2100</v>
      </c>
      <c r="I12" s="7" t="s">
        <v>2100</v>
      </c>
      <c r="J12" s="7" t="s">
        <v>2100</v>
      </c>
      <c r="K12" s="7" t="s">
        <v>2100</v>
      </c>
      <c r="L12" s="22"/>
    </row>
    <row r="13" spans="1:12" s="20" customFormat="1" ht="15" customHeight="1" x14ac:dyDescent="0.4">
      <c r="A13" s="22"/>
      <c r="B13" s="45">
        <v>10</v>
      </c>
      <c r="C13" s="451" t="s">
        <v>45</v>
      </c>
      <c r="D13" s="451"/>
      <c r="E13" s="7">
        <v>2</v>
      </c>
      <c r="F13" s="7">
        <v>9</v>
      </c>
      <c r="G13" s="7" t="s">
        <v>2100</v>
      </c>
      <c r="H13" s="7" t="s">
        <v>2100</v>
      </c>
      <c r="I13" s="7" t="s">
        <v>2100</v>
      </c>
      <c r="J13" s="7" t="s">
        <v>2100</v>
      </c>
      <c r="K13" s="7" t="s">
        <v>2100</v>
      </c>
      <c r="L13" s="22"/>
    </row>
    <row r="14" spans="1:12" s="20" customFormat="1" ht="15" customHeight="1" x14ac:dyDescent="0.4">
      <c r="A14" s="22"/>
      <c r="B14" s="45">
        <v>11</v>
      </c>
      <c r="C14" s="451" t="s">
        <v>47</v>
      </c>
      <c r="D14" s="451"/>
      <c r="E14" s="7">
        <v>3</v>
      </c>
      <c r="F14" s="7">
        <v>147</v>
      </c>
      <c r="G14" s="7">
        <v>28472</v>
      </c>
      <c r="H14" s="7">
        <v>14164</v>
      </c>
      <c r="I14" s="7">
        <v>80375</v>
      </c>
      <c r="J14" s="7">
        <v>60529</v>
      </c>
      <c r="K14" s="7">
        <v>60283</v>
      </c>
      <c r="L14" s="22"/>
    </row>
    <row r="15" spans="1:12" s="20" customFormat="1" ht="15" customHeight="1" x14ac:dyDescent="0.4">
      <c r="A15" s="22"/>
      <c r="B15" s="45">
        <v>12</v>
      </c>
      <c r="C15" s="451" t="s">
        <v>48</v>
      </c>
      <c r="D15" s="451"/>
      <c r="E15" s="7">
        <v>5</v>
      </c>
      <c r="F15" s="7">
        <v>128</v>
      </c>
      <c r="G15" s="7">
        <v>45757</v>
      </c>
      <c r="H15" s="7">
        <v>220355</v>
      </c>
      <c r="I15" s="7">
        <v>337148</v>
      </c>
      <c r="J15" s="7">
        <v>93356</v>
      </c>
      <c r="K15" s="7">
        <v>107419</v>
      </c>
      <c r="L15" s="22"/>
    </row>
    <row r="16" spans="1:12" s="20" customFormat="1" ht="15" customHeight="1" x14ac:dyDescent="0.4">
      <c r="A16" s="22"/>
      <c r="B16" s="46">
        <v>13</v>
      </c>
      <c r="C16" s="448" t="s">
        <v>49</v>
      </c>
      <c r="D16" s="448"/>
      <c r="E16" s="10" t="s">
        <v>46</v>
      </c>
      <c r="F16" s="10" t="s">
        <v>46</v>
      </c>
      <c r="G16" s="10" t="s">
        <v>46</v>
      </c>
      <c r="H16" s="10" t="s">
        <v>46</v>
      </c>
      <c r="I16" s="10" t="s">
        <v>46</v>
      </c>
      <c r="J16" s="10" t="s">
        <v>46</v>
      </c>
      <c r="K16" s="10" t="s">
        <v>46</v>
      </c>
      <c r="L16" s="22"/>
    </row>
    <row r="17" spans="1:12" s="20" customFormat="1" ht="15" customHeight="1" x14ac:dyDescent="0.4">
      <c r="A17" s="22"/>
      <c r="B17" s="45">
        <v>14</v>
      </c>
      <c r="C17" s="451" t="s">
        <v>50</v>
      </c>
      <c r="D17" s="451"/>
      <c r="E17" s="7" t="s">
        <v>46</v>
      </c>
      <c r="F17" s="7" t="s">
        <v>46</v>
      </c>
      <c r="G17" s="7" t="s">
        <v>46</v>
      </c>
      <c r="H17" s="7" t="s">
        <v>46</v>
      </c>
      <c r="I17" s="7" t="s">
        <v>46</v>
      </c>
      <c r="J17" s="7" t="s">
        <v>46</v>
      </c>
      <c r="K17" s="7" t="s">
        <v>46</v>
      </c>
      <c r="L17" s="22"/>
    </row>
    <row r="18" spans="1:12" s="20" customFormat="1" ht="15" customHeight="1" x14ac:dyDescent="0.4">
      <c r="A18" s="22"/>
      <c r="B18" s="45">
        <v>15</v>
      </c>
      <c r="C18" s="451" t="s">
        <v>51</v>
      </c>
      <c r="D18" s="451"/>
      <c r="E18" s="7" t="s">
        <v>46</v>
      </c>
      <c r="F18" s="7" t="s">
        <v>46</v>
      </c>
      <c r="G18" s="7" t="s">
        <v>46</v>
      </c>
      <c r="H18" s="7" t="s">
        <v>46</v>
      </c>
      <c r="I18" s="7" t="s">
        <v>46</v>
      </c>
      <c r="J18" s="7" t="s">
        <v>46</v>
      </c>
      <c r="K18" s="7" t="s">
        <v>46</v>
      </c>
      <c r="L18" s="22"/>
    </row>
    <row r="19" spans="1:12" s="20" customFormat="1" ht="15" customHeight="1" x14ac:dyDescent="0.4">
      <c r="A19" s="22"/>
      <c r="B19" s="45">
        <v>16</v>
      </c>
      <c r="C19" s="451" t="s">
        <v>52</v>
      </c>
      <c r="D19" s="451"/>
      <c r="E19" s="7" t="s">
        <v>46</v>
      </c>
      <c r="F19" s="7" t="s">
        <v>46</v>
      </c>
      <c r="G19" s="7" t="s">
        <v>46</v>
      </c>
      <c r="H19" s="7" t="s">
        <v>46</v>
      </c>
      <c r="I19" s="7" t="s">
        <v>46</v>
      </c>
      <c r="J19" s="7" t="s">
        <v>46</v>
      </c>
      <c r="K19" s="7" t="s">
        <v>46</v>
      </c>
      <c r="L19" s="22"/>
    </row>
    <row r="20" spans="1:12" s="20" customFormat="1" ht="15" customHeight="1" x14ac:dyDescent="0.4">
      <c r="A20" s="22"/>
      <c r="B20" s="45">
        <v>17</v>
      </c>
      <c r="C20" s="451" t="s">
        <v>53</v>
      </c>
      <c r="D20" s="451"/>
      <c r="E20" s="7" t="s">
        <v>46</v>
      </c>
      <c r="F20" s="7" t="s">
        <v>46</v>
      </c>
      <c r="G20" s="7" t="s">
        <v>46</v>
      </c>
      <c r="H20" s="7" t="s">
        <v>46</v>
      </c>
      <c r="I20" s="7" t="s">
        <v>46</v>
      </c>
      <c r="J20" s="7" t="s">
        <v>46</v>
      </c>
      <c r="K20" s="7" t="s">
        <v>46</v>
      </c>
      <c r="L20" s="22"/>
    </row>
    <row r="21" spans="1:12" s="20" customFormat="1" ht="15" customHeight="1" x14ac:dyDescent="0.4">
      <c r="A21" s="22"/>
      <c r="B21" s="46">
        <v>18</v>
      </c>
      <c r="C21" s="447" t="s">
        <v>54</v>
      </c>
      <c r="D21" s="448"/>
      <c r="E21" s="10" t="s">
        <v>46</v>
      </c>
      <c r="F21" s="10" t="s">
        <v>46</v>
      </c>
      <c r="G21" s="10" t="s">
        <v>46</v>
      </c>
      <c r="H21" s="10" t="s">
        <v>46</v>
      </c>
      <c r="I21" s="10" t="s">
        <v>46</v>
      </c>
      <c r="J21" s="10" t="s">
        <v>46</v>
      </c>
      <c r="K21" s="10" t="s">
        <v>46</v>
      </c>
      <c r="L21" s="22"/>
    </row>
    <row r="22" spans="1:12" s="20" customFormat="1" ht="15" customHeight="1" x14ac:dyDescent="0.4">
      <c r="A22" s="22"/>
      <c r="B22" s="45">
        <v>19</v>
      </c>
      <c r="C22" s="451" t="s">
        <v>55</v>
      </c>
      <c r="D22" s="451"/>
      <c r="E22" s="7" t="s">
        <v>46</v>
      </c>
      <c r="F22" s="7" t="s">
        <v>46</v>
      </c>
      <c r="G22" s="7" t="s">
        <v>46</v>
      </c>
      <c r="H22" s="7" t="s">
        <v>46</v>
      </c>
      <c r="I22" s="7" t="s">
        <v>46</v>
      </c>
      <c r="J22" s="7" t="s">
        <v>46</v>
      </c>
      <c r="K22" s="7" t="s">
        <v>46</v>
      </c>
      <c r="L22" s="22"/>
    </row>
    <row r="23" spans="1:12" s="20" customFormat="1" ht="15" customHeight="1" x14ac:dyDescent="0.4">
      <c r="A23" s="22"/>
      <c r="B23" s="45">
        <v>20</v>
      </c>
      <c r="C23" s="451" t="s">
        <v>56</v>
      </c>
      <c r="D23" s="451"/>
      <c r="E23" s="7" t="s">
        <v>46</v>
      </c>
      <c r="F23" s="7" t="s">
        <v>46</v>
      </c>
      <c r="G23" s="7" t="s">
        <v>46</v>
      </c>
      <c r="H23" s="7" t="s">
        <v>46</v>
      </c>
      <c r="I23" s="7" t="s">
        <v>46</v>
      </c>
      <c r="J23" s="7" t="s">
        <v>46</v>
      </c>
      <c r="K23" s="7" t="s">
        <v>46</v>
      </c>
      <c r="L23" s="22"/>
    </row>
    <row r="24" spans="1:12" s="20" customFormat="1" ht="15" customHeight="1" x14ac:dyDescent="0.4">
      <c r="A24" s="22"/>
      <c r="B24" s="45">
        <v>21</v>
      </c>
      <c r="C24" s="451" t="s">
        <v>57</v>
      </c>
      <c r="D24" s="451"/>
      <c r="E24" s="7" t="s">
        <v>46</v>
      </c>
      <c r="F24" s="7" t="s">
        <v>46</v>
      </c>
      <c r="G24" s="7" t="s">
        <v>46</v>
      </c>
      <c r="H24" s="7" t="s">
        <v>46</v>
      </c>
      <c r="I24" s="7" t="s">
        <v>46</v>
      </c>
      <c r="J24" s="7" t="s">
        <v>46</v>
      </c>
      <c r="K24" s="7" t="s">
        <v>46</v>
      </c>
      <c r="L24" s="22"/>
    </row>
    <row r="25" spans="1:12" s="20" customFormat="1" ht="15" customHeight="1" x14ac:dyDescent="0.4">
      <c r="A25" s="22"/>
      <c r="B25" s="45">
        <v>22</v>
      </c>
      <c r="C25" s="451" t="s">
        <v>58</v>
      </c>
      <c r="D25" s="451"/>
      <c r="E25" s="7" t="s">
        <v>46</v>
      </c>
      <c r="F25" s="7" t="s">
        <v>46</v>
      </c>
      <c r="G25" s="7" t="s">
        <v>46</v>
      </c>
      <c r="H25" s="7" t="s">
        <v>46</v>
      </c>
      <c r="I25" s="7" t="s">
        <v>46</v>
      </c>
      <c r="J25" s="7" t="s">
        <v>46</v>
      </c>
      <c r="K25" s="7" t="s">
        <v>46</v>
      </c>
      <c r="L25" s="22"/>
    </row>
    <row r="26" spans="1:12" s="20" customFormat="1" ht="15" customHeight="1" x14ac:dyDescent="0.4">
      <c r="A26" s="22"/>
      <c r="B26" s="46">
        <v>23</v>
      </c>
      <c r="C26" s="448" t="s">
        <v>59</v>
      </c>
      <c r="D26" s="448"/>
      <c r="E26" s="10" t="s">
        <v>46</v>
      </c>
      <c r="F26" s="10" t="s">
        <v>46</v>
      </c>
      <c r="G26" s="10" t="s">
        <v>46</v>
      </c>
      <c r="H26" s="10" t="s">
        <v>46</v>
      </c>
      <c r="I26" s="10" t="s">
        <v>46</v>
      </c>
      <c r="J26" s="10" t="s">
        <v>46</v>
      </c>
      <c r="K26" s="10" t="s">
        <v>46</v>
      </c>
      <c r="L26" s="22"/>
    </row>
    <row r="27" spans="1:12" s="20" customFormat="1" ht="15" customHeight="1" x14ac:dyDescent="0.4">
      <c r="A27" s="22"/>
      <c r="B27" s="45">
        <v>24</v>
      </c>
      <c r="C27" s="451" t="s">
        <v>60</v>
      </c>
      <c r="D27" s="451"/>
      <c r="E27" s="7" t="s">
        <v>46</v>
      </c>
      <c r="F27" s="7" t="s">
        <v>46</v>
      </c>
      <c r="G27" s="7" t="s">
        <v>46</v>
      </c>
      <c r="H27" s="7" t="s">
        <v>46</v>
      </c>
      <c r="I27" s="7" t="s">
        <v>46</v>
      </c>
      <c r="J27" s="7" t="s">
        <v>46</v>
      </c>
      <c r="K27" s="7" t="s">
        <v>46</v>
      </c>
      <c r="L27" s="22"/>
    </row>
    <row r="28" spans="1:12" s="20" customFormat="1" ht="15" customHeight="1" x14ac:dyDescent="0.4">
      <c r="A28" s="22"/>
      <c r="B28" s="45">
        <v>25</v>
      </c>
      <c r="C28" s="451" t="s">
        <v>61</v>
      </c>
      <c r="D28" s="451"/>
      <c r="E28" s="7" t="s">
        <v>46</v>
      </c>
      <c r="F28" s="7" t="s">
        <v>46</v>
      </c>
      <c r="G28" s="7" t="s">
        <v>46</v>
      </c>
      <c r="H28" s="7" t="s">
        <v>46</v>
      </c>
      <c r="I28" s="7" t="s">
        <v>46</v>
      </c>
      <c r="J28" s="7" t="s">
        <v>46</v>
      </c>
      <c r="K28" s="7" t="s">
        <v>46</v>
      </c>
      <c r="L28" s="22"/>
    </row>
    <row r="29" spans="1:12" s="20" customFormat="1" ht="15" customHeight="1" x14ac:dyDescent="0.4">
      <c r="A29" s="22"/>
      <c r="B29" s="45">
        <v>26</v>
      </c>
      <c r="C29" s="451" t="s">
        <v>62</v>
      </c>
      <c r="D29" s="451"/>
      <c r="E29" s="7">
        <v>1</v>
      </c>
      <c r="F29" s="7">
        <v>34</v>
      </c>
      <c r="G29" s="7" t="s">
        <v>2100</v>
      </c>
      <c r="H29" s="7" t="s">
        <v>2100</v>
      </c>
      <c r="I29" s="7" t="s">
        <v>2100</v>
      </c>
      <c r="J29" s="7" t="s">
        <v>2100</v>
      </c>
      <c r="K29" s="7" t="s">
        <v>2100</v>
      </c>
      <c r="L29" s="22"/>
    </row>
    <row r="30" spans="1:12" s="20" customFormat="1" ht="15" customHeight="1" x14ac:dyDescent="0.4">
      <c r="A30" s="22"/>
      <c r="B30" s="45">
        <v>27</v>
      </c>
      <c r="C30" s="451" t="s">
        <v>63</v>
      </c>
      <c r="D30" s="451"/>
      <c r="E30" s="7" t="s">
        <v>46</v>
      </c>
      <c r="F30" s="7" t="s">
        <v>46</v>
      </c>
      <c r="G30" s="7" t="s">
        <v>46</v>
      </c>
      <c r="H30" s="7" t="s">
        <v>46</v>
      </c>
      <c r="I30" s="7" t="s">
        <v>46</v>
      </c>
      <c r="J30" s="7" t="s">
        <v>46</v>
      </c>
      <c r="K30" s="7" t="s">
        <v>46</v>
      </c>
      <c r="L30" s="22"/>
    </row>
    <row r="31" spans="1:12" s="20" customFormat="1" ht="15" customHeight="1" x14ac:dyDescent="0.4">
      <c r="A31" s="22"/>
      <c r="B31" s="46">
        <v>28</v>
      </c>
      <c r="C31" s="448" t="s">
        <v>64</v>
      </c>
      <c r="D31" s="448"/>
      <c r="E31" s="10" t="s">
        <v>46</v>
      </c>
      <c r="F31" s="10" t="s">
        <v>46</v>
      </c>
      <c r="G31" s="10" t="s">
        <v>46</v>
      </c>
      <c r="H31" s="10" t="s">
        <v>46</v>
      </c>
      <c r="I31" s="10" t="s">
        <v>46</v>
      </c>
      <c r="J31" s="10" t="s">
        <v>46</v>
      </c>
      <c r="K31" s="10" t="s">
        <v>46</v>
      </c>
      <c r="L31" s="22"/>
    </row>
    <row r="32" spans="1:12" s="20" customFormat="1" ht="15" customHeight="1" x14ac:dyDescent="0.4">
      <c r="A32" s="22"/>
      <c r="B32" s="45">
        <v>29</v>
      </c>
      <c r="C32" s="451" t="s">
        <v>65</v>
      </c>
      <c r="D32" s="451"/>
      <c r="E32" s="7">
        <v>4</v>
      </c>
      <c r="F32" s="7">
        <v>196</v>
      </c>
      <c r="G32" s="7">
        <v>69547</v>
      </c>
      <c r="H32" s="7">
        <v>346776</v>
      </c>
      <c r="I32" s="7">
        <v>484066</v>
      </c>
      <c r="J32" s="7">
        <v>119136</v>
      </c>
      <c r="K32" s="7">
        <v>129043</v>
      </c>
      <c r="L32" s="22"/>
    </row>
    <row r="33" spans="1:12" s="20" customFormat="1" ht="15" customHeight="1" x14ac:dyDescent="0.4">
      <c r="A33" s="22"/>
      <c r="B33" s="45">
        <v>30</v>
      </c>
      <c r="C33" s="451" t="s">
        <v>66</v>
      </c>
      <c r="D33" s="451"/>
      <c r="E33" s="7" t="s">
        <v>46</v>
      </c>
      <c r="F33" s="7" t="s">
        <v>46</v>
      </c>
      <c r="G33" s="7" t="s">
        <v>46</v>
      </c>
      <c r="H33" s="7" t="s">
        <v>46</v>
      </c>
      <c r="I33" s="7" t="s">
        <v>46</v>
      </c>
      <c r="J33" s="7" t="s">
        <v>46</v>
      </c>
      <c r="K33" s="7" t="s">
        <v>46</v>
      </c>
      <c r="L33" s="22"/>
    </row>
    <row r="34" spans="1:12" s="20" customFormat="1" ht="15" customHeight="1" x14ac:dyDescent="0.4">
      <c r="A34" s="22"/>
      <c r="B34" s="45">
        <v>31</v>
      </c>
      <c r="C34" s="451" t="s">
        <v>67</v>
      </c>
      <c r="D34" s="451"/>
      <c r="E34" s="7" t="s">
        <v>46</v>
      </c>
      <c r="F34" s="7" t="s">
        <v>46</v>
      </c>
      <c r="G34" s="7" t="s">
        <v>46</v>
      </c>
      <c r="H34" s="7" t="s">
        <v>46</v>
      </c>
      <c r="I34" s="7" t="s">
        <v>46</v>
      </c>
      <c r="J34" s="7" t="s">
        <v>46</v>
      </c>
      <c r="K34" s="7" t="s">
        <v>46</v>
      </c>
      <c r="L34" s="22"/>
    </row>
    <row r="35" spans="1:12" s="20" customFormat="1" ht="15" customHeight="1" x14ac:dyDescent="0.4">
      <c r="A35" s="22"/>
      <c r="B35" s="146">
        <v>32</v>
      </c>
      <c r="C35" s="458" t="s">
        <v>68</v>
      </c>
      <c r="D35" s="458"/>
      <c r="E35" s="109" t="s">
        <v>46</v>
      </c>
      <c r="F35" s="109" t="s">
        <v>46</v>
      </c>
      <c r="G35" s="109" t="s">
        <v>46</v>
      </c>
      <c r="H35" s="109" t="s">
        <v>46</v>
      </c>
      <c r="I35" s="109" t="s">
        <v>46</v>
      </c>
      <c r="J35" s="109" t="s">
        <v>46</v>
      </c>
      <c r="K35" s="109" t="s">
        <v>46</v>
      </c>
      <c r="L35" s="22"/>
    </row>
    <row r="36" spans="1:12" s="20" customFormat="1" ht="15" customHeight="1" x14ac:dyDescent="0.4">
      <c r="A36" s="22"/>
      <c r="B36" s="454" t="s">
        <v>2259</v>
      </c>
      <c r="C36" s="454"/>
      <c r="D36" s="455"/>
      <c r="E36" s="7">
        <v>3</v>
      </c>
      <c r="F36" s="7">
        <v>10</v>
      </c>
      <c r="G36" s="7" t="s">
        <v>2100</v>
      </c>
      <c r="H36" s="7" t="s">
        <v>2100</v>
      </c>
      <c r="I36" s="7" t="s">
        <v>2100</v>
      </c>
      <c r="J36" s="7" t="s">
        <v>2100</v>
      </c>
      <c r="K36" s="7" t="s">
        <v>2100</v>
      </c>
      <c r="L36" s="22"/>
    </row>
    <row r="37" spans="1:12" s="20" customFormat="1" ht="15" customHeight="1" x14ac:dyDescent="0.4">
      <c r="A37" s="22"/>
      <c r="B37" s="454" t="s">
        <v>540</v>
      </c>
      <c r="C37" s="454"/>
      <c r="D37" s="455"/>
      <c r="E37" s="7">
        <v>5</v>
      </c>
      <c r="F37" s="7">
        <v>73</v>
      </c>
      <c r="G37" s="7">
        <v>20898</v>
      </c>
      <c r="H37" s="7">
        <v>104906</v>
      </c>
      <c r="I37" s="7">
        <v>140737</v>
      </c>
      <c r="J37" s="7">
        <v>32695</v>
      </c>
      <c r="K37" s="7">
        <v>32695</v>
      </c>
      <c r="L37" s="22"/>
    </row>
    <row r="38" spans="1:12" s="20" customFormat="1" ht="15" customHeight="1" x14ac:dyDescent="0.4">
      <c r="A38" s="22"/>
      <c r="B38" s="454" t="s">
        <v>541</v>
      </c>
      <c r="C38" s="454"/>
      <c r="D38" s="455"/>
      <c r="E38" s="7">
        <v>1</v>
      </c>
      <c r="F38" s="7">
        <v>29</v>
      </c>
      <c r="G38" s="7" t="s">
        <v>2100</v>
      </c>
      <c r="H38" s="7" t="s">
        <v>2100</v>
      </c>
      <c r="I38" s="7" t="s">
        <v>2100</v>
      </c>
      <c r="J38" s="7" t="s">
        <v>2100</v>
      </c>
      <c r="K38" s="7" t="s">
        <v>2100</v>
      </c>
      <c r="L38" s="22"/>
    </row>
    <row r="39" spans="1:12" s="20" customFormat="1" ht="15" customHeight="1" x14ac:dyDescent="0.4">
      <c r="A39" s="22"/>
      <c r="B39" s="454" t="s">
        <v>542</v>
      </c>
      <c r="C39" s="454"/>
      <c r="D39" s="455"/>
      <c r="E39" s="7">
        <v>6</v>
      </c>
      <c r="F39" s="7">
        <v>232</v>
      </c>
      <c r="G39" s="7">
        <v>64346</v>
      </c>
      <c r="H39" s="7">
        <v>320762</v>
      </c>
      <c r="I39" s="7">
        <v>513707</v>
      </c>
      <c r="J39" s="7">
        <v>161295</v>
      </c>
      <c r="K39" s="7">
        <v>177330</v>
      </c>
      <c r="L39" s="22"/>
    </row>
    <row r="40" spans="1:12" s="20" customFormat="1" ht="15" customHeight="1" x14ac:dyDescent="0.4">
      <c r="A40" s="22"/>
      <c r="B40" s="456" t="s">
        <v>543</v>
      </c>
      <c r="C40" s="456"/>
      <c r="D40" s="457"/>
      <c r="E40" s="10">
        <v>4</v>
      </c>
      <c r="F40" s="10">
        <v>288</v>
      </c>
      <c r="G40" s="10">
        <v>89600</v>
      </c>
      <c r="H40" s="10">
        <v>465228</v>
      </c>
      <c r="I40" s="10">
        <v>741147</v>
      </c>
      <c r="J40" s="10">
        <v>247355</v>
      </c>
      <c r="K40" s="10">
        <v>257659</v>
      </c>
      <c r="L40" s="22"/>
    </row>
    <row r="41" spans="1:12" s="20" customFormat="1" ht="15" customHeight="1" x14ac:dyDescent="0.4">
      <c r="A41" s="22"/>
      <c r="B41" s="454" t="s">
        <v>544</v>
      </c>
      <c r="C41" s="454"/>
      <c r="D41" s="455"/>
      <c r="E41" s="7" t="s">
        <v>46</v>
      </c>
      <c r="F41" s="7" t="s">
        <v>46</v>
      </c>
      <c r="G41" s="7" t="s">
        <v>46</v>
      </c>
      <c r="H41" s="7" t="s">
        <v>46</v>
      </c>
      <c r="I41" s="7" t="s">
        <v>46</v>
      </c>
      <c r="J41" s="7" t="s">
        <v>46</v>
      </c>
      <c r="K41" s="7" t="s">
        <v>46</v>
      </c>
      <c r="L41" s="22"/>
    </row>
    <row r="42" spans="1:12" s="20" customFormat="1" ht="15" customHeight="1" x14ac:dyDescent="0.4">
      <c r="A42" s="22"/>
      <c r="B42" s="454" t="s">
        <v>545</v>
      </c>
      <c r="C42" s="454"/>
      <c r="D42" s="455"/>
      <c r="E42" s="7" t="s">
        <v>46</v>
      </c>
      <c r="F42" s="7" t="s">
        <v>46</v>
      </c>
      <c r="G42" s="7" t="s">
        <v>46</v>
      </c>
      <c r="H42" s="7" t="s">
        <v>46</v>
      </c>
      <c r="I42" s="7" t="s">
        <v>46</v>
      </c>
      <c r="J42" s="7" t="s">
        <v>46</v>
      </c>
      <c r="K42" s="7" t="s">
        <v>46</v>
      </c>
      <c r="L42" s="22"/>
    </row>
    <row r="43" spans="1:12" s="20" customFormat="1" ht="15" customHeight="1" x14ac:dyDescent="0.4">
      <c r="A43" s="22"/>
      <c r="B43" s="454" t="s">
        <v>546</v>
      </c>
      <c r="C43" s="454"/>
      <c r="D43" s="455"/>
      <c r="E43" s="7" t="s">
        <v>46</v>
      </c>
      <c r="F43" s="7" t="s">
        <v>46</v>
      </c>
      <c r="G43" s="7" t="s">
        <v>46</v>
      </c>
      <c r="H43" s="7" t="s">
        <v>46</v>
      </c>
      <c r="I43" s="7" t="s">
        <v>46</v>
      </c>
      <c r="J43" s="7" t="s">
        <v>46</v>
      </c>
      <c r="K43" s="7" t="s">
        <v>46</v>
      </c>
      <c r="L43" s="22"/>
    </row>
    <row r="44" spans="1:12" s="20" customFormat="1" ht="15" customHeight="1" x14ac:dyDescent="0.4">
      <c r="A44" s="22"/>
      <c r="B44" s="454" t="s">
        <v>547</v>
      </c>
      <c r="C44" s="454"/>
      <c r="D44" s="455"/>
      <c r="E44" s="7" t="s">
        <v>46</v>
      </c>
      <c r="F44" s="7" t="s">
        <v>46</v>
      </c>
      <c r="G44" s="7" t="s">
        <v>46</v>
      </c>
      <c r="H44" s="7" t="s">
        <v>46</v>
      </c>
      <c r="I44" s="7" t="s">
        <v>46</v>
      </c>
      <c r="J44" s="7" t="s">
        <v>46</v>
      </c>
      <c r="K44" s="7" t="s">
        <v>46</v>
      </c>
      <c r="L44" s="22"/>
    </row>
    <row r="45" spans="1:12" s="20" customFormat="1" ht="15" customHeight="1" thickBot="1" x14ac:dyDescent="0.45">
      <c r="A45" s="22"/>
      <c r="B45" s="452" t="s">
        <v>548</v>
      </c>
      <c r="C45" s="452"/>
      <c r="D45" s="453"/>
      <c r="E45" s="13" t="s">
        <v>46</v>
      </c>
      <c r="F45" s="13" t="s">
        <v>46</v>
      </c>
      <c r="G45" s="13" t="s">
        <v>46</v>
      </c>
      <c r="H45" s="13" t="s">
        <v>46</v>
      </c>
      <c r="I45" s="13" t="s">
        <v>46</v>
      </c>
      <c r="J45" s="13" t="s">
        <v>46</v>
      </c>
      <c r="K45" s="13" t="s">
        <v>46</v>
      </c>
      <c r="L45" s="22"/>
    </row>
    <row r="46" spans="1:12" s="20" customFormat="1" ht="15" customHeight="1" x14ac:dyDescent="0.4">
      <c r="A46" s="22"/>
      <c r="L46" s="22"/>
    </row>
    <row r="47" spans="1:12" ht="15" customHeight="1" x14ac:dyDescent="0.4">
      <c r="A47" s="18"/>
      <c r="L47" s="18"/>
    </row>
    <row r="48" spans="1:12" ht="15" customHeight="1" x14ac:dyDescent="0.4">
      <c r="A48" s="18"/>
      <c r="L48" s="18"/>
    </row>
    <row r="49" spans="1:12" ht="15" customHeight="1" x14ac:dyDescent="0.4">
      <c r="A49" s="18"/>
      <c r="L49" s="18"/>
    </row>
    <row r="50" spans="1:12" ht="15" customHeight="1" x14ac:dyDescent="0.4">
      <c r="A50" s="18"/>
      <c r="L50" s="18"/>
    </row>
    <row r="51" spans="1:12" ht="15" customHeight="1" x14ac:dyDescent="0.4">
      <c r="A51" s="18"/>
      <c r="L51" s="18"/>
    </row>
    <row r="52" spans="1:12" ht="15" customHeight="1" x14ac:dyDescent="0.4">
      <c r="A52" s="18"/>
      <c r="L52" s="18"/>
    </row>
    <row r="53" spans="1:12" ht="15" customHeight="1" x14ac:dyDescent="0.4">
      <c r="A53" s="18"/>
      <c r="L53" s="18"/>
    </row>
    <row r="54" spans="1:12" ht="15" customHeight="1" x14ac:dyDescent="0.4">
      <c r="A54" s="18"/>
      <c r="L54" s="18"/>
    </row>
    <row r="55" spans="1:12" ht="15" customHeight="1" x14ac:dyDescent="0.4">
      <c r="A55" s="18"/>
      <c r="L55" s="18"/>
    </row>
    <row r="56" spans="1:12" ht="15" customHeight="1" x14ac:dyDescent="0.4">
      <c r="A56" s="18"/>
      <c r="L56" s="18"/>
    </row>
    <row r="57" spans="1:12" ht="15" customHeight="1" x14ac:dyDescent="0.4">
      <c r="A57" s="18"/>
      <c r="L57" s="18"/>
    </row>
    <row r="58" spans="1:12" ht="15" customHeight="1" x14ac:dyDescent="0.4">
      <c r="A58" s="18"/>
      <c r="L58" s="18"/>
    </row>
    <row r="59" spans="1:12" ht="15" customHeight="1" x14ac:dyDescent="0.4">
      <c r="A59" s="18"/>
      <c r="L59" s="18"/>
    </row>
  </sheetData>
  <mergeCells count="37">
    <mergeCell ref="B45:D45"/>
    <mergeCell ref="E9:E10"/>
    <mergeCell ref="B39:D39"/>
    <mergeCell ref="B40:D40"/>
    <mergeCell ref="B41:D41"/>
    <mergeCell ref="B42:D42"/>
    <mergeCell ref="B43:D43"/>
    <mergeCell ref="B44:D44"/>
    <mergeCell ref="C34:D34"/>
    <mergeCell ref="C35:D35"/>
    <mergeCell ref="B36:D36"/>
    <mergeCell ref="B37:D37"/>
    <mergeCell ref="B38:D38"/>
    <mergeCell ref="C28:D28"/>
    <mergeCell ref="C29:D29"/>
    <mergeCell ref="C30:D30"/>
    <mergeCell ref="C31:D31"/>
    <mergeCell ref="C32:D32"/>
    <mergeCell ref="C33:D33"/>
    <mergeCell ref="C22:D22"/>
    <mergeCell ref="C23:D23"/>
    <mergeCell ref="C24:D24"/>
    <mergeCell ref="C25:D25"/>
    <mergeCell ref="C26:D26"/>
    <mergeCell ref="C27:D27"/>
    <mergeCell ref="B9:D10"/>
    <mergeCell ref="C21:D21"/>
    <mergeCell ref="B11:D11"/>
    <mergeCell ref="C12:D12"/>
    <mergeCell ref="C13:D13"/>
    <mergeCell ref="C14:D14"/>
    <mergeCell ref="C15:D15"/>
    <mergeCell ref="C16:D16"/>
    <mergeCell ref="C17:D17"/>
    <mergeCell ref="C18:D18"/>
    <mergeCell ref="C19:D19"/>
    <mergeCell ref="C20:D20"/>
  </mergeCells>
  <phoneticPr fontId="2"/>
  <pageMargins left="0.78740157480314965" right="0.78740157480314965" top="0.78740157480314965" bottom="0.78740157480314965" header="0.39370078740157483" footer="0.59055118110236227"/>
  <pageSetup paperSize="9" scale="93" firstPageNumber="5"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pageSetUpPr fitToPage="1"/>
  </sheetPr>
  <dimension ref="A1:K101"/>
  <sheetViews>
    <sheetView showGridLines="0" zoomScaleNormal="100" workbookViewId="0"/>
  </sheetViews>
  <sheetFormatPr defaultColWidth="8.125" defaultRowHeight="15" customHeight="1" x14ac:dyDescent="0.4"/>
  <cols>
    <col min="1" max="1" width="2.625" style="16" customWidth="1"/>
    <col min="2" max="2" width="3.5" style="16" customWidth="1"/>
    <col min="3" max="3" width="11.25" style="16" customWidth="1"/>
    <col min="4" max="4" width="6" style="16" customWidth="1"/>
    <col min="5" max="5" width="10.375" style="16" bestFit="1" customWidth="1"/>
    <col min="6" max="10" width="8.125" style="16" customWidth="1"/>
    <col min="11" max="16384" width="8.125" style="16"/>
  </cols>
  <sheetData>
    <row r="1" spans="1:11" s="126" customFormat="1" ht="15" customHeight="1" x14ac:dyDescent="0.4">
      <c r="B1" s="126" t="s">
        <v>2256</v>
      </c>
    </row>
    <row r="2" spans="1:11" ht="9" customHeight="1" x14ac:dyDescent="0.4"/>
    <row r="3" spans="1:11" ht="9" customHeight="1" x14ac:dyDescent="0.4"/>
    <row r="4" spans="1:11" s="59" customFormat="1" ht="15" customHeight="1" x14ac:dyDescent="0.4">
      <c r="B4" s="59" t="s">
        <v>2089</v>
      </c>
    </row>
    <row r="5" spans="1:11" s="59" customFormat="1" ht="15" customHeight="1" thickBot="1" x14ac:dyDescent="0.45">
      <c r="B5" s="59" t="s">
        <v>2088</v>
      </c>
      <c r="C5" s="59" t="s">
        <v>703</v>
      </c>
      <c r="K5" s="53"/>
    </row>
    <row r="6" spans="1:11" ht="18" customHeight="1" x14ac:dyDescent="0.4">
      <c r="A6" s="18"/>
      <c r="B6" s="429" t="s">
        <v>19</v>
      </c>
      <c r="C6" s="430"/>
      <c r="D6" s="440" t="s">
        <v>20</v>
      </c>
      <c r="E6" s="440" t="s">
        <v>2252</v>
      </c>
      <c r="F6" s="392" t="s">
        <v>631</v>
      </c>
      <c r="G6" s="408"/>
      <c r="H6" s="408"/>
      <c r="I6" s="408"/>
      <c r="J6" s="408"/>
      <c r="K6" s="18"/>
    </row>
    <row r="7" spans="1:11" ht="18" customHeight="1" x14ac:dyDescent="0.4">
      <c r="A7" s="18"/>
      <c r="B7" s="461"/>
      <c r="C7" s="462"/>
      <c r="D7" s="463"/>
      <c r="E7" s="463"/>
      <c r="F7" s="382" t="s">
        <v>632</v>
      </c>
      <c r="G7" s="379"/>
      <c r="H7" s="379"/>
      <c r="I7" s="379"/>
      <c r="J7" s="379"/>
      <c r="K7" s="18"/>
    </row>
    <row r="8" spans="1:11" ht="18" customHeight="1" x14ac:dyDescent="0.4">
      <c r="A8" s="18"/>
      <c r="B8" s="461"/>
      <c r="C8" s="462"/>
      <c r="D8" s="463"/>
      <c r="E8" s="463"/>
      <c r="F8" s="391" t="s">
        <v>574</v>
      </c>
      <c r="G8" s="395" t="s">
        <v>633</v>
      </c>
      <c r="H8" s="372"/>
      <c r="I8" s="391" t="s">
        <v>634</v>
      </c>
      <c r="J8" s="387" t="s">
        <v>635</v>
      </c>
      <c r="K8" s="18"/>
    </row>
    <row r="9" spans="1:11" ht="15" customHeight="1" x14ac:dyDescent="0.4">
      <c r="A9" s="18"/>
      <c r="B9" s="461"/>
      <c r="C9" s="462"/>
      <c r="D9" s="463"/>
      <c r="E9" s="463"/>
      <c r="F9" s="399"/>
      <c r="G9" s="148" t="s">
        <v>636</v>
      </c>
      <c r="H9" s="200" t="s">
        <v>637</v>
      </c>
      <c r="I9" s="399"/>
      <c r="J9" s="417"/>
      <c r="K9" s="18"/>
    </row>
    <row r="10" spans="1:11" s="142" customFormat="1" ht="15" customHeight="1" thickBot="1" x14ac:dyDescent="0.45">
      <c r="A10" s="93"/>
      <c r="B10" s="431"/>
      <c r="C10" s="432"/>
      <c r="D10" s="441"/>
      <c r="E10" s="89" t="s">
        <v>629</v>
      </c>
      <c r="F10" s="67" t="s">
        <v>638</v>
      </c>
      <c r="G10" s="90" t="s">
        <v>638</v>
      </c>
      <c r="H10" s="67" t="s">
        <v>638</v>
      </c>
      <c r="I10" s="67" t="s">
        <v>638</v>
      </c>
      <c r="J10" s="217" t="s">
        <v>638</v>
      </c>
      <c r="K10" s="93"/>
    </row>
    <row r="11" spans="1:11" s="59" customFormat="1" ht="15" customHeight="1" x14ac:dyDescent="0.4">
      <c r="A11" s="56"/>
      <c r="B11" s="459" t="s">
        <v>16</v>
      </c>
      <c r="C11" s="460"/>
      <c r="D11" s="106">
        <v>601</v>
      </c>
      <c r="E11" s="106">
        <v>18444118</v>
      </c>
      <c r="F11" s="106">
        <v>169756</v>
      </c>
      <c r="G11" s="106">
        <v>30509</v>
      </c>
      <c r="H11" s="106">
        <v>21430</v>
      </c>
      <c r="I11" s="106">
        <v>67591</v>
      </c>
      <c r="J11" s="106">
        <v>50226</v>
      </c>
      <c r="K11" s="56"/>
    </row>
    <row r="12" spans="1:11" ht="15" customHeight="1" x14ac:dyDescent="0.4">
      <c r="A12" s="18"/>
      <c r="B12" s="25">
        <v>201</v>
      </c>
      <c r="C12" s="17" t="s">
        <v>649</v>
      </c>
      <c r="D12" s="7">
        <v>44</v>
      </c>
      <c r="E12" s="7">
        <v>965451</v>
      </c>
      <c r="F12" s="7">
        <v>7310</v>
      </c>
      <c r="G12" s="7" t="s">
        <v>46</v>
      </c>
      <c r="H12" s="7">
        <v>2432</v>
      </c>
      <c r="I12" s="7">
        <v>4878</v>
      </c>
      <c r="J12" s="7" t="s">
        <v>46</v>
      </c>
      <c r="K12" s="18"/>
    </row>
    <row r="13" spans="1:11" ht="15" customHeight="1" x14ac:dyDescent="0.4">
      <c r="A13" s="18"/>
      <c r="B13" s="25">
        <v>202</v>
      </c>
      <c r="C13" s="17" t="s">
        <v>650</v>
      </c>
      <c r="D13" s="7">
        <v>21</v>
      </c>
      <c r="E13" s="7">
        <v>423837</v>
      </c>
      <c r="F13" s="7">
        <v>736</v>
      </c>
      <c r="G13" s="7" t="s">
        <v>46</v>
      </c>
      <c r="H13" s="7">
        <v>425</v>
      </c>
      <c r="I13" s="7">
        <v>81</v>
      </c>
      <c r="J13" s="7">
        <v>230</v>
      </c>
      <c r="K13" s="18"/>
    </row>
    <row r="14" spans="1:11" ht="15" customHeight="1" x14ac:dyDescent="0.4">
      <c r="A14" s="18"/>
      <c r="B14" s="25">
        <v>203</v>
      </c>
      <c r="C14" s="17" t="s">
        <v>651</v>
      </c>
      <c r="D14" s="7">
        <v>19</v>
      </c>
      <c r="E14" s="7">
        <v>1637884</v>
      </c>
      <c r="F14" s="7">
        <v>9217</v>
      </c>
      <c r="G14" s="7" t="s">
        <v>46</v>
      </c>
      <c r="H14" s="7">
        <v>903</v>
      </c>
      <c r="I14" s="7">
        <v>6780</v>
      </c>
      <c r="J14" s="7">
        <v>1534</v>
      </c>
      <c r="K14" s="18"/>
    </row>
    <row r="15" spans="1:11" ht="15" customHeight="1" x14ac:dyDescent="0.4">
      <c r="A15" s="18"/>
      <c r="B15" s="25">
        <v>205</v>
      </c>
      <c r="C15" s="17" t="s">
        <v>652</v>
      </c>
      <c r="D15" s="7">
        <v>66</v>
      </c>
      <c r="E15" s="7">
        <v>1546241</v>
      </c>
      <c r="F15" s="7">
        <v>7869</v>
      </c>
      <c r="G15" s="7" t="s">
        <v>46</v>
      </c>
      <c r="H15" s="7">
        <v>2761</v>
      </c>
      <c r="I15" s="7">
        <v>4913</v>
      </c>
      <c r="J15" s="7">
        <v>195</v>
      </c>
      <c r="K15" s="18"/>
    </row>
    <row r="16" spans="1:11" ht="15" customHeight="1" x14ac:dyDescent="0.4">
      <c r="A16" s="18"/>
      <c r="B16" s="26">
        <v>206</v>
      </c>
      <c r="C16" s="19" t="s">
        <v>654</v>
      </c>
      <c r="D16" s="10">
        <v>85</v>
      </c>
      <c r="E16" s="10">
        <v>3120150</v>
      </c>
      <c r="F16" s="10">
        <v>58982</v>
      </c>
      <c r="G16" s="10">
        <v>19737</v>
      </c>
      <c r="H16" s="10">
        <v>1937</v>
      </c>
      <c r="I16" s="10">
        <v>7764</v>
      </c>
      <c r="J16" s="10">
        <v>29544</v>
      </c>
      <c r="K16" s="18"/>
    </row>
    <row r="17" spans="1:11" ht="15" customHeight="1" x14ac:dyDescent="0.4">
      <c r="A17" s="18"/>
      <c r="B17" s="25">
        <v>207</v>
      </c>
      <c r="C17" s="17" t="s">
        <v>655</v>
      </c>
      <c r="D17" s="7">
        <v>21</v>
      </c>
      <c r="E17" s="7">
        <v>474284</v>
      </c>
      <c r="F17" s="7">
        <v>3253</v>
      </c>
      <c r="G17" s="7" t="s">
        <v>46</v>
      </c>
      <c r="H17" s="7">
        <v>253</v>
      </c>
      <c r="I17" s="7">
        <v>3000</v>
      </c>
      <c r="J17" s="7" t="s">
        <v>46</v>
      </c>
      <c r="K17" s="18"/>
    </row>
    <row r="18" spans="1:11" ht="15" customHeight="1" x14ac:dyDescent="0.4">
      <c r="A18" s="18"/>
      <c r="B18" s="25">
        <v>208</v>
      </c>
      <c r="C18" s="17" t="s">
        <v>656</v>
      </c>
      <c r="D18" s="7">
        <v>16</v>
      </c>
      <c r="E18" s="7">
        <v>399922</v>
      </c>
      <c r="F18" s="7">
        <v>371</v>
      </c>
      <c r="G18" s="7" t="s">
        <v>46</v>
      </c>
      <c r="H18" s="7">
        <v>301</v>
      </c>
      <c r="I18" s="7">
        <v>65</v>
      </c>
      <c r="J18" s="7">
        <v>5</v>
      </c>
      <c r="K18" s="18"/>
    </row>
    <row r="19" spans="1:11" ht="15" customHeight="1" x14ac:dyDescent="0.4">
      <c r="A19" s="18"/>
      <c r="B19" s="25">
        <v>209</v>
      </c>
      <c r="C19" s="17" t="s">
        <v>657</v>
      </c>
      <c r="D19" s="7">
        <v>78</v>
      </c>
      <c r="E19" s="7">
        <v>2332143</v>
      </c>
      <c r="F19" s="7">
        <v>17553</v>
      </c>
      <c r="G19" s="7">
        <v>2564</v>
      </c>
      <c r="H19" s="7">
        <v>2674</v>
      </c>
      <c r="I19" s="7">
        <v>5756</v>
      </c>
      <c r="J19" s="7">
        <v>6559</v>
      </c>
      <c r="K19" s="18"/>
    </row>
    <row r="20" spans="1:11" ht="15" customHeight="1" x14ac:dyDescent="0.4">
      <c r="A20" s="18"/>
      <c r="B20" s="25">
        <v>210</v>
      </c>
      <c r="C20" s="17" t="s">
        <v>658</v>
      </c>
      <c r="D20" s="7">
        <v>10</v>
      </c>
      <c r="E20" s="7">
        <v>128865</v>
      </c>
      <c r="F20" s="7">
        <v>227</v>
      </c>
      <c r="G20" s="7" t="s">
        <v>46</v>
      </c>
      <c r="H20" s="7">
        <v>172</v>
      </c>
      <c r="I20" s="7">
        <v>55</v>
      </c>
      <c r="J20" s="7" t="s">
        <v>46</v>
      </c>
      <c r="K20" s="18"/>
    </row>
    <row r="21" spans="1:11" ht="15" customHeight="1" x14ac:dyDescent="0.4">
      <c r="A21" s="18"/>
      <c r="B21" s="26">
        <v>211</v>
      </c>
      <c r="C21" s="19" t="s">
        <v>659</v>
      </c>
      <c r="D21" s="10">
        <v>21</v>
      </c>
      <c r="E21" s="10">
        <v>1056418</v>
      </c>
      <c r="F21" s="10">
        <v>23133</v>
      </c>
      <c r="G21" s="10" t="s">
        <v>46</v>
      </c>
      <c r="H21" s="10">
        <v>792</v>
      </c>
      <c r="I21" s="10">
        <v>22341</v>
      </c>
      <c r="J21" s="10" t="s">
        <v>46</v>
      </c>
      <c r="K21" s="18"/>
    </row>
    <row r="22" spans="1:11" ht="15" customHeight="1" x14ac:dyDescent="0.4">
      <c r="A22" s="18"/>
      <c r="B22" s="25">
        <v>213</v>
      </c>
      <c r="C22" s="17" t="s">
        <v>660</v>
      </c>
      <c r="D22" s="7">
        <v>17</v>
      </c>
      <c r="E22" s="7">
        <v>187423</v>
      </c>
      <c r="F22" s="7">
        <v>1428</v>
      </c>
      <c r="G22" s="7" t="s">
        <v>46</v>
      </c>
      <c r="H22" s="7">
        <v>385</v>
      </c>
      <c r="I22" s="7">
        <v>404</v>
      </c>
      <c r="J22" s="7">
        <v>639</v>
      </c>
      <c r="K22" s="18"/>
    </row>
    <row r="23" spans="1:11" ht="15" customHeight="1" x14ac:dyDescent="0.4">
      <c r="A23" s="18"/>
      <c r="B23" s="25">
        <v>214</v>
      </c>
      <c r="C23" s="17" t="s">
        <v>662</v>
      </c>
      <c r="D23" s="7">
        <v>15</v>
      </c>
      <c r="E23" s="7">
        <v>1328842</v>
      </c>
      <c r="F23" s="7">
        <v>14386</v>
      </c>
      <c r="G23" s="7" t="s">
        <v>46</v>
      </c>
      <c r="H23" s="7">
        <v>902</v>
      </c>
      <c r="I23" s="7">
        <v>2984</v>
      </c>
      <c r="J23" s="7">
        <v>10500</v>
      </c>
      <c r="K23" s="18"/>
    </row>
    <row r="24" spans="1:11" ht="15" customHeight="1" x14ac:dyDescent="0.4">
      <c r="A24" s="18"/>
      <c r="B24" s="25">
        <v>215</v>
      </c>
      <c r="C24" s="17" t="s">
        <v>663</v>
      </c>
      <c r="D24" s="7">
        <v>84</v>
      </c>
      <c r="E24" s="7">
        <v>1739724</v>
      </c>
      <c r="F24" s="7">
        <v>4032</v>
      </c>
      <c r="G24" s="7" t="s">
        <v>46</v>
      </c>
      <c r="H24" s="7">
        <v>2581</v>
      </c>
      <c r="I24" s="7">
        <v>1451</v>
      </c>
      <c r="J24" s="7" t="s">
        <v>46</v>
      </c>
      <c r="K24" s="18"/>
    </row>
    <row r="25" spans="1:11" ht="15" customHeight="1" x14ac:dyDescent="0.4">
      <c r="A25" s="18"/>
      <c r="B25" s="25">
        <v>216</v>
      </c>
      <c r="C25" s="17" t="s">
        <v>704</v>
      </c>
      <c r="D25" s="7">
        <v>8</v>
      </c>
      <c r="E25" s="7">
        <v>227303</v>
      </c>
      <c r="F25" s="7">
        <v>214</v>
      </c>
      <c r="G25" s="7" t="s">
        <v>46</v>
      </c>
      <c r="H25" s="7">
        <v>204</v>
      </c>
      <c r="I25" s="7">
        <v>10</v>
      </c>
      <c r="J25" s="7" t="s">
        <v>46</v>
      </c>
      <c r="K25" s="18"/>
    </row>
    <row r="26" spans="1:11" ht="15" customHeight="1" x14ac:dyDescent="0.4">
      <c r="A26" s="18"/>
      <c r="B26" s="26">
        <v>301</v>
      </c>
      <c r="C26" s="19" t="s">
        <v>705</v>
      </c>
      <c r="D26" s="10">
        <v>7</v>
      </c>
      <c r="E26" s="10">
        <v>323338</v>
      </c>
      <c r="F26" s="10">
        <v>933</v>
      </c>
      <c r="G26" s="10" t="s">
        <v>46</v>
      </c>
      <c r="H26" s="10">
        <v>172</v>
      </c>
      <c r="I26" s="10">
        <v>691</v>
      </c>
      <c r="J26" s="10">
        <v>70</v>
      </c>
      <c r="K26" s="18"/>
    </row>
    <row r="27" spans="1:11" ht="15" customHeight="1" x14ac:dyDescent="0.4">
      <c r="A27" s="18"/>
      <c r="B27" s="25">
        <v>302</v>
      </c>
      <c r="C27" s="17" t="s">
        <v>706</v>
      </c>
      <c r="D27" s="7">
        <v>4</v>
      </c>
      <c r="E27" s="7">
        <v>38242</v>
      </c>
      <c r="F27" s="7">
        <v>869</v>
      </c>
      <c r="G27" s="7" t="s">
        <v>46</v>
      </c>
      <c r="H27" s="7">
        <v>268</v>
      </c>
      <c r="I27" s="7">
        <v>601</v>
      </c>
      <c r="J27" s="7" t="s">
        <v>46</v>
      </c>
      <c r="K27" s="18"/>
    </row>
    <row r="28" spans="1:11" ht="15" customHeight="1" x14ac:dyDescent="0.4">
      <c r="A28" s="18"/>
      <c r="B28" s="25">
        <v>303</v>
      </c>
      <c r="C28" s="17" t="s">
        <v>707</v>
      </c>
      <c r="D28" s="7">
        <v>6</v>
      </c>
      <c r="E28" s="7">
        <v>84459</v>
      </c>
      <c r="F28" s="7">
        <v>476</v>
      </c>
      <c r="G28" s="7" t="s">
        <v>46</v>
      </c>
      <c r="H28" s="7">
        <v>276</v>
      </c>
      <c r="I28" s="7">
        <v>200</v>
      </c>
      <c r="J28" s="7" t="s">
        <v>46</v>
      </c>
      <c r="K28" s="18"/>
    </row>
    <row r="29" spans="1:11" ht="15" customHeight="1" x14ac:dyDescent="0.4">
      <c r="A29" s="18"/>
      <c r="B29" s="25">
        <v>321</v>
      </c>
      <c r="C29" s="17" t="s">
        <v>708</v>
      </c>
      <c r="D29" s="7">
        <v>10</v>
      </c>
      <c r="E29" s="7">
        <v>268026</v>
      </c>
      <c r="F29" s="7">
        <v>2367</v>
      </c>
      <c r="G29" s="7" t="s">
        <v>46</v>
      </c>
      <c r="H29" s="7">
        <v>275</v>
      </c>
      <c r="I29" s="7">
        <v>1365</v>
      </c>
      <c r="J29" s="7">
        <v>727</v>
      </c>
      <c r="K29" s="18"/>
    </row>
    <row r="30" spans="1:11" ht="15" customHeight="1" x14ac:dyDescent="0.4">
      <c r="A30" s="18"/>
      <c r="B30" s="25">
        <v>322</v>
      </c>
      <c r="C30" s="17" t="s">
        <v>709</v>
      </c>
      <c r="D30" s="7">
        <v>9</v>
      </c>
      <c r="E30" s="7">
        <v>83694</v>
      </c>
      <c r="F30" s="7">
        <v>794</v>
      </c>
      <c r="G30" s="7" t="s">
        <v>46</v>
      </c>
      <c r="H30" s="7">
        <v>242</v>
      </c>
      <c r="I30" s="7">
        <v>552</v>
      </c>
      <c r="J30" s="7" t="s">
        <v>46</v>
      </c>
      <c r="K30" s="18"/>
    </row>
    <row r="31" spans="1:11" ht="15" customHeight="1" x14ac:dyDescent="0.4">
      <c r="A31" s="18"/>
      <c r="B31" s="26">
        <v>366</v>
      </c>
      <c r="C31" s="19" t="s">
        <v>710</v>
      </c>
      <c r="D31" s="10">
        <v>1</v>
      </c>
      <c r="E31" s="10" t="s">
        <v>72</v>
      </c>
      <c r="F31" s="10" t="s">
        <v>72</v>
      </c>
      <c r="G31" s="10" t="s">
        <v>46</v>
      </c>
      <c r="H31" s="10" t="s">
        <v>72</v>
      </c>
      <c r="I31" s="10" t="s">
        <v>46</v>
      </c>
      <c r="J31" s="10" t="s">
        <v>72</v>
      </c>
      <c r="K31" s="18"/>
    </row>
    <row r="32" spans="1:11" ht="15" customHeight="1" x14ac:dyDescent="0.4">
      <c r="A32" s="18"/>
      <c r="B32" s="25">
        <v>381</v>
      </c>
      <c r="C32" s="17" t="s">
        <v>711</v>
      </c>
      <c r="D32" s="7">
        <v>13</v>
      </c>
      <c r="E32" s="7">
        <v>1377596</v>
      </c>
      <c r="F32" s="7">
        <v>10842</v>
      </c>
      <c r="G32" s="7">
        <v>8208</v>
      </c>
      <c r="H32" s="7">
        <v>2554</v>
      </c>
      <c r="I32" s="7">
        <v>50</v>
      </c>
      <c r="J32" s="7">
        <v>30</v>
      </c>
      <c r="K32" s="18"/>
    </row>
    <row r="33" spans="1:11" ht="15" customHeight="1" x14ac:dyDescent="0.4">
      <c r="A33" s="18"/>
      <c r="B33" s="25">
        <v>402</v>
      </c>
      <c r="C33" s="17" t="s">
        <v>712</v>
      </c>
      <c r="D33" s="7">
        <v>4</v>
      </c>
      <c r="E33" s="7">
        <v>102504</v>
      </c>
      <c r="F33" s="7">
        <v>215</v>
      </c>
      <c r="G33" s="7" t="s">
        <v>46</v>
      </c>
      <c r="H33" s="7">
        <v>202</v>
      </c>
      <c r="I33" s="7">
        <v>13</v>
      </c>
      <c r="J33" s="7" t="s">
        <v>46</v>
      </c>
      <c r="K33" s="18"/>
    </row>
    <row r="34" spans="1:11" ht="15" customHeight="1" x14ac:dyDescent="0.4">
      <c r="A34" s="18"/>
      <c r="B34" s="25">
        <v>441</v>
      </c>
      <c r="C34" s="17" t="s">
        <v>713</v>
      </c>
      <c r="D34" s="7">
        <v>2</v>
      </c>
      <c r="E34" s="7" t="s">
        <v>72</v>
      </c>
      <c r="F34" s="7" t="s">
        <v>72</v>
      </c>
      <c r="G34" s="7" t="s">
        <v>46</v>
      </c>
      <c r="H34" s="7" t="s">
        <v>72</v>
      </c>
      <c r="I34" s="7" t="s">
        <v>72</v>
      </c>
      <c r="J34" s="7" t="s">
        <v>46</v>
      </c>
      <c r="K34" s="18"/>
    </row>
    <row r="35" spans="1:11" ht="15" customHeight="1" x14ac:dyDescent="0.4">
      <c r="A35" s="18"/>
      <c r="B35" s="25">
        <v>461</v>
      </c>
      <c r="C35" s="17" t="s">
        <v>714</v>
      </c>
      <c r="D35" s="7">
        <v>5</v>
      </c>
      <c r="E35" s="7">
        <v>46215</v>
      </c>
      <c r="F35" s="7">
        <v>540</v>
      </c>
      <c r="G35" s="7" t="s">
        <v>46</v>
      </c>
      <c r="H35" s="7">
        <v>9</v>
      </c>
      <c r="I35" s="7">
        <v>531</v>
      </c>
      <c r="J35" s="7" t="s">
        <v>46</v>
      </c>
      <c r="K35" s="18"/>
    </row>
    <row r="36" spans="1:11" ht="15" customHeight="1" x14ac:dyDescent="0.4">
      <c r="A36" s="18"/>
      <c r="B36" s="26">
        <v>482</v>
      </c>
      <c r="C36" s="19" t="s">
        <v>715</v>
      </c>
      <c r="D36" s="10">
        <v>5</v>
      </c>
      <c r="E36" s="10">
        <v>66248</v>
      </c>
      <c r="F36" s="10">
        <v>171</v>
      </c>
      <c r="G36" s="10" t="s">
        <v>46</v>
      </c>
      <c r="H36" s="10">
        <v>133</v>
      </c>
      <c r="I36" s="10">
        <v>38</v>
      </c>
      <c r="J36" s="10" t="s">
        <v>46</v>
      </c>
      <c r="K36" s="18"/>
    </row>
    <row r="37" spans="1:11" ht="15" customHeight="1" x14ac:dyDescent="0.4">
      <c r="A37" s="18"/>
      <c r="B37" s="25">
        <v>483</v>
      </c>
      <c r="C37" s="17" t="s">
        <v>716</v>
      </c>
      <c r="D37" s="7">
        <v>3</v>
      </c>
      <c r="E37" s="7">
        <v>26717</v>
      </c>
      <c r="F37" s="7">
        <v>165</v>
      </c>
      <c r="G37" s="7" t="s">
        <v>46</v>
      </c>
      <c r="H37" s="7">
        <v>7</v>
      </c>
      <c r="I37" s="7">
        <v>158</v>
      </c>
      <c r="J37" s="7" t="s">
        <v>46</v>
      </c>
      <c r="K37" s="18"/>
    </row>
    <row r="38" spans="1:11" ht="15" customHeight="1" x14ac:dyDescent="0.4">
      <c r="A38" s="18"/>
      <c r="B38" s="25">
        <v>484</v>
      </c>
      <c r="C38" s="17" t="s">
        <v>717</v>
      </c>
      <c r="D38" s="7">
        <v>1</v>
      </c>
      <c r="E38" s="7" t="s">
        <v>72</v>
      </c>
      <c r="F38" s="7" t="s">
        <v>72</v>
      </c>
      <c r="G38" s="7" t="s">
        <v>46</v>
      </c>
      <c r="H38" s="7" t="s">
        <v>46</v>
      </c>
      <c r="I38" s="7" t="s">
        <v>72</v>
      </c>
      <c r="J38" s="7" t="s">
        <v>46</v>
      </c>
      <c r="K38" s="18"/>
    </row>
    <row r="39" spans="1:11" ht="15" customHeight="1" x14ac:dyDescent="0.4">
      <c r="A39" s="18"/>
      <c r="B39" s="25">
        <v>485</v>
      </c>
      <c r="C39" s="17" t="s">
        <v>718</v>
      </c>
      <c r="D39" s="7">
        <v>3</v>
      </c>
      <c r="E39" s="7">
        <v>33374</v>
      </c>
      <c r="F39" s="7">
        <v>232</v>
      </c>
      <c r="G39" s="7" t="s">
        <v>46</v>
      </c>
      <c r="H39" s="7">
        <v>202</v>
      </c>
      <c r="I39" s="7">
        <v>30</v>
      </c>
      <c r="J39" s="7" t="s">
        <v>46</v>
      </c>
      <c r="K39" s="18"/>
    </row>
    <row r="40" spans="1:11" ht="15" customHeight="1" x14ac:dyDescent="0.4">
      <c r="A40" s="18"/>
      <c r="B40" s="25">
        <v>501</v>
      </c>
      <c r="C40" s="17" t="s">
        <v>719</v>
      </c>
      <c r="D40" s="7">
        <v>5</v>
      </c>
      <c r="E40" s="7">
        <v>44523</v>
      </c>
      <c r="F40" s="7">
        <v>1134</v>
      </c>
      <c r="G40" s="7" t="s">
        <v>46</v>
      </c>
      <c r="H40" s="7">
        <v>4</v>
      </c>
      <c r="I40" s="7">
        <v>1130</v>
      </c>
      <c r="J40" s="7" t="s">
        <v>46</v>
      </c>
      <c r="K40" s="18"/>
    </row>
    <row r="41" spans="1:11" ht="15" customHeight="1" x14ac:dyDescent="0.4">
      <c r="A41" s="18"/>
      <c r="B41" s="26">
        <v>503</v>
      </c>
      <c r="C41" s="19" t="s">
        <v>720</v>
      </c>
      <c r="D41" s="9">
        <v>1</v>
      </c>
      <c r="E41" s="10" t="s">
        <v>72</v>
      </c>
      <c r="F41" s="10" t="s">
        <v>72</v>
      </c>
      <c r="G41" s="10" t="s">
        <v>46</v>
      </c>
      <c r="H41" s="10" t="s">
        <v>72</v>
      </c>
      <c r="I41" s="10" t="s">
        <v>46</v>
      </c>
      <c r="J41" s="10" t="s">
        <v>72</v>
      </c>
      <c r="K41" s="18"/>
    </row>
    <row r="42" spans="1:11" ht="15" customHeight="1" x14ac:dyDescent="0.4">
      <c r="A42" s="18"/>
      <c r="B42" s="25">
        <v>506</v>
      </c>
      <c r="C42" s="17" t="s">
        <v>721</v>
      </c>
      <c r="D42" s="6">
        <v>5</v>
      </c>
      <c r="E42" s="7">
        <v>114878</v>
      </c>
      <c r="F42" s="7">
        <v>890</v>
      </c>
      <c r="G42" s="7" t="s">
        <v>46</v>
      </c>
      <c r="H42" s="7">
        <v>207</v>
      </c>
      <c r="I42" s="7">
        <v>680</v>
      </c>
      <c r="J42" s="7">
        <v>3</v>
      </c>
      <c r="K42" s="18"/>
    </row>
    <row r="43" spans="1:11" ht="15" customHeight="1" x14ac:dyDescent="0.4">
      <c r="A43" s="18"/>
      <c r="B43" s="25">
        <v>507</v>
      </c>
      <c r="C43" s="17" t="s">
        <v>722</v>
      </c>
      <c r="D43" s="6">
        <v>2</v>
      </c>
      <c r="E43" s="7" t="s">
        <v>72</v>
      </c>
      <c r="F43" s="7" t="s">
        <v>72</v>
      </c>
      <c r="G43" s="7" t="s">
        <v>46</v>
      </c>
      <c r="H43" s="7" t="s">
        <v>72</v>
      </c>
      <c r="I43" s="7" t="s">
        <v>46</v>
      </c>
      <c r="J43" s="7" t="s">
        <v>46</v>
      </c>
      <c r="K43" s="18"/>
    </row>
    <row r="44" spans="1:11" ht="15" customHeight="1" thickBot="1" x14ac:dyDescent="0.45">
      <c r="A44" s="18"/>
      <c r="B44" s="92">
        <v>524</v>
      </c>
      <c r="C44" s="91" t="s">
        <v>723</v>
      </c>
      <c r="D44" s="12">
        <v>10</v>
      </c>
      <c r="E44" s="13">
        <v>141465</v>
      </c>
      <c r="F44" s="13">
        <v>304</v>
      </c>
      <c r="G44" s="13" t="s">
        <v>46</v>
      </c>
      <c r="H44" s="13">
        <v>84</v>
      </c>
      <c r="I44" s="13">
        <v>220</v>
      </c>
      <c r="J44" s="13" t="s">
        <v>46</v>
      </c>
      <c r="K44" s="18"/>
    </row>
    <row r="45" spans="1:11" ht="15" customHeight="1" x14ac:dyDescent="0.4">
      <c r="A45" s="18"/>
      <c r="K45" s="18"/>
    </row>
    <row r="46" spans="1:11" ht="15" customHeight="1" x14ac:dyDescent="0.4">
      <c r="A46" s="18"/>
      <c r="K46" s="18"/>
    </row>
    <row r="47" spans="1:11" ht="15" customHeight="1" x14ac:dyDescent="0.4">
      <c r="A47" s="18"/>
      <c r="K47" s="18"/>
    </row>
    <row r="48" spans="1:11" ht="15" customHeight="1" x14ac:dyDescent="0.4">
      <c r="A48" s="18"/>
      <c r="K48" s="18"/>
    </row>
    <row r="49" spans="1:11" ht="15" customHeight="1" x14ac:dyDescent="0.4">
      <c r="A49" s="18"/>
      <c r="K49" s="18"/>
    </row>
    <row r="50" spans="1:11" ht="15" customHeight="1" x14ac:dyDescent="0.4">
      <c r="A50" s="18"/>
      <c r="K50" s="18"/>
    </row>
    <row r="51" spans="1:11" ht="15" customHeight="1" x14ac:dyDescent="0.4">
      <c r="A51" s="18"/>
      <c r="K51" s="18"/>
    </row>
    <row r="52" spans="1:11" ht="15" customHeight="1" x14ac:dyDescent="0.4">
      <c r="A52" s="18"/>
      <c r="K52" s="18"/>
    </row>
    <row r="53" spans="1:11" ht="15" customHeight="1" x14ac:dyDescent="0.4">
      <c r="A53" s="18"/>
      <c r="K53" s="18"/>
    </row>
    <row r="54" spans="1:11" ht="15" customHeight="1" x14ac:dyDescent="0.4">
      <c r="A54" s="18"/>
      <c r="K54" s="18"/>
    </row>
    <row r="55" spans="1:11" ht="15" customHeight="1" x14ac:dyDescent="0.4">
      <c r="A55" s="18"/>
      <c r="K55" s="18"/>
    </row>
    <row r="56" spans="1:11" ht="15" customHeight="1" x14ac:dyDescent="0.4">
      <c r="A56" s="18"/>
      <c r="K56" s="18"/>
    </row>
    <row r="57" spans="1:11" ht="15" customHeight="1" x14ac:dyDescent="0.4">
      <c r="A57" s="18"/>
      <c r="K57" s="18"/>
    </row>
    <row r="58" spans="1:11" ht="15" customHeight="1" x14ac:dyDescent="0.4">
      <c r="A58" s="18"/>
      <c r="K58" s="18"/>
    </row>
    <row r="59" spans="1:11" ht="15" customHeight="1" x14ac:dyDescent="0.4">
      <c r="A59" s="18"/>
      <c r="K59" s="18"/>
    </row>
    <row r="60" spans="1:11" ht="15" customHeight="1" x14ac:dyDescent="0.4">
      <c r="A60" s="18"/>
      <c r="K60" s="18"/>
    </row>
    <row r="61" spans="1:11" ht="15" customHeight="1" x14ac:dyDescent="0.4">
      <c r="A61" s="18"/>
      <c r="K61" s="18"/>
    </row>
    <row r="62" spans="1:11" ht="15" customHeight="1" x14ac:dyDescent="0.4">
      <c r="K62" s="18"/>
    </row>
    <row r="63" spans="1:11" ht="15" customHeight="1" x14ac:dyDescent="0.4">
      <c r="K63" s="18"/>
    </row>
    <row r="64" spans="1:11" ht="15" customHeight="1" x14ac:dyDescent="0.4">
      <c r="K64" s="18"/>
    </row>
    <row r="65" spans="11:11" ht="15" customHeight="1" x14ac:dyDescent="0.4">
      <c r="K65" s="18"/>
    </row>
    <row r="66" spans="11:11" ht="15" customHeight="1" x14ac:dyDescent="0.4">
      <c r="K66" s="18"/>
    </row>
    <row r="67" spans="11:11" ht="15" customHeight="1" x14ac:dyDescent="0.4">
      <c r="K67" s="18"/>
    </row>
    <row r="68" spans="11:11" ht="15" customHeight="1" x14ac:dyDescent="0.4">
      <c r="K68" s="18"/>
    </row>
    <row r="69" spans="11:11" ht="15" customHeight="1" x14ac:dyDescent="0.4">
      <c r="K69" s="18"/>
    </row>
    <row r="70" spans="11:11" ht="15" customHeight="1" x14ac:dyDescent="0.4">
      <c r="K70" s="18"/>
    </row>
    <row r="71" spans="11:11" ht="15" customHeight="1" x14ac:dyDescent="0.4">
      <c r="K71" s="18"/>
    </row>
    <row r="72" spans="11:11" ht="15" customHeight="1" x14ac:dyDescent="0.4">
      <c r="K72" s="18"/>
    </row>
    <row r="73" spans="11:11" ht="15" customHeight="1" x14ac:dyDescent="0.4">
      <c r="K73" s="18"/>
    </row>
    <row r="74" spans="11:11" ht="15" customHeight="1" x14ac:dyDescent="0.4">
      <c r="K74" s="18"/>
    </row>
    <row r="75" spans="11:11" ht="15" customHeight="1" x14ac:dyDescent="0.4">
      <c r="K75" s="18"/>
    </row>
    <row r="76" spans="11:11" ht="15" customHeight="1" x14ac:dyDescent="0.4">
      <c r="K76" s="18"/>
    </row>
    <row r="77" spans="11:11" ht="15" customHeight="1" x14ac:dyDescent="0.4">
      <c r="K77" s="18"/>
    </row>
    <row r="78" spans="11:11" ht="15" customHeight="1" x14ac:dyDescent="0.4">
      <c r="K78" s="18"/>
    </row>
    <row r="79" spans="11:11" ht="15" customHeight="1" x14ac:dyDescent="0.4">
      <c r="K79" s="18"/>
    </row>
    <row r="80" spans="11:11" ht="15" customHeight="1" x14ac:dyDescent="0.4">
      <c r="K80" s="18"/>
    </row>
    <row r="81" spans="11:11" ht="15" customHeight="1" x14ac:dyDescent="0.4">
      <c r="K81" s="18"/>
    </row>
    <row r="82" spans="11:11" ht="15" customHeight="1" x14ac:dyDescent="0.4">
      <c r="K82" s="18"/>
    </row>
    <row r="83" spans="11:11" ht="15" customHeight="1" x14ac:dyDescent="0.4">
      <c r="K83" s="18"/>
    </row>
    <row r="84" spans="11:11" ht="15" customHeight="1" x14ac:dyDescent="0.4">
      <c r="K84" s="18"/>
    </row>
    <row r="85" spans="11:11" ht="15" customHeight="1" x14ac:dyDescent="0.4">
      <c r="K85" s="18"/>
    </row>
    <row r="86" spans="11:11" ht="15" customHeight="1" x14ac:dyDescent="0.4">
      <c r="K86" s="18"/>
    </row>
    <row r="87" spans="11:11" ht="15" customHeight="1" x14ac:dyDescent="0.4">
      <c r="K87" s="18"/>
    </row>
    <row r="88" spans="11:11" ht="15" customHeight="1" x14ac:dyDescent="0.4">
      <c r="K88" s="18"/>
    </row>
    <row r="89" spans="11:11" ht="15" customHeight="1" x14ac:dyDescent="0.4">
      <c r="K89" s="18"/>
    </row>
    <row r="90" spans="11:11" ht="15" customHeight="1" x14ac:dyDescent="0.4">
      <c r="K90" s="18"/>
    </row>
    <row r="91" spans="11:11" ht="15" customHeight="1" x14ac:dyDescent="0.4">
      <c r="K91" s="18"/>
    </row>
    <row r="92" spans="11:11" ht="15" customHeight="1" x14ac:dyDescent="0.4">
      <c r="K92" s="18"/>
    </row>
    <row r="93" spans="11:11" ht="15" customHeight="1" x14ac:dyDescent="0.4">
      <c r="K93" s="18"/>
    </row>
    <row r="94" spans="11:11" ht="15" customHeight="1" x14ac:dyDescent="0.4">
      <c r="K94" s="18"/>
    </row>
    <row r="95" spans="11:11" ht="15" customHeight="1" x14ac:dyDescent="0.4">
      <c r="K95" s="18"/>
    </row>
    <row r="96" spans="11:11" ht="15" customHeight="1" x14ac:dyDescent="0.4">
      <c r="K96" s="18"/>
    </row>
    <row r="97" spans="11:11" ht="15" customHeight="1" x14ac:dyDescent="0.4">
      <c r="K97" s="18"/>
    </row>
    <row r="98" spans="11:11" ht="15" customHeight="1" x14ac:dyDescent="0.4">
      <c r="K98" s="18"/>
    </row>
    <row r="99" spans="11:11" ht="15" customHeight="1" x14ac:dyDescent="0.4">
      <c r="K99" s="18"/>
    </row>
    <row r="100" spans="11:11" ht="15" customHeight="1" x14ac:dyDescent="0.4">
      <c r="K100" s="18"/>
    </row>
    <row r="101" spans="11:11" ht="15" customHeight="1" x14ac:dyDescent="0.4">
      <c r="K101" s="18"/>
    </row>
  </sheetData>
  <mergeCells count="10">
    <mergeCell ref="B11:C11"/>
    <mergeCell ref="B6:C10"/>
    <mergeCell ref="D6:D10"/>
    <mergeCell ref="E6:E9"/>
    <mergeCell ref="F6:J6"/>
    <mergeCell ref="F7:J7"/>
    <mergeCell ref="F8:F9"/>
    <mergeCell ref="G8:H8"/>
    <mergeCell ref="I8:I9"/>
    <mergeCell ref="J8:J9"/>
  </mergeCells>
  <phoneticPr fontId="2"/>
  <pageMargins left="0.78740157480314965" right="0.78740157480314965" top="0.78740157480314965" bottom="0.78740157480314965" header="0.39370078740157483" footer="0.59055118110236227"/>
  <pageSetup paperSize="9" scale="88" firstPageNumber="5" orientation="portrait" r:id="rId1"/>
  <rowBreaks count="1" manualBreakCount="1">
    <brk id="44" min="1"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Y62"/>
  <sheetViews>
    <sheetView showGridLines="0" zoomScaleNormal="100" workbookViewId="0"/>
  </sheetViews>
  <sheetFormatPr defaultColWidth="8.125" defaultRowHeight="15" customHeight="1" x14ac:dyDescent="0.4"/>
  <cols>
    <col min="1" max="1" width="2.625" style="123" customWidth="1"/>
    <col min="2" max="2" width="2.5" style="123" customWidth="1"/>
    <col min="3" max="3" width="12.25" style="123" customWidth="1"/>
    <col min="4" max="4" width="6" style="123" customWidth="1"/>
    <col min="5" max="19" width="6.875" style="123" customWidth="1"/>
    <col min="20" max="27" width="11.375" style="123" customWidth="1"/>
    <col min="28" max="28" width="9.75" style="123" customWidth="1"/>
    <col min="29" max="29" width="8" style="123" customWidth="1"/>
    <col min="30" max="30" width="10.125" style="123" customWidth="1"/>
    <col min="31" max="16384" width="8.125" style="123"/>
  </cols>
  <sheetData>
    <row r="1" spans="1:25" s="122" customFormat="1" ht="15" customHeight="1" x14ac:dyDescent="0.4">
      <c r="B1" s="122" t="s">
        <v>2258</v>
      </c>
    </row>
    <row r="2" spans="1:25" ht="18" customHeight="1" x14ac:dyDescent="0.4"/>
    <row r="3" spans="1:25" s="104" customFormat="1" ht="15" customHeight="1" x14ac:dyDescent="0.4">
      <c r="B3" s="104" t="s">
        <v>2064</v>
      </c>
    </row>
    <row r="4" spans="1:25" s="104" customFormat="1" ht="15" customHeight="1" x14ac:dyDescent="0.4">
      <c r="B4" s="104" t="s">
        <v>2063</v>
      </c>
      <c r="X4" s="124"/>
    </row>
    <row r="5" spans="1:25" ht="15" customHeight="1" thickBot="1" x14ac:dyDescent="0.45">
      <c r="B5" s="123" t="s">
        <v>74</v>
      </c>
      <c r="X5" s="125"/>
      <c r="Y5" s="125"/>
    </row>
    <row r="6" spans="1:25" ht="18" customHeight="1" x14ac:dyDescent="0.4">
      <c r="A6" s="125"/>
      <c r="B6" s="266" t="s">
        <v>19</v>
      </c>
      <c r="C6" s="267"/>
      <c r="D6" s="272" t="s">
        <v>20</v>
      </c>
      <c r="E6" s="273" t="s">
        <v>21</v>
      </c>
      <c r="F6" s="274"/>
      <c r="G6" s="275"/>
      <c r="H6" s="296" t="s">
        <v>22</v>
      </c>
      <c r="I6" s="297"/>
      <c r="J6" s="297"/>
      <c r="K6" s="297"/>
      <c r="L6" s="297"/>
      <c r="M6" s="297"/>
      <c r="N6" s="297"/>
      <c r="O6" s="298"/>
      <c r="P6" s="299" t="s">
        <v>23</v>
      </c>
      <c r="Q6" s="300"/>
      <c r="R6" s="299" t="s">
        <v>24</v>
      </c>
      <c r="S6" s="300"/>
      <c r="T6" s="310" t="s">
        <v>71</v>
      </c>
      <c r="U6" s="261" t="s">
        <v>2092</v>
      </c>
      <c r="V6" s="312" t="s">
        <v>2029</v>
      </c>
      <c r="W6" s="314" t="s">
        <v>27</v>
      </c>
      <c r="X6" s="125"/>
      <c r="Y6" s="125"/>
    </row>
    <row r="7" spans="1:25" ht="18" customHeight="1" x14ac:dyDescent="0.4">
      <c r="A7" s="125"/>
      <c r="B7" s="268"/>
      <c r="C7" s="269"/>
      <c r="D7" s="269"/>
      <c r="E7" s="276"/>
      <c r="F7" s="277"/>
      <c r="G7" s="278"/>
      <c r="H7" s="284" t="s">
        <v>28</v>
      </c>
      <c r="I7" s="285"/>
      <c r="J7" s="286" t="s">
        <v>29</v>
      </c>
      <c r="K7" s="287"/>
      <c r="L7" s="287"/>
      <c r="M7" s="288"/>
      <c r="N7" s="289" t="s">
        <v>2028</v>
      </c>
      <c r="O7" s="290"/>
      <c r="P7" s="301"/>
      <c r="Q7" s="302"/>
      <c r="R7" s="301"/>
      <c r="S7" s="302"/>
      <c r="T7" s="311"/>
      <c r="U7" s="262"/>
      <c r="V7" s="313"/>
      <c r="W7" s="315"/>
      <c r="X7" s="125"/>
      <c r="Y7" s="125"/>
    </row>
    <row r="8" spans="1:25" ht="21.6" customHeight="1" x14ac:dyDescent="0.4">
      <c r="A8" s="125"/>
      <c r="B8" s="268"/>
      <c r="C8" s="269"/>
      <c r="D8" s="269"/>
      <c r="E8" s="279"/>
      <c r="F8" s="280"/>
      <c r="G8" s="281"/>
      <c r="H8" s="279"/>
      <c r="I8" s="281"/>
      <c r="J8" s="255" t="s">
        <v>35</v>
      </c>
      <c r="K8" s="256"/>
      <c r="L8" s="257" t="s">
        <v>2027</v>
      </c>
      <c r="M8" s="258"/>
      <c r="N8" s="291"/>
      <c r="O8" s="292"/>
      <c r="P8" s="303"/>
      <c r="Q8" s="304"/>
      <c r="R8" s="303"/>
      <c r="S8" s="304"/>
      <c r="T8" s="311"/>
      <c r="U8" s="262"/>
      <c r="V8" s="313"/>
      <c r="W8" s="315"/>
      <c r="X8" s="125"/>
      <c r="Y8" s="125"/>
    </row>
    <row r="9" spans="1:25" ht="15" customHeight="1" x14ac:dyDescent="0.4">
      <c r="A9" s="125"/>
      <c r="B9" s="268"/>
      <c r="C9" s="269"/>
      <c r="D9" s="269"/>
      <c r="E9" s="94" t="s">
        <v>36</v>
      </c>
      <c r="F9" s="94" t="s">
        <v>37</v>
      </c>
      <c r="G9" s="94" t="s">
        <v>38</v>
      </c>
      <c r="H9" s="95" t="s">
        <v>37</v>
      </c>
      <c r="I9" s="95" t="s">
        <v>38</v>
      </c>
      <c r="J9" s="95" t="s">
        <v>37</v>
      </c>
      <c r="K9" s="95" t="s">
        <v>38</v>
      </c>
      <c r="L9" s="95" t="s">
        <v>37</v>
      </c>
      <c r="M9" s="95" t="s">
        <v>38</v>
      </c>
      <c r="N9" s="95" t="s">
        <v>37</v>
      </c>
      <c r="O9" s="95" t="s">
        <v>38</v>
      </c>
      <c r="P9" s="95" t="s">
        <v>37</v>
      </c>
      <c r="Q9" s="95" t="s">
        <v>38</v>
      </c>
      <c r="R9" s="95" t="s">
        <v>37</v>
      </c>
      <c r="S9" s="95" t="s">
        <v>38</v>
      </c>
      <c r="T9" s="311"/>
      <c r="U9" s="262"/>
      <c r="V9" s="313"/>
      <c r="W9" s="315"/>
      <c r="X9" s="125"/>
      <c r="Y9" s="125"/>
    </row>
    <row r="10" spans="1:25" s="14" customFormat="1" ht="15" customHeight="1" thickBot="1" x14ac:dyDescent="0.45">
      <c r="A10" s="138"/>
      <c r="B10" s="270"/>
      <c r="C10" s="271"/>
      <c r="D10" s="271"/>
      <c r="E10" s="118" t="s">
        <v>39</v>
      </c>
      <c r="F10" s="118" t="s">
        <v>40</v>
      </c>
      <c r="G10" s="118" t="s">
        <v>40</v>
      </c>
      <c r="H10" s="119" t="s">
        <v>39</v>
      </c>
      <c r="I10" s="119" t="s">
        <v>39</v>
      </c>
      <c r="J10" s="119" t="s">
        <v>39</v>
      </c>
      <c r="K10" s="119" t="s">
        <v>39</v>
      </c>
      <c r="L10" s="119" t="s">
        <v>39</v>
      </c>
      <c r="M10" s="119" t="s">
        <v>39</v>
      </c>
      <c r="N10" s="119" t="s">
        <v>39</v>
      </c>
      <c r="O10" s="119" t="s">
        <v>39</v>
      </c>
      <c r="P10" s="119" t="s">
        <v>39</v>
      </c>
      <c r="Q10" s="119" t="s">
        <v>39</v>
      </c>
      <c r="R10" s="119" t="s">
        <v>39</v>
      </c>
      <c r="S10" s="119" t="s">
        <v>39</v>
      </c>
      <c r="T10" s="120" t="s">
        <v>41</v>
      </c>
      <c r="U10" s="121" t="s">
        <v>41</v>
      </c>
      <c r="V10" s="60" t="s">
        <v>41</v>
      </c>
      <c r="W10" s="3" t="s">
        <v>41</v>
      </c>
      <c r="X10" s="138"/>
      <c r="Y10" s="138"/>
    </row>
    <row r="11" spans="1:25" s="104" customFormat="1" ht="15" customHeight="1" x14ac:dyDescent="0.4">
      <c r="A11" s="124"/>
      <c r="B11" s="308" t="s">
        <v>2074</v>
      </c>
      <c r="C11" s="309"/>
      <c r="D11" s="49">
        <v>406</v>
      </c>
      <c r="E11" s="50">
        <v>11320</v>
      </c>
      <c r="F11" s="50">
        <v>6879</v>
      </c>
      <c r="G11" s="50">
        <v>4441</v>
      </c>
      <c r="H11" s="50">
        <v>440</v>
      </c>
      <c r="I11" s="50">
        <v>143</v>
      </c>
      <c r="J11" s="50">
        <v>5620</v>
      </c>
      <c r="K11" s="50">
        <v>3208</v>
      </c>
      <c r="L11" s="50">
        <v>786</v>
      </c>
      <c r="M11" s="50">
        <v>1088</v>
      </c>
      <c r="N11" s="50">
        <v>76</v>
      </c>
      <c r="O11" s="50">
        <v>25</v>
      </c>
      <c r="P11" s="50">
        <v>63</v>
      </c>
      <c r="Q11" s="50">
        <v>103</v>
      </c>
      <c r="R11" s="50">
        <v>43</v>
      </c>
      <c r="S11" s="50">
        <v>23</v>
      </c>
      <c r="T11" s="50">
        <v>3669731</v>
      </c>
      <c r="U11" s="50">
        <v>21742700</v>
      </c>
      <c r="V11" s="50">
        <v>35153240</v>
      </c>
      <c r="W11" s="50">
        <v>11597046</v>
      </c>
      <c r="X11" s="124"/>
      <c r="Y11" s="124"/>
    </row>
    <row r="12" spans="1:25" ht="15" customHeight="1" x14ac:dyDescent="0.4">
      <c r="A12" s="125"/>
      <c r="B12" s="4" t="s">
        <v>43</v>
      </c>
      <c r="C12" s="5" t="s">
        <v>44</v>
      </c>
      <c r="D12" s="6">
        <v>152</v>
      </c>
      <c r="E12" s="7">
        <v>4017</v>
      </c>
      <c r="F12" s="7">
        <v>1671</v>
      </c>
      <c r="G12" s="7">
        <v>2346</v>
      </c>
      <c r="H12" s="7">
        <v>162</v>
      </c>
      <c r="I12" s="7">
        <v>55</v>
      </c>
      <c r="J12" s="7">
        <v>1256</v>
      </c>
      <c r="K12" s="7">
        <v>1630</v>
      </c>
      <c r="L12" s="7">
        <v>247</v>
      </c>
      <c r="M12" s="7">
        <v>656</v>
      </c>
      <c r="N12" s="7">
        <v>7</v>
      </c>
      <c r="O12" s="7">
        <v>5</v>
      </c>
      <c r="P12" s="7">
        <v>42</v>
      </c>
      <c r="Q12" s="7">
        <v>87</v>
      </c>
      <c r="R12" s="7">
        <v>1</v>
      </c>
      <c r="S12" s="7" t="s">
        <v>46</v>
      </c>
      <c r="T12" s="7">
        <v>1013234</v>
      </c>
      <c r="U12" s="7">
        <v>5442074</v>
      </c>
      <c r="V12" s="7">
        <v>8516596</v>
      </c>
      <c r="W12" s="7">
        <v>2756624</v>
      </c>
      <c r="X12" s="125"/>
      <c r="Y12" s="125"/>
    </row>
    <row r="13" spans="1:25" ht="15" customHeight="1" x14ac:dyDescent="0.4">
      <c r="A13" s="125"/>
      <c r="B13" s="4">
        <v>10</v>
      </c>
      <c r="C13" s="5" t="s">
        <v>45</v>
      </c>
      <c r="D13" s="6">
        <v>20</v>
      </c>
      <c r="E13" s="7">
        <v>182</v>
      </c>
      <c r="F13" s="7">
        <v>139</v>
      </c>
      <c r="G13" s="7">
        <v>43</v>
      </c>
      <c r="H13" s="7">
        <v>8</v>
      </c>
      <c r="I13" s="7">
        <v>3</v>
      </c>
      <c r="J13" s="7">
        <v>121</v>
      </c>
      <c r="K13" s="7">
        <v>34</v>
      </c>
      <c r="L13" s="7">
        <v>8</v>
      </c>
      <c r="M13" s="7">
        <v>6</v>
      </c>
      <c r="N13" s="7">
        <v>2</v>
      </c>
      <c r="O13" s="7" t="s">
        <v>46</v>
      </c>
      <c r="P13" s="7" t="s">
        <v>46</v>
      </c>
      <c r="Q13" s="7">
        <v>1</v>
      </c>
      <c r="R13" s="7" t="s">
        <v>46</v>
      </c>
      <c r="S13" s="7" t="s">
        <v>46</v>
      </c>
      <c r="T13" s="7">
        <v>70471</v>
      </c>
      <c r="U13" s="7">
        <v>100339</v>
      </c>
      <c r="V13" s="7">
        <v>301155</v>
      </c>
      <c r="W13" s="7">
        <v>144427</v>
      </c>
      <c r="X13" s="125"/>
      <c r="Y13" s="125"/>
    </row>
    <row r="14" spans="1:25" ht="15" customHeight="1" x14ac:dyDescent="0.4">
      <c r="A14" s="125"/>
      <c r="B14" s="4">
        <v>11</v>
      </c>
      <c r="C14" s="5" t="s">
        <v>47</v>
      </c>
      <c r="D14" s="6">
        <v>13</v>
      </c>
      <c r="E14" s="7">
        <v>382</v>
      </c>
      <c r="F14" s="7">
        <v>59</v>
      </c>
      <c r="G14" s="7">
        <v>323</v>
      </c>
      <c r="H14" s="7">
        <v>9</v>
      </c>
      <c r="I14" s="7">
        <v>8</v>
      </c>
      <c r="J14" s="7">
        <v>42</v>
      </c>
      <c r="K14" s="7">
        <v>296</v>
      </c>
      <c r="L14" s="7">
        <v>7</v>
      </c>
      <c r="M14" s="7">
        <v>19</v>
      </c>
      <c r="N14" s="7">
        <v>1</v>
      </c>
      <c r="O14" s="7" t="s">
        <v>46</v>
      </c>
      <c r="P14" s="7" t="s">
        <v>46</v>
      </c>
      <c r="Q14" s="7">
        <v>5</v>
      </c>
      <c r="R14" s="7" t="s">
        <v>46</v>
      </c>
      <c r="S14" s="7" t="s">
        <v>46</v>
      </c>
      <c r="T14" s="7">
        <v>90540</v>
      </c>
      <c r="U14" s="7">
        <v>107315</v>
      </c>
      <c r="V14" s="7">
        <v>307009</v>
      </c>
      <c r="W14" s="7">
        <v>178807</v>
      </c>
      <c r="X14" s="125"/>
      <c r="Y14" s="125"/>
    </row>
    <row r="15" spans="1:25" ht="15" customHeight="1" x14ac:dyDescent="0.4">
      <c r="A15" s="125"/>
      <c r="B15" s="4">
        <v>12</v>
      </c>
      <c r="C15" s="5" t="s">
        <v>48</v>
      </c>
      <c r="D15" s="6">
        <v>36</v>
      </c>
      <c r="E15" s="7">
        <v>848</v>
      </c>
      <c r="F15" s="7">
        <v>714</v>
      </c>
      <c r="G15" s="7">
        <v>134</v>
      </c>
      <c r="H15" s="7">
        <v>46</v>
      </c>
      <c r="I15" s="7">
        <v>13</v>
      </c>
      <c r="J15" s="7">
        <v>576</v>
      </c>
      <c r="K15" s="7">
        <v>108</v>
      </c>
      <c r="L15" s="7">
        <v>93</v>
      </c>
      <c r="M15" s="7">
        <v>13</v>
      </c>
      <c r="N15" s="7">
        <v>12</v>
      </c>
      <c r="O15" s="7" t="s">
        <v>46</v>
      </c>
      <c r="P15" s="7">
        <v>3</v>
      </c>
      <c r="Q15" s="7">
        <v>3</v>
      </c>
      <c r="R15" s="7">
        <v>13</v>
      </c>
      <c r="S15" s="7" t="s">
        <v>46</v>
      </c>
      <c r="T15" s="7">
        <v>274916</v>
      </c>
      <c r="U15" s="7">
        <v>2095244</v>
      </c>
      <c r="V15" s="7">
        <v>3373822</v>
      </c>
      <c r="W15" s="7">
        <v>1150943</v>
      </c>
      <c r="X15" s="125"/>
      <c r="Y15" s="125"/>
    </row>
    <row r="16" spans="1:25" ht="15" customHeight="1" x14ac:dyDescent="0.4">
      <c r="A16" s="125"/>
      <c r="B16" s="144">
        <v>13</v>
      </c>
      <c r="C16" s="8" t="s">
        <v>49</v>
      </c>
      <c r="D16" s="9">
        <v>3</v>
      </c>
      <c r="E16" s="10">
        <v>155</v>
      </c>
      <c r="F16" s="10">
        <v>134</v>
      </c>
      <c r="G16" s="10">
        <v>21</v>
      </c>
      <c r="H16" s="10">
        <v>4</v>
      </c>
      <c r="I16" s="10">
        <v>1</v>
      </c>
      <c r="J16" s="10">
        <v>106</v>
      </c>
      <c r="K16" s="10">
        <v>17</v>
      </c>
      <c r="L16" s="10">
        <v>23</v>
      </c>
      <c r="M16" s="10">
        <v>3</v>
      </c>
      <c r="N16" s="10">
        <v>1</v>
      </c>
      <c r="O16" s="10" t="s">
        <v>46</v>
      </c>
      <c r="P16" s="10" t="s">
        <v>46</v>
      </c>
      <c r="Q16" s="10" t="s">
        <v>46</v>
      </c>
      <c r="R16" s="10" t="s">
        <v>46</v>
      </c>
      <c r="S16" s="10" t="s">
        <v>46</v>
      </c>
      <c r="T16" s="10" t="s">
        <v>2100</v>
      </c>
      <c r="U16" s="10" t="s">
        <v>2100</v>
      </c>
      <c r="V16" s="10" t="s">
        <v>2100</v>
      </c>
      <c r="W16" s="10" t="s">
        <v>2100</v>
      </c>
      <c r="X16" s="125"/>
      <c r="Y16" s="125"/>
    </row>
    <row r="17" spans="1:25" ht="15" customHeight="1" x14ac:dyDescent="0.4">
      <c r="A17" s="125"/>
      <c r="B17" s="4">
        <v>14</v>
      </c>
      <c r="C17" s="5" t="s">
        <v>50</v>
      </c>
      <c r="D17" s="6">
        <v>1</v>
      </c>
      <c r="E17" s="7">
        <v>6</v>
      </c>
      <c r="F17" s="7">
        <v>4</v>
      </c>
      <c r="G17" s="7">
        <v>2</v>
      </c>
      <c r="H17" s="7">
        <v>2</v>
      </c>
      <c r="I17" s="7" t="s">
        <v>46</v>
      </c>
      <c r="J17" s="7">
        <v>2</v>
      </c>
      <c r="K17" s="7" t="s">
        <v>46</v>
      </c>
      <c r="L17" s="7" t="s">
        <v>46</v>
      </c>
      <c r="M17" s="7">
        <v>2</v>
      </c>
      <c r="N17" s="7" t="s">
        <v>46</v>
      </c>
      <c r="O17" s="7" t="s">
        <v>46</v>
      </c>
      <c r="P17" s="7" t="s">
        <v>46</v>
      </c>
      <c r="Q17" s="7" t="s">
        <v>46</v>
      </c>
      <c r="R17" s="7" t="s">
        <v>46</v>
      </c>
      <c r="S17" s="7" t="s">
        <v>46</v>
      </c>
      <c r="T17" s="7" t="s">
        <v>2100</v>
      </c>
      <c r="U17" s="7" t="s">
        <v>2100</v>
      </c>
      <c r="V17" s="7" t="s">
        <v>2100</v>
      </c>
      <c r="W17" s="7" t="s">
        <v>2100</v>
      </c>
      <c r="X17" s="125"/>
      <c r="Y17" s="125"/>
    </row>
    <row r="18" spans="1:25" ht="15" customHeight="1" x14ac:dyDescent="0.4">
      <c r="A18" s="125"/>
      <c r="B18" s="4">
        <v>15</v>
      </c>
      <c r="C18" s="5" t="s">
        <v>51</v>
      </c>
      <c r="D18" s="6">
        <v>15</v>
      </c>
      <c r="E18" s="7">
        <v>94</v>
      </c>
      <c r="F18" s="7">
        <v>47</v>
      </c>
      <c r="G18" s="7">
        <v>47</v>
      </c>
      <c r="H18" s="7">
        <v>18</v>
      </c>
      <c r="I18" s="7">
        <v>9</v>
      </c>
      <c r="J18" s="7">
        <v>28</v>
      </c>
      <c r="K18" s="7">
        <v>36</v>
      </c>
      <c r="L18" s="7">
        <v>1</v>
      </c>
      <c r="M18" s="7">
        <v>2</v>
      </c>
      <c r="N18" s="7" t="s">
        <v>46</v>
      </c>
      <c r="O18" s="7" t="s">
        <v>46</v>
      </c>
      <c r="P18" s="7">
        <v>6</v>
      </c>
      <c r="Q18" s="7" t="s">
        <v>46</v>
      </c>
      <c r="R18" s="7" t="s">
        <v>46</v>
      </c>
      <c r="S18" s="7" t="s">
        <v>46</v>
      </c>
      <c r="T18" s="7">
        <v>22757</v>
      </c>
      <c r="U18" s="7">
        <v>27487</v>
      </c>
      <c r="V18" s="7">
        <v>73264</v>
      </c>
      <c r="W18" s="7">
        <v>41634</v>
      </c>
      <c r="X18" s="125"/>
      <c r="Y18" s="125"/>
    </row>
    <row r="19" spans="1:25" ht="15" customHeight="1" x14ac:dyDescent="0.4">
      <c r="A19" s="125"/>
      <c r="B19" s="4">
        <v>16</v>
      </c>
      <c r="C19" s="5" t="s">
        <v>52</v>
      </c>
      <c r="D19" s="6">
        <v>5</v>
      </c>
      <c r="E19" s="7">
        <v>108</v>
      </c>
      <c r="F19" s="7">
        <v>97</v>
      </c>
      <c r="G19" s="7">
        <v>11</v>
      </c>
      <c r="H19" s="7">
        <v>6</v>
      </c>
      <c r="I19" s="7" t="s">
        <v>46</v>
      </c>
      <c r="J19" s="7">
        <v>73</v>
      </c>
      <c r="K19" s="7">
        <v>9</v>
      </c>
      <c r="L19" s="7">
        <v>9</v>
      </c>
      <c r="M19" s="7">
        <v>2</v>
      </c>
      <c r="N19" s="7">
        <v>9</v>
      </c>
      <c r="O19" s="7" t="s">
        <v>46</v>
      </c>
      <c r="P19" s="7" t="s">
        <v>46</v>
      </c>
      <c r="Q19" s="7" t="s">
        <v>46</v>
      </c>
      <c r="R19" s="7" t="s">
        <v>46</v>
      </c>
      <c r="S19" s="7" t="s">
        <v>46</v>
      </c>
      <c r="T19" s="7">
        <v>39539</v>
      </c>
      <c r="U19" s="7">
        <v>204062</v>
      </c>
      <c r="V19" s="7">
        <v>356548</v>
      </c>
      <c r="W19" s="7">
        <v>136720</v>
      </c>
      <c r="X19" s="125"/>
      <c r="Y19" s="125"/>
    </row>
    <row r="20" spans="1:25" ht="15" customHeight="1" x14ac:dyDescent="0.4">
      <c r="A20" s="125"/>
      <c r="B20" s="4">
        <v>17</v>
      </c>
      <c r="C20" s="5" t="s">
        <v>53</v>
      </c>
      <c r="D20" s="6">
        <v>9</v>
      </c>
      <c r="E20" s="7">
        <v>81</v>
      </c>
      <c r="F20" s="7">
        <v>70</v>
      </c>
      <c r="G20" s="7">
        <v>11</v>
      </c>
      <c r="H20" s="7">
        <v>2</v>
      </c>
      <c r="I20" s="7" t="s">
        <v>46</v>
      </c>
      <c r="J20" s="7">
        <v>56</v>
      </c>
      <c r="K20" s="7">
        <v>6</v>
      </c>
      <c r="L20" s="7">
        <v>9</v>
      </c>
      <c r="M20" s="7">
        <v>5</v>
      </c>
      <c r="N20" s="7">
        <v>3</v>
      </c>
      <c r="O20" s="7" t="s">
        <v>46</v>
      </c>
      <c r="P20" s="7" t="s">
        <v>46</v>
      </c>
      <c r="Q20" s="7" t="s">
        <v>46</v>
      </c>
      <c r="R20" s="7" t="s">
        <v>46</v>
      </c>
      <c r="S20" s="7" t="s">
        <v>46</v>
      </c>
      <c r="T20" s="7">
        <v>44280</v>
      </c>
      <c r="U20" s="7">
        <v>172887</v>
      </c>
      <c r="V20" s="7">
        <v>281201</v>
      </c>
      <c r="W20" s="7">
        <v>93840</v>
      </c>
      <c r="X20" s="125"/>
      <c r="Y20" s="125"/>
    </row>
    <row r="21" spans="1:25" ht="15" customHeight="1" x14ac:dyDescent="0.4">
      <c r="A21" s="125"/>
      <c r="B21" s="144">
        <v>18</v>
      </c>
      <c r="C21" s="8" t="s">
        <v>54</v>
      </c>
      <c r="D21" s="9">
        <v>14</v>
      </c>
      <c r="E21" s="10">
        <v>381</v>
      </c>
      <c r="F21" s="10">
        <v>240</v>
      </c>
      <c r="G21" s="10">
        <v>141</v>
      </c>
      <c r="H21" s="10">
        <v>16</v>
      </c>
      <c r="I21" s="10">
        <v>4</v>
      </c>
      <c r="J21" s="10">
        <v>208</v>
      </c>
      <c r="K21" s="10">
        <v>91</v>
      </c>
      <c r="L21" s="10">
        <v>14</v>
      </c>
      <c r="M21" s="10">
        <v>46</v>
      </c>
      <c r="N21" s="10">
        <v>2</v>
      </c>
      <c r="O21" s="10" t="s">
        <v>46</v>
      </c>
      <c r="P21" s="10" t="s">
        <v>46</v>
      </c>
      <c r="Q21" s="10" t="s">
        <v>46</v>
      </c>
      <c r="R21" s="10" t="s">
        <v>46</v>
      </c>
      <c r="S21" s="10" t="s">
        <v>46</v>
      </c>
      <c r="T21" s="10" t="s">
        <v>2100</v>
      </c>
      <c r="U21" s="10" t="s">
        <v>2100</v>
      </c>
      <c r="V21" s="10" t="s">
        <v>2100</v>
      </c>
      <c r="W21" s="10" t="s">
        <v>2100</v>
      </c>
      <c r="X21" s="125"/>
      <c r="Y21" s="125"/>
    </row>
    <row r="22" spans="1:25" ht="15" customHeight="1" x14ac:dyDescent="0.4">
      <c r="A22" s="125"/>
      <c r="B22" s="4">
        <v>19</v>
      </c>
      <c r="C22" s="5" t="s">
        <v>55</v>
      </c>
      <c r="D22" s="6">
        <v>7</v>
      </c>
      <c r="E22" s="7">
        <v>347</v>
      </c>
      <c r="F22" s="7">
        <v>239</v>
      </c>
      <c r="G22" s="7">
        <v>108</v>
      </c>
      <c r="H22" s="7">
        <v>4</v>
      </c>
      <c r="I22" s="7">
        <v>1</v>
      </c>
      <c r="J22" s="7">
        <v>227</v>
      </c>
      <c r="K22" s="7">
        <v>95</v>
      </c>
      <c r="L22" s="7">
        <v>8</v>
      </c>
      <c r="M22" s="7">
        <v>12</v>
      </c>
      <c r="N22" s="7" t="s">
        <v>46</v>
      </c>
      <c r="O22" s="7" t="s">
        <v>46</v>
      </c>
      <c r="P22" s="7" t="s">
        <v>46</v>
      </c>
      <c r="Q22" s="7" t="s">
        <v>46</v>
      </c>
      <c r="R22" s="7" t="s">
        <v>46</v>
      </c>
      <c r="S22" s="7" t="s">
        <v>46</v>
      </c>
      <c r="T22" s="7">
        <v>95360</v>
      </c>
      <c r="U22" s="7">
        <v>174121</v>
      </c>
      <c r="V22" s="7">
        <v>385850</v>
      </c>
      <c r="W22" s="7">
        <v>179729</v>
      </c>
      <c r="X22" s="125"/>
      <c r="Y22" s="125"/>
    </row>
    <row r="23" spans="1:25" ht="15" customHeight="1" x14ac:dyDescent="0.4">
      <c r="A23" s="125"/>
      <c r="B23" s="4">
        <v>20</v>
      </c>
      <c r="C23" s="5" t="s">
        <v>56</v>
      </c>
      <c r="D23" s="6" t="s">
        <v>46</v>
      </c>
      <c r="E23" s="7" t="s">
        <v>46</v>
      </c>
      <c r="F23" s="7" t="s">
        <v>46</v>
      </c>
      <c r="G23" s="7" t="s">
        <v>46</v>
      </c>
      <c r="H23" s="7" t="s">
        <v>46</v>
      </c>
      <c r="I23" s="7" t="s">
        <v>46</v>
      </c>
      <c r="J23" s="7" t="s">
        <v>46</v>
      </c>
      <c r="K23" s="7" t="s">
        <v>46</v>
      </c>
      <c r="L23" s="7" t="s">
        <v>46</v>
      </c>
      <c r="M23" s="7" t="s">
        <v>46</v>
      </c>
      <c r="N23" s="7" t="s">
        <v>46</v>
      </c>
      <c r="O23" s="7" t="s">
        <v>46</v>
      </c>
      <c r="P23" s="7" t="s">
        <v>46</v>
      </c>
      <c r="Q23" s="7" t="s">
        <v>46</v>
      </c>
      <c r="R23" s="7" t="s">
        <v>46</v>
      </c>
      <c r="S23" s="7" t="s">
        <v>46</v>
      </c>
      <c r="T23" s="7" t="s">
        <v>46</v>
      </c>
      <c r="U23" s="7" t="s">
        <v>46</v>
      </c>
      <c r="V23" s="7" t="s">
        <v>46</v>
      </c>
      <c r="W23" s="7" t="s">
        <v>46</v>
      </c>
      <c r="X23" s="125"/>
      <c r="Y23" s="125"/>
    </row>
    <row r="24" spans="1:25" ht="15" customHeight="1" x14ac:dyDescent="0.4">
      <c r="A24" s="125"/>
      <c r="B24" s="4">
        <v>21</v>
      </c>
      <c r="C24" s="5" t="s">
        <v>57</v>
      </c>
      <c r="D24" s="6">
        <v>30</v>
      </c>
      <c r="E24" s="7">
        <v>772</v>
      </c>
      <c r="F24" s="7">
        <v>699</v>
      </c>
      <c r="G24" s="7">
        <v>73</v>
      </c>
      <c r="H24" s="7">
        <v>53</v>
      </c>
      <c r="I24" s="7">
        <v>6</v>
      </c>
      <c r="J24" s="7">
        <v>610</v>
      </c>
      <c r="K24" s="7">
        <v>57</v>
      </c>
      <c r="L24" s="7">
        <v>54</v>
      </c>
      <c r="M24" s="7">
        <v>7</v>
      </c>
      <c r="N24" s="7">
        <v>7</v>
      </c>
      <c r="O24" s="7">
        <v>3</v>
      </c>
      <c r="P24" s="7">
        <v>4</v>
      </c>
      <c r="Q24" s="7" t="s">
        <v>46</v>
      </c>
      <c r="R24" s="7">
        <v>25</v>
      </c>
      <c r="S24" s="7" t="s">
        <v>46</v>
      </c>
      <c r="T24" s="7" t="s">
        <v>2100</v>
      </c>
      <c r="U24" s="7" t="s">
        <v>2100</v>
      </c>
      <c r="V24" s="7" t="s">
        <v>2100</v>
      </c>
      <c r="W24" s="7" t="s">
        <v>2100</v>
      </c>
      <c r="X24" s="125"/>
      <c r="Y24" s="125"/>
    </row>
    <row r="25" spans="1:25" ht="15" customHeight="1" x14ac:dyDescent="0.4">
      <c r="A25" s="125"/>
      <c r="B25" s="4">
        <v>22</v>
      </c>
      <c r="C25" s="5" t="s">
        <v>58</v>
      </c>
      <c r="D25" s="6">
        <v>9</v>
      </c>
      <c r="E25" s="7">
        <v>430</v>
      </c>
      <c r="F25" s="7">
        <v>382</v>
      </c>
      <c r="G25" s="7">
        <v>48</v>
      </c>
      <c r="H25" s="7">
        <v>9</v>
      </c>
      <c r="I25" s="7">
        <v>1</v>
      </c>
      <c r="J25" s="7">
        <v>342</v>
      </c>
      <c r="K25" s="7">
        <v>44</v>
      </c>
      <c r="L25" s="7">
        <v>25</v>
      </c>
      <c r="M25" s="7">
        <v>9</v>
      </c>
      <c r="N25" s="7">
        <v>6</v>
      </c>
      <c r="O25" s="7" t="s">
        <v>46</v>
      </c>
      <c r="P25" s="7">
        <v>1</v>
      </c>
      <c r="Q25" s="7">
        <v>4</v>
      </c>
      <c r="R25" s="7" t="s">
        <v>46</v>
      </c>
      <c r="S25" s="7">
        <v>6</v>
      </c>
      <c r="T25" s="7">
        <v>224178</v>
      </c>
      <c r="U25" s="7">
        <v>4529265</v>
      </c>
      <c r="V25" s="7">
        <v>5369390</v>
      </c>
      <c r="W25" s="7">
        <v>669104</v>
      </c>
      <c r="X25" s="125"/>
      <c r="Y25" s="125"/>
    </row>
    <row r="26" spans="1:25" ht="15" customHeight="1" x14ac:dyDescent="0.4">
      <c r="A26" s="125"/>
      <c r="B26" s="144">
        <v>23</v>
      </c>
      <c r="C26" s="8" t="s">
        <v>59</v>
      </c>
      <c r="D26" s="9">
        <v>1</v>
      </c>
      <c r="E26" s="10">
        <v>9</v>
      </c>
      <c r="F26" s="10">
        <v>9</v>
      </c>
      <c r="G26" s="10" t="s">
        <v>46</v>
      </c>
      <c r="H26" s="10" t="s">
        <v>46</v>
      </c>
      <c r="I26" s="10" t="s">
        <v>46</v>
      </c>
      <c r="J26" s="10">
        <v>9</v>
      </c>
      <c r="K26" s="10" t="s">
        <v>46</v>
      </c>
      <c r="L26" s="10" t="s">
        <v>46</v>
      </c>
      <c r="M26" s="10" t="s">
        <v>46</v>
      </c>
      <c r="N26" s="10" t="s">
        <v>46</v>
      </c>
      <c r="O26" s="10" t="s">
        <v>46</v>
      </c>
      <c r="P26" s="10" t="s">
        <v>46</v>
      </c>
      <c r="Q26" s="10" t="s">
        <v>46</v>
      </c>
      <c r="R26" s="10" t="s">
        <v>46</v>
      </c>
      <c r="S26" s="10" t="s">
        <v>46</v>
      </c>
      <c r="T26" s="10" t="s">
        <v>2100</v>
      </c>
      <c r="U26" s="10" t="s">
        <v>2100</v>
      </c>
      <c r="V26" s="10" t="s">
        <v>2100</v>
      </c>
      <c r="W26" s="10" t="s">
        <v>2100</v>
      </c>
      <c r="X26" s="125"/>
      <c r="Y26" s="125"/>
    </row>
    <row r="27" spans="1:25" ht="15" customHeight="1" x14ac:dyDescent="0.4">
      <c r="A27" s="125"/>
      <c r="B27" s="4">
        <v>24</v>
      </c>
      <c r="C27" s="5" t="s">
        <v>60</v>
      </c>
      <c r="D27" s="6">
        <v>23</v>
      </c>
      <c r="E27" s="7">
        <v>824</v>
      </c>
      <c r="F27" s="7">
        <v>706</v>
      </c>
      <c r="G27" s="7">
        <v>118</v>
      </c>
      <c r="H27" s="7">
        <v>26</v>
      </c>
      <c r="I27" s="7">
        <v>11</v>
      </c>
      <c r="J27" s="7">
        <v>643</v>
      </c>
      <c r="K27" s="7">
        <v>95</v>
      </c>
      <c r="L27" s="7">
        <v>35</v>
      </c>
      <c r="M27" s="7">
        <v>11</v>
      </c>
      <c r="N27" s="7">
        <v>5</v>
      </c>
      <c r="O27" s="7">
        <v>2</v>
      </c>
      <c r="P27" s="7">
        <v>3</v>
      </c>
      <c r="Q27" s="7">
        <v>1</v>
      </c>
      <c r="R27" s="7">
        <v>3</v>
      </c>
      <c r="S27" s="7">
        <v>1</v>
      </c>
      <c r="T27" s="7">
        <v>360334</v>
      </c>
      <c r="U27" s="7">
        <v>417275</v>
      </c>
      <c r="V27" s="7">
        <v>1060860</v>
      </c>
      <c r="W27" s="7">
        <v>573949</v>
      </c>
      <c r="X27" s="125"/>
      <c r="Y27" s="125"/>
    </row>
    <row r="28" spans="1:25" ht="15" customHeight="1" x14ac:dyDescent="0.4">
      <c r="A28" s="125"/>
      <c r="B28" s="4">
        <v>25</v>
      </c>
      <c r="C28" s="5" t="s">
        <v>61</v>
      </c>
      <c r="D28" s="6">
        <v>8</v>
      </c>
      <c r="E28" s="7">
        <v>873</v>
      </c>
      <c r="F28" s="7">
        <v>508</v>
      </c>
      <c r="G28" s="7">
        <v>365</v>
      </c>
      <c r="H28" s="7">
        <v>7</v>
      </c>
      <c r="I28" s="7">
        <v>3</v>
      </c>
      <c r="J28" s="7">
        <v>313</v>
      </c>
      <c r="K28" s="7">
        <v>186</v>
      </c>
      <c r="L28" s="7">
        <v>188</v>
      </c>
      <c r="M28" s="7">
        <v>176</v>
      </c>
      <c r="N28" s="7" t="s">
        <v>46</v>
      </c>
      <c r="O28" s="7" t="s">
        <v>46</v>
      </c>
      <c r="P28" s="7" t="s">
        <v>46</v>
      </c>
      <c r="Q28" s="7" t="s">
        <v>46</v>
      </c>
      <c r="R28" s="7" t="s">
        <v>46</v>
      </c>
      <c r="S28" s="7" t="s">
        <v>46</v>
      </c>
      <c r="T28" s="7">
        <v>335262</v>
      </c>
      <c r="U28" s="7">
        <v>2618402</v>
      </c>
      <c r="V28" s="7">
        <v>5252973</v>
      </c>
      <c r="W28" s="7">
        <v>2619440</v>
      </c>
      <c r="X28" s="125"/>
      <c r="Y28" s="125"/>
    </row>
    <row r="29" spans="1:25" ht="15" customHeight="1" x14ac:dyDescent="0.4">
      <c r="A29" s="125"/>
      <c r="B29" s="4">
        <v>26</v>
      </c>
      <c r="C29" s="5" t="s">
        <v>62</v>
      </c>
      <c r="D29" s="6">
        <v>22</v>
      </c>
      <c r="E29" s="7">
        <v>336</v>
      </c>
      <c r="F29" s="7">
        <v>255</v>
      </c>
      <c r="G29" s="7">
        <v>81</v>
      </c>
      <c r="H29" s="7">
        <v>18</v>
      </c>
      <c r="I29" s="7">
        <v>8</v>
      </c>
      <c r="J29" s="7">
        <v>225</v>
      </c>
      <c r="K29" s="7">
        <v>72</v>
      </c>
      <c r="L29" s="7">
        <v>12</v>
      </c>
      <c r="M29" s="7">
        <v>1</v>
      </c>
      <c r="N29" s="7" t="s">
        <v>46</v>
      </c>
      <c r="O29" s="7" t="s">
        <v>46</v>
      </c>
      <c r="P29" s="7">
        <v>1</v>
      </c>
      <c r="Q29" s="7" t="s">
        <v>46</v>
      </c>
      <c r="R29" s="7" t="s">
        <v>46</v>
      </c>
      <c r="S29" s="7" t="s">
        <v>46</v>
      </c>
      <c r="T29" s="7">
        <v>110495</v>
      </c>
      <c r="U29" s="7">
        <v>169556</v>
      </c>
      <c r="V29" s="7">
        <v>422947</v>
      </c>
      <c r="W29" s="7">
        <v>220862</v>
      </c>
      <c r="X29" s="125"/>
      <c r="Y29" s="125"/>
    </row>
    <row r="30" spans="1:25" ht="15" customHeight="1" x14ac:dyDescent="0.4">
      <c r="A30" s="125"/>
      <c r="B30" s="4">
        <v>27</v>
      </c>
      <c r="C30" s="5" t="s">
        <v>63</v>
      </c>
      <c r="D30" s="6" t="s">
        <v>46</v>
      </c>
      <c r="E30" s="7" t="s">
        <v>46</v>
      </c>
      <c r="F30" s="7" t="s">
        <v>46</v>
      </c>
      <c r="G30" s="7" t="s">
        <v>46</v>
      </c>
      <c r="H30" s="7" t="s">
        <v>46</v>
      </c>
      <c r="I30" s="7" t="s">
        <v>46</v>
      </c>
      <c r="J30" s="7" t="s">
        <v>46</v>
      </c>
      <c r="K30" s="7" t="s">
        <v>46</v>
      </c>
      <c r="L30" s="7" t="s">
        <v>46</v>
      </c>
      <c r="M30" s="7" t="s">
        <v>46</v>
      </c>
      <c r="N30" s="7" t="s">
        <v>46</v>
      </c>
      <c r="O30" s="7" t="s">
        <v>46</v>
      </c>
      <c r="P30" s="7" t="s">
        <v>46</v>
      </c>
      <c r="Q30" s="7" t="s">
        <v>46</v>
      </c>
      <c r="R30" s="7" t="s">
        <v>46</v>
      </c>
      <c r="S30" s="7" t="s">
        <v>46</v>
      </c>
      <c r="T30" s="7" t="s">
        <v>46</v>
      </c>
      <c r="U30" s="7" t="s">
        <v>46</v>
      </c>
      <c r="V30" s="7" t="s">
        <v>46</v>
      </c>
      <c r="W30" s="7" t="s">
        <v>46</v>
      </c>
      <c r="X30" s="125"/>
    </row>
    <row r="31" spans="1:25" ht="15" customHeight="1" x14ac:dyDescent="0.4">
      <c r="A31" s="125"/>
      <c r="B31" s="144">
        <v>28</v>
      </c>
      <c r="C31" s="8" t="s">
        <v>64</v>
      </c>
      <c r="D31" s="9">
        <v>16</v>
      </c>
      <c r="E31" s="10">
        <v>1127</v>
      </c>
      <c r="F31" s="10">
        <v>667</v>
      </c>
      <c r="G31" s="10">
        <v>460</v>
      </c>
      <c r="H31" s="10">
        <v>21</v>
      </c>
      <c r="I31" s="10">
        <v>10</v>
      </c>
      <c r="J31" s="10">
        <v>598</v>
      </c>
      <c r="K31" s="10">
        <v>380</v>
      </c>
      <c r="L31" s="10">
        <v>28</v>
      </c>
      <c r="M31" s="10">
        <v>71</v>
      </c>
      <c r="N31" s="10">
        <v>20</v>
      </c>
      <c r="O31" s="10">
        <v>15</v>
      </c>
      <c r="P31" s="10" t="s">
        <v>46</v>
      </c>
      <c r="Q31" s="10" t="s">
        <v>46</v>
      </c>
      <c r="R31" s="10" t="s">
        <v>46</v>
      </c>
      <c r="S31" s="10">
        <v>16</v>
      </c>
      <c r="T31" s="10">
        <v>391274</v>
      </c>
      <c r="U31" s="10">
        <v>3030874</v>
      </c>
      <c r="V31" s="10">
        <v>4230444</v>
      </c>
      <c r="W31" s="10">
        <v>763489</v>
      </c>
      <c r="X31" s="125"/>
    </row>
    <row r="32" spans="1:25" ht="15" customHeight="1" x14ac:dyDescent="0.4">
      <c r="A32" s="125"/>
      <c r="B32" s="4">
        <v>29</v>
      </c>
      <c r="C32" s="5" t="s">
        <v>65</v>
      </c>
      <c r="D32" s="6">
        <v>3</v>
      </c>
      <c r="E32" s="7">
        <v>137</v>
      </c>
      <c r="F32" s="7">
        <v>86</v>
      </c>
      <c r="G32" s="7">
        <v>51</v>
      </c>
      <c r="H32" s="7">
        <v>1</v>
      </c>
      <c r="I32" s="7" t="s">
        <v>46</v>
      </c>
      <c r="J32" s="7">
        <v>81</v>
      </c>
      <c r="K32" s="7">
        <v>26</v>
      </c>
      <c r="L32" s="7">
        <v>4</v>
      </c>
      <c r="M32" s="7">
        <v>25</v>
      </c>
      <c r="N32" s="7" t="s">
        <v>46</v>
      </c>
      <c r="O32" s="7" t="s">
        <v>46</v>
      </c>
      <c r="P32" s="7" t="s">
        <v>46</v>
      </c>
      <c r="Q32" s="7" t="s">
        <v>46</v>
      </c>
      <c r="R32" s="7" t="s">
        <v>46</v>
      </c>
      <c r="S32" s="7" t="s">
        <v>46</v>
      </c>
      <c r="T32" s="7">
        <v>42121</v>
      </c>
      <c r="U32" s="7">
        <v>192426</v>
      </c>
      <c r="V32" s="7">
        <v>355920</v>
      </c>
      <c r="W32" s="7">
        <v>140954</v>
      </c>
      <c r="X32" s="125"/>
    </row>
    <row r="33" spans="1:24" ht="15" customHeight="1" x14ac:dyDescent="0.4">
      <c r="A33" s="125"/>
      <c r="B33" s="4">
        <v>30</v>
      </c>
      <c r="C33" s="5" t="s">
        <v>66</v>
      </c>
      <c r="D33" s="6">
        <v>1</v>
      </c>
      <c r="E33" s="7">
        <v>15</v>
      </c>
      <c r="F33" s="7">
        <v>9</v>
      </c>
      <c r="G33" s="7">
        <v>6</v>
      </c>
      <c r="H33" s="7">
        <v>2</v>
      </c>
      <c r="I33" s="7" t="s">
        <v>46</v>
      </c>
      <c r="J33" s="7">
        <v>7</v>
      </c>
      <c r="K33" s="7">
        <v>3</v>
      </c>
      <c r="L33" s="7" t="s">
        <v>46</v>
      </c>
      <c r="M33" s="7">
        <v>3</v>
      </c>
      <c r="N33" s="7" t="s">
        <v>46</v>
      </c>
      <c r="O33" s="7" t="s">
        <v>46</v>
      </c>
      <c r="P33" s="7" t="s">
        <v>46</v>
      </c>
      <c r="Q33" s="7" t="s">
        <v>46</v>
      </c>
      <c r="R33" s="7" t="s">
        <v>46</v>
      </c>
      <c r="S33" s="7" t="s">
        <v>46</v>
      </c>
      <c r="T33" s="7" t="s">
        <v>2100</v>
      </c>
      <c r="U33" s="7" t="s">
        <v>2100</v>
      </c>
      <c r="V33" s="7" t="s">
        <v>2100</v>
      </c>
      <c r="W33" s="7" t="s">
        <v>2100</v>
      </c>
      <c r="X33" s="125"/>
    </row>
    <row r="34" spans="1:24" ht="15" customHeight="1" x14ac:dyDescent="0.4">
      <c r="A34" s="125"/>
      <c r="B34" s="4">
        <v>31</v>
      </c>
      <c r="C34" s="5" t="s">
        <v>67</v>
      </c>
      <c r="D34" s="6">
        <v>13</v>
      </c>
      <c r="E34" s="7">
        <v>149</v>
      </c>
      <c r="F34" s="7">
        <v>128</v>
      </c>
      <c r="G34" s="7">
        <v>21</v>
      </c>
      <c r="H34" s="7">
        <v>20</v>
      </c>
      <c r="I34" s="7">
        <v>6</v>
      </c>
      <c r="J34" s="7">
        <v>87</v>
      </c>
      <c r="K34" s="7">
        <v>13</v>
      </c>
      <c r="L34" s="7">
        <v>21</v>
      </c>
      <c r="M34" s="7">
        <v>2</v>
      </c>
      <c r="N34" s="7">
        <v>1</v>
      </c>
      <c r="O34" s="7" t="s">
        <v>46</v>
      </c>
      <c r="P34" s="7">
        <v>3</v>
      </c>
      <c r="Q34" s="7" t="s">
        <v>46</v>
      </c>
      <c r="R34" s="7">
        <v>1</v>
      </c>
      <c r="S34" s="7" t="s">
        <v>46</v>
      </c>
      <c r="T34" s="7">
        <v>48198</v>
      </c>
      <c r="U34" s="7">
        <v>84754</v>
      </c>
      <c r="V34" s="7">
        <v>240676</v>
      </c>
      <c r="W34" s="7">
        <v>141998</v>
      </c>
      <c r="X34" s="125"/>
    </row>
    <row r="35" spans="1:24" ht="15" customHeight="1" thickBot="1" x14ac:dyDescent="0.45">
      <c r="A35" s="125"/>
      <c r="B35" s="145">
        <v>32</v>
      </c>
      <c r="C35" s="11" t="s">
        <v>68</v>
      </c>
      <c r="D35" s="12">
        <v>5</v>
      </c>
      <c r="E35" s="13">
        <v>47</v>
      </c>
      <c r="F35" s="13">
        <v>16</v>
      </c>
      <c r="G35" s="13">
        <v>31</v>
      </c>
      <c r="H35" s="13">
        <v>6</v>
      </c>
      <c r="I35" s="13">
        <v>4</v>
      </c>
      <c r="J35" s="13">
        <v>10</v>
      </c>
      <c r="K35" s="13">
        <v>10</v>
      </c>
      <c r="L35" s="13" t="s">
        <v>46</v>
      </c>
      <c r="M35" s="13">
        <v>17</v>
      </c>
      <c r="N35" s="13" t="s">
        <v>46</v>
      </c>
      <c r="O35" s="13" t="s">
        <v>46</v>
      </c>
      <c r="P35" s="13" t="s">
        <v>46</v>
      </c>
      <c r="Q35" s="13">
        <v>2</v>
      </c>
      <c r="R35" s="13" t="s">
        <v>46</v>
      </c>
      <c r="S35" s="13" t="s">
        <v>46</v>
      </c>
      <c r="T35" s="13">
        <v>12793</v>
      </c>
      <c r="U35" s="13">
        <v>4989</v>
      </c>
      <c r="V35" s="13">
        <v>25434</v>
      </c>
      <c r="W35" s="13">
        <v>18585</v>
      </c>
      <c r="X35" s="125"/>
    </row>
    <row r="38" spans="1:24" ht="15" customHeight="1" x14ac:dyDescent="0.4">
      <c r="D38" s="14"/>
    </row>
    <row r="39" spans="1:24" ht="15" customHeight="1" x14ac:dyDescent="0.4">
      <c r="D39" s="14"/>
    </row>
    <row r="40" spans="1:24" ht="15" customHeight="1" x14ac:dyDescent="0.4">
      <c r="D40" s="14"/>
    </row>
    <row r="41" spans="1:24" ht="15" customHeight="1" x14ac:dyDescent="0.4">
      <c r="D41" s="14"/>
    </row>
    <row r="42" spans="1:24" ht="15" customHeight="1" x14ac:dyDescent="0.4">
      <c r="D42" s="14"/>
    </row>
    <row r="43" spans="1:24" ht="15" customHeight="1" x14ac:dyDescent="0.4">
      <c r="D43" s="14"/>
    </row>
    <row r="44" spans="1:24" ht="15" customHeight="1" x14ac:dyDescent="0.4">
      <c r="D44" s="14"/>
    </row>
    <row r="45" spans="1:24" ht="15" customHeight="1" x14ac:dyDescent="0.4">
      <c r="D45" s="14"/>
    </row>
    <row r="46" spans="1:24" ht="15" customHeight="1" x14ac:dyDescent="0.4">
      <c r="D46" s="14"/>
    </row>
    <row r="47" spans="1:24" ht="15" customHeight="1" x14ac:dyDescent="0.4">
      <c r="D47" s="14"/>
    </row>
    <row r="48" spans="1:24" ht="15" customHeight="1" x14ac:dyDescent="0.4">
      <c r="D48" s="14"/>
    </row>
    <row r="49" spans="4:4" ht="15" customHeight="1" x14ac:dyDescent="0.4">
      <c r="D49" s="14"/>
    </row>
    <row r="50" spans="4:4" ht="15" customHeight="1" x14ac:dyDescent="0.4">
      <c r="D50" s="14"/>
    </row>
    <row r="51" spans="4:4" ht="15" customHeight="1" x14ac:dyDescent="0.4">
      <c r="D51" s="14"/>
    </row>
    <row r="52" spans="4:4" ht="15" customHeight="1" x14ac:dyDescent="0.4">
      <c r="D52" s="14"/>
    </row>
    <row r="53" spans="4:4" ht="15" customHeight="1" x14ac:dyDescent="0.4">
      <c r="D53" s="14"/>
    </row>
    <row r="54" spans="4:4" ht="15" customHeight="1" x14ac:dyDescent="0.4">
      <c r="D54" s="14"/>
    </row>
    <row r="55" spans="4:4" ht="15" customHeight="1" x14ac:dyDescent="0.4">
      <c r="D55" s="14"/>
    </row>
    <row r="56" spans="4:4" ht="15" customHeight="1" x14ac:dyDescent="0.4">
      <c r="D56" s="14"/>
    </row>
    <row r="57" spans="4:4" ht="15" customHeight="1" x14ac:dyDescent="0.4">
      <c r="D57" s="14"/>
    </row>
    <row r="58" spans="4:4" ht="15" customHeight="1" x14ac:dyDescent="0.4">
      <c r="D58" s="14"/>
    </row>
    <row r="59" spans="4:4" ht="15" customHeight="1" x14ac:dyDescent="0.4">
      <c r="D59" s="14"/>
    </row>
    <row r="60" spans="4:4" ht="15" customHeight="1" x14ac:dyDescent="0.4">
      <c r="D60" s="14"/>
    </row>
    <row r="61" spans="4:4" ht="15" customHeight="1" x14ac:dyDescent="0.4">
      <c r="D61" s="14"/>
    </row>
    <row r="62" spans="4:4" ht="15" customHeight="1" x14ac:dyDescent="0.4">
      <c r="D62" s="14"/>
    </row>
  </sheetData>
  <mergeCells count="16">
    <mergeCell ref="B11:C11"/>
    <mergeCell ref="T6:T9"/>
    <mergeCell ref="U6:U9"/>
    <mergeCell ref="V6:V9"/>
    <mergeCell ref="W6:W9"/>
    <mergeCell ref="H7:I8"/>
    <mergeCell ref="J7:M7"/>
    <mergeCell ref="N7:O8"/>
    <mergeCell ref="J8:K8"/>
    <mergeCell ref="L8:M8"/>
    <mergeCell ref="B6:C10"/>
    <mergeCell ref="D6:D10"/>
    <mergeCell ref="E6:G8"/>
    <mergeCell ref="H6:O6"/>
    <mergeCell ref="P6:Q8"/>
    <mergeCell ref="R6:S8"/>
  </mergeCells>
  <phoneticPr fontId="2"/>
  <pageMargins left="0.78740157480314965" right="0.78740157480314965" top="0.78740157480314965" bottom="0.78740157480314965" header="0.39370078740157483" footer="0.59055118110236227"/>
  <pageSetup paperSize="9" scale="69" firstPageNumber="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Y35"/>
  <sheetViews>
    <sheetView showGridLines="0" zoomScaleNormal="100" workbookViewId="0"/>
  </sheetViews>
  <sheetFormatPr defaultColWidth="8.125" defaultRowHeight="15" customHeight="1" x14ac:dyDescent="0.4"/>
  <cols>
    <col min="1" max="1" width="2.625" style="123" customWidth="1"/>
    <col min="2" max="2" width="2.5" style="123" customWidth="1"/>
    <col min="3" max="3" width="12.25" style="123" customWidth="1"/>
    <col min="4" max="4" width="6" style="123" customWidth="1"/>
    <col min="5" max="19" width="6.875" style="123" customWidth="1"/>
    <col min="20" max="27" width="11.375" style="123" customWidth="1"/>
    <col min="28" max="28" width="9.75" style="123" customWidth="1"/>
    <col min="29" max="29" width="8" style="123" customWidth="1"/>
    <col min="30" max="30" width="10.125" style="123" customWidth="1"/>
    <col min="31" max="16384" width="8.125" style="123"/>
  </cols>
  <sheetData>
    <row r="1" spans="1:25" s="122" customFormat="1" ht="15" customHeight="1" x14ac:dyDescent="0.4">
      <c r="B1" s="122" t="s">
        <v>2258</v>
      </c>
    </row>
    <row r="2" spans="1:25" ht="18" customHeight="1" x14ac:dyDescent="0.4"/>
    <row r="3" spans="1:25" s="104" customFormat="1" ht="15" customHeight="1" x14ac:dyDescent="0.4">
      <c r="B3" s="104" t="s">
        <v>2064</v>
      </c>
    </row>
    <row r="4" spans="1:25" s="104" customFormat="1" ht="15" customHeight="1" x14ac:dyDescent="0.4">
      <c r="B4" s="104" t="s">
        <v>2063</v>
      </c>
      <c r="X4" s="124"/>
    </row>
    <row r="5" spans="1:25" ht="15" customHeight="1" thickBot="1" x14ac:dyDescent="0.45">
      <c r="B5" s="123" t="s">
        <v>75</v>
      </c>
      <c r="X5" s="125"/>
      <c r="Y5" s="125"/>
    </row>
    <row r="6" spans="1:25" ht="18" customHeight="1" x14ac:dyDescent="0.4">
      <c r="A6" s="125"/>
      <c r="B6" s="266" t="s">
        <v>19</v>
      </c>
      <c r="C6" s="267"/>
      <c r="D6" s="272" t="s">
        <v>20</v>
      </c>
      <c r="E6" s="273" t="s">
        <v>21</v>
      </c>
      <c r="F6" s="274"/>
      <c r="G6" s="275"/>
      <c r="H6" s="296" t="s">
        <v>22</v>
      </c>
      <c r="I6" s="297"/>
      <c r="J6" s="297"/>
      <c r="K6" s="297"/>
      <c r="L6" s="297"/>
      <c r="M6" s="297"/>
      <c r="N6" s="297"/>
      <c r="O6" s="298"/>
      <c r="P6" s="299" t="s">
        <v>23</v>
      </c>
      <c r="Q6" s="300"/>
      <c r="R6" s="299" t="s">
        <v>24</v>
      </c>
      <c r="S6" s="300"/>
      <c r="T6" s="310" t="s">
        <v>71</v>
      </c>
      <c r="U6" s="261" t="s">
        <v>2092</v>
      </c>
      <c r="V6" s="312" t="s">
        <v>2029</v>
      </c>
      <c r="W6" s="314" t="s">
        <v>27</v>
      </c>
      <c r="X6" s="125"/>
      <c r="Y6" s="125"/>
    </row>
    <row r="7" spans="1:25" ht="18" customHeight="1" x14ac:dyDescent="0.4">
      <c r="A7" s="125"/>
      <c r="B7" s="268"/>
      <c r="C7" s="269"/>
      <c r="D7" s="269"/>
      <c r="E7" s="276"/>
      <c r="F7" s="277"/>
      <c r="G7" s="278"/>
      <c r="H7" s="284" t="s">
        <v>28</v>
      </c>
      <c r="I7" s="285"/>
      <c r="J7" s="286" t="s">
        <v>29</v>
      </c>
      <c r="K7" s="287"/>
      <c r="L7" s="287"/>
      <c r="M7" s="288"/>
      <c r="N7" s="289" t="s">
        <v>2028</v>
      </c>
      <c r="O7" s="290"/>
      <c r="P7" s="301"/>
      <c r="Q7" s="302"/>
      <c r="R7" s="301"/>
      <c r="S7" s="302"/>
      <c r="T7" s="311"/>
      <c r="U7" s="262"/>
      <c r="V7" s="313"/>
      <c r="W7" s="315"/>
      <c r="X7" s="125"/>
      <c r="Y7" s="125"/>
    </row>
    <row r="8" spans="1:25" ht="21.6" customHeight="1" x14ac:dyDescent="0.4">
      <c r="A8" s="125"/>
      <c r="B8" s="268"/>
      <c r="C8" s="269"/>
      <c r="D8" s="269"/>
      <c r="E8" s="279"/>
      <c r="F8" s="280"/>
      <c r="G8" s="281"/>
      <c r="H8" s="279"/>
      <c r="I8" s="281"/>
      <c r="J8" s="255" t="s">
        <v>35</v>
      </c>
      <c r="K8" s="256"/>
      <c r="L8" s="257" t="s">
        <v>2027</v>
      </c>
      <c r="M8" s="258"/>
      <c r="N8" s="291"/>
      <c r="O8" s="292"/>
      <c r="P8" s="303"/>
      <c r="Q8" s="304"/>
      <c r="R8" s="303"/>
      <c r="S8" s="304"/>
      <c r="T8" s="311"/>
      <c r="U8" s="262"/>
      <c r="V8" s="313"/>
      <c r="W8" s="315"/>
      <c r="X8" s="125"/>
      <c r="Y8" s="125"/>
    </row>
    <row r="9" spans="1:25" ht="15" customHeight="1" x14ac:dyDescent="0.4">
      <c r="A9" s="125"/>
      <c r="B9" s="268"/>
      <c r="C9" s="269"/>
      <c r="D9" s="269"/>
      <c r="E9" s="94" t="s">
        <v>36</v>
      </c>
      <c r="F9" s="94" t="s">
        <v>37</v>
      </c>
      <c r="G9" s="94" t="s">
        <v>38</v>
      </c>
      <c r="H9" s="95" t="s">
        <v>37</v>
      </c>
      <c r="I9" s="95" t="s">
        <v>38</v>
      </c>
      <c r="J9" s="95" t="s">
        <v>37</v>
      </c>
      <c r="K9" s="95" t="s">
        <v>38</v>
      </c>
      <c r="L9" s="95" t="s">
        <v>37</v>
      </c>
      <c r="M9" s="95" t="s">
        <v>38</v>
      </c>
      <c r="N9" s="95" t="s">
        <v>37</v>
      </c>
      <c r="O9" s="95" t="s">
        <v>38</v>
      </c>
      <c r="P9" s="95" t="s">
        <v>37</v>
      </c>
      <c r="Q9" s="95" t="s">
        <v>38</v>
      </c>
      <c r="R9" s="95" t="s">
        <v>37</v>
      </c>
      <c r="S9" s="95" t="s">
        <v>38</v>
      </c>
      <c r="T9" s="311"/>
      <c r="U9" s="262"/>
      <c r="V9" s="313"/>
      <c r="W9" s="315"/>
      <c r="X9" s="125"/>
      <c r="Y9" s="125"/>
    </row>
    <row r="10" spans="1:25" s="14" customFormat="1" ht="15" customHeight="1" thickBot="1" x14ac:dyDescent="0.45">
      <c r="A10" s="138"/>
      <c r="B10" s="270"/>
      <c r="C10" s="271"/>
      <c r="D10" s="271"/>
      <c r="E10" s="118" t="s">
        <v>39</v>
      </c>
      <c r="F10" s="118" t="s">
        <v>40</v>
      </c>
      <c r="G10" s="118" t="s">
        <v>40</v>
      </c>
      <c r="H10" s="119" t="s">
        <v>39</v>
      </c>
      <c r="I10" s="119" t="s">
        <v>39</v>
      </c>
      <c r="J10" s="119" t="s">
        <v>39</v>
      </c>
      <c r="K10" s="119" t="s">
        <v>39</v>
      </c>
      <c r="L10" s="119" t="s">
        <v>39</v>
      </c>
      <c r="M10" s="119" t="s">
        <v>39</v>
      </c>
      <c r="N10" s="119" t="s">
        <v>39</v>
      </c>
      <c r="O10" s="119" t="s">
        <v>39</v>
      </c>
      <c r="P10" s="119" t="s">
        <v>39</v>
      </c>
      <c r="Q10" s="119" t="s">
        <v>39</v>
      </c>
      <c r="R10" s="119" t="s">
        <v>39</v>
      </c>
      <c r="S10" s="119" t="s">
        <v>39</v>
      </c>
      <c r="T10" s="120" t="s">
        <v>41</v>
      </c>
      <c r="U10" s="121" t="s">
        <v>41</v>
      </c>
      <c r="V10" s="60" t="s">
        <v>41</v>
      </c>
      <c r="W10" s="3" t="s">
        <v>41</v>
      </c>
      <c r="X10" s="138"/>
      <c r="Y10" s="138"/>
    </row>
    <row r="11" spans="1:25" s="104" customFormat="1" ht="15" customHeight="1" x14ac:dyDescent="0.4">
      <c r="A11" s="124"/>
      <c r="B11" s="308" t="s">
        <v>2075</v>
      </c>
      <c r="C11" s="309"/>
      <c r="D11" s="49">
        <v>186</v>
      </c>
      <c r="E11" s="50">
        <v>6456</v>
      </c>
      <c r="F11" s="50">
        <v>2780</v>
      </c>
      <c r="G11" s="50">
        <v>3676</v>
      </c>
      <c r="H11" s="50">
        <v>206</v>
      </c>
      <c r="I11" s="50">
        <v>65</v>
      </c>
      <c r="J11" s="50">
        <v>2291</v>
      </c>
      <c r="K11" s="50">
        <v>2613</v>
      </c>
      <c r="L11" s="50">
        <v>211</v>
      </c>
      <c r="M11" s="50">
        <v>962</v>
      </c>
      <c r="N11" s="50">
        <v>92</v>
      </c>
      <c r="O11" s="50">
        <v>41</v>
      </c>
      <c r="P11" s="50">
        <v>3</v>
      </c>
      <c r="Q11" s="50">
        <v>15</v>
      </c>
      <c r="R11" s="50">
        <v>20</v>
      </c>
      <c r="S11" s="50">
        <v>5</v>
      </c>
      <c r="T11" s="50">
        <v>1786955</v>
      </c>
      <c r="U11" s="50">
        <v>7608920</v>
      </c>
      <c r="V11" s="50">
        <v>12232204</v>
      </c>
      <c r="W11" s="50">
        <v>4014120</v>
      </c>
      <c r="X11" s="124"/>
      <c r="Y11" s="124"/>
    </row>
    <row r="12" spans="1:25" ht="15" customHeight="1" x14ac:dyDescent="0.4">
      <c r="A12" s="125"/>
      <c r="B12" s="4" t="s">
        <v>43</v>
      </c>
      <c r="C12" s="5" t="s">
        <v>44</v>
      </c>
      <c r="D12" s="6">
        <v>64</v>
      </c>
      <c r="E12" s="7">
        <v>3282</v>
      </c>
      <c r="F12" s="7">
        <v>1184</v>
      </c>
      <c r="G12" s="7">
        <v>2098</v>
      </c>
      <c r="H12" s="7">
        <v>73</v>
      </c>
      <c r="I12" s="7">
        <v>24</v>
      </c>
      <c r="J12" s="7">
        <v>933</v>
      </c>
      <c r="K12" s="7">
        <v>1459</v>
      </c>
      <c r="L12" s="7">
        <v>137</v>
      </c>
      <c r="M12" s="7">
        <v>591</v>
      </c>
      <c r="N12" s="7">
        <v>41</v>
      </c>
      <c r="O12" s="7">
        <v>24</v>
      </c>
      <c r="P12" s="7">
        <v>2</v>
      </c>
      <c r="Q12" s="7">
        <v>11</v>
      </c>
      <c r="R12" s="7" t="s">
        <v>46</v>
      </c>
      <c r="S12" s="7" t="s">
        <v>46</v>
      </c>
      <c r="T12" s="7">
        <v>875784</v>
      </c>
      <c r="U12" s="7">
        <v>5179627</v>
      </c>
      <c r="V12" s="7">
        <v>7589404</v>
      </c>
      <c r="W12" s="7">
        <v>2058765</v>
      </c>
      <c r="X12" s="125"/>
      <c r="Y12" s="125"/>
    </row>
    <row r="13" spans="1:25" ht="15" customHeight="1" x14ac:dyDescent="0.4">
      <c r="A13" s="125"/>
      <c r="B13" s="4">
        <v>10</v>
      </c>
      <c r="C13" s="5" t="s">
        <v>45</v>
      </c>
      <c r="D13" s="6">
        <v>16</v>
      </c>
      <c r="E13" s="7">
        <v>149</v>
      </c>
      <c r="F13" s="7">
        <v>108</v>
      </c>
      <c r="G13" s="7">
        <v>41</v>
      </c>
      <c r="H13" s="7">
        <v>21</v>
      </c>
      <c r="I13" s="7">
        <v>5</v>
      </c>
      <c r="J13" s="7">
        <v>78</v>
      </c>
      <c r="K13" s="7">
        <v>36</v>
      </c>
      <c r="L13" s="7">
        <v>2</v>
      </c>
      <c r="M13" s="7" t="s">
        <v>46</v>
      </c>
      <c r="N13" s="7">
        <v>8</v>
      </c>
      <c r="O13" s="7" t="s">
        <v>46</v>
      </c>
      <c r="P13" s="7" t="s">
        <v>46</v>
      </c>
      <c r="Q13" s="7">
        <v>1</v>
      </c>
      <c r="R13" s="7">
        <v>1</v>
      </c>
      <c r="S13" s="7" t="s">
        <v>46</v>
      </c>
      <c r="T13" s="7">
        <v>40549</v>
      </c>
      <c r="U13" s="7">
        <v>159191</v>
      </c>
      <c r="V13" s="7">
        <v>286148</v>
      </c>
      <c r="W13" s="7">
        <v>93184</v>
      </c>
      <c r="X13" s="125"/>
      <c r="Y13" s="125"/>
    </row>
    <row r="14" spans="1:25" ht="15" customHeight="1" x14ac:dyDescent="0.4">
      <c r="A14" s="125"/>
      <c r="B14" s="4">
        <v>11</v>
      </c>
      <c r="C14" s="5" t="s">
        <v>47</v>
      </c>
      <c r="D14" s="6">
        <v>21</v>
      </c>
      <c r="E14" s="7">
        <v>812</v>
      </c>
      <c r="F14" s="7">
        <v>97</v>
      </c>
      <c r="G14" s="7">
        <v>715</v>
      </c>
      <c r="H14" s="7">
        <v>18</v>
      </c>
      <c r="I14" s="7">
        <v>4</v>
      </c>
      <c r="J14" s="7">
        <v>73</v>
      </c>
      <c r="K14" s="7">
        <v>506</v>
      </c>
      <c r="L14" s="7">
        <v>8</v>
      </c>
      <c r="M14" s="7">
        <v>205</v>
      </c>
      <c r="N14" s="7" t="s">
        <v>46</v>
      </c>
      <c r="O14" s="7" t="s">
        <v>46</v>
      </c>
      <c r="P14" s="7" t="s">
        <v>46</v>
      </c>
      <c r="Q14" s="7">
        <v>3</v>
      </c>
      <c r="R14" s="7">
        <v>2</v>
      </c>
      <c r="S14" s="7" t="s">
        <v>46</v>
      </c>
      <c r="T14" s="7">
        <v>154777</v>
      </c>
      <c r="U14" s="7">
        <v>126319</v>
      </c>
      <c r="V14" s="7">
        <v>394496</v>
      </c>
      <c r="W14" s="7">
        <v>240951</v>
      </c>
      <c r="X14" s="125"/>
      <c r="Y14" s="125"/>
    </row>
    <row r="15" spans="1:25" ht="15" customHeight="1" x14ac:dyDescent="0.4">
      <c r="A15" s="125"/>
      <c r="B15" s="4">
        <v>12</v>
      </c>
      <c r="C15" s="5" t="s">
        <v>48</v>
      </c>
      <c r="D15" s="6">
        <v>25</v>
      </c>
      <c r="E15" s="7">
        <v>311</v>
      </c>
      <c r="F15" s="7">
        <v>262</v>
      </c>
      <c r="G15" s="7">
        <v>49</v>
      </c>
      <c r="H15" s="7">
        <v>29</v>
      </c>
      <c r="I15" s="7">
        <v>12</v>
      </c>
      <c r="J15" s="7">
        <v>223</v>
      </c>
      <c r="K15" s="7">
        <v>36</v>
      </c>
      <c r="L15" s="7">
        <v>8</v>
      </c>
      <c r="M15" s="7">
        <v>1</v>
      </c>
      <c r="N15" s="7">
        <v>2</v>
      </c>
      <c r="O15" s="7" t="s">
        <v>46</v>
      </c>
      <c r="P15" s="7">
        <v>1</v>
      </c>
      <c r="Q15" s="7" t="s">
        <v>46</v>
      </c>
      <c r="R15" s="7" t="s">
        <v>46</v>
      </c>
      <c r="S15" s="7" t="s">
        <v>46</v>
      </c>
      <c r="T15" s="7">
        <v>96353</v>
      </c>
      <c r="U15" s="7">
        <v>454218</v>
      </c>
      <c r="V15" s="7">
        <v>698807</v>
      </c>
      <c r="W15" s="7">
        <v>209925</v>
      </c>
      <c r="X15" s="125"/>
      <c r="Y15" s="125"/>
    </row>
    <row r="16" spans="1:25" ht="15" customHeight="1" x14ac:dyDescent="0.4">
      <c r="A16" s="125"/>
      <c r="B16" s="144">
        <v>13</v>
      </c>
      <c r="C16" s="8" t="s">
        <v>49</v>
      </c>
      <c r="D16" s="9">
        <v>2</v>
      </c>
      <c r="E16" s="10">
        <v>15</v>
      </c>
      <c r="F16" s="10">
        <v>11</v>
      </c>
      <c r="G16" s="10">
        <v>4</v>
      </c>
      <c r="H16" s="10">
        <v>5</v>
      </c>
      <c r="I16" s="10">
        <v>1</v>
      </c>
      <c r="J16" s="10">
        <v>6</v>
      </c>
      <c r="K16" s="10">
        <v>3</v>
      </c>
      <c r="L16" s="10" t="s">
        <v>46</v>
      </c>
      <c r="M16" s="10" t="s">
        <v>46</v>
      </c>
      <c r="N16" s="10" t="s">
        <v>46</v>
      </c>
      <c r="O16" s="10" t="s">
        <v>46</v>
      </c>
      <c r="P16" s="10" t="s">
        <v>46</v>
      </c>
      <c r="Q16" s="10" t="s">
        <v>46</v>
      </c>
      <c r="R16" s="10" t="s">
        <v>46</v>
      </c>
      <c r="S16" s="10" t="s">
        <v>46</v>
      </c>
      <c r="T16" s="10" t="s">
        <v>2100</v>
      </c>
      <c r="U16" s="10" t="s">
        <v>2100</v>
      </c>
      <c r="V16" s="10" t="s">
        <v>2100</v>
      </c>
      <c r="W16" s="10" t="s">
        <v>2100</v>
      </c>
      <c r="X16" s="125"/>
      <c r="Y16" s="125"/>
    </row>
    <row r="17" spans="1:25" ht="15" customHeight="1" x14ac:dyDescent="0.4">
      <c r="A17" s="125"/>
      <c r="B17" s="4">
        <v>14</v>
      </c>
      <c r="C17" s="5" t="s">
        <v>50</v>
      </c>
      <c r="D17" s="6" t="s">
        <v>46</v>
      </c>
      <c r="E17" s="7" t="s">
        <v>46</v>
      </c>
      <c r="F17" s="7" t="s">
        <v>46</v>
      </c>
      <c r="G17" s="7" t="s">
        <v>46</v>
      </c>
      <c r="H17" s="7" t="s">
        <v>46</v>
      </c>
      <c r="I17" s="7" t="s">
        <v>46</v>
      </c>
      <c r="J17" s="7" t="s">
        <v>46</v>
      </c>
      <c r="K17" s="7" t="s">
        <v>46</v>
      </c>
      <c r="L17" s="7" t="s">
        <v>46</v>
      </c>
      <c r="M17" s="7" t="s">
        <v>46</v>
      </c>
      <c r="N17" s="7" t="s">
        <v>46</v>
      </c>
      <c r="O17" s="7" t="s">
        <v>46</v>
      </c>
      <c r="P17" s="7" t="s">
        <v>46</v>
      </c>
      <c r="Q17" s="7" t="s">
        <v>46</v>
      </c>
      <c r="R17" s="7" t="s">
        <v>46</v>
      </c>
      <c r="S17" s="7" t="s">
        <v>46</v>
      </c>
      <c r="T17" s="7" t="s">
        <v>46</v>
      </c>
      <c r="U17" s="7" t="s">
        <v>46</v>
      </c>
      <c r="V17" s="7" t="s">
        <v>46</v>
      </c>
      <c r="W17" s="7" t="s">
        <v>46</v>
      </c>
      <c r="X17" s="125"/>
      <c r="Y17" s="125"/>
    </row>
    <row r="18" spans="1:25" ht="15" customHeight="1" x14ac:dyDescent="0.4">
      <c r="A18" s="125"/>
      <c r="B18" s="4">
        <v>15</v>
      </c>
      <c r="C18" s="5" t="s">
        <v>51</v>
      </c>
      <c r="D18" s="6">
        <v>6</v>
      </c>
      <c r="E18" s="7">
        <v>87</v>
      </c>
      <c r="F18" s="7">
        <v>43</v>
      </c>
      <c r="G18" s="7">
        <v>44</v>
      </c>
      <c r="H18" s="7">
        <v>7</v>
      </c>
      <c r="I18" s="7">
        <v>5</v>
      </c>
      <c r="J18" s="7">
        <v>36</v>
      </c>
      <c r="K18" s="7">
        <v>39</v>
      </c>
      <c r="L18" s="7" t="s">
        <v>46</v>
      </c>
      <c r="M18" s="7" t="s">
        <v>46</v>
      </c>
      <c r="N18" s="7" t="s">
        <v>46</v>
      </c>
      <c r="O18" s="7" t="s">
        <v>46</v>
      </c>
      <c r="P18" s="7" t="s">
        <v>46</v>
      </c>
      <c r="Q18" s="7" t="s">
        <v>46</v>
      </c>
      <c r="R18" s="7" t="s">
        <v>46</v>
      </c>
      <c r="S18" s="7" t="s">
        <v>46</v>
      </c>
      <c r="T18" s="7">
        <v>22726</v>
      </c>
      <c r="U18" s="7">
        <v>38748</v>
      </c>
      <c r="V18" s="7">
        <v>106549</v>
      </c>
      <c r="W18" s="7">
        <v>59285</v>
      </c>
      <c r="X18" s="125"/>
      <c r="Y18" s="125"/>
    </row>
    <row r="19" spans="1:25" ht="15" customHeight="1" x14ac:dyDescent="0.4">
      <c r="A19" s="125"/>
      <c r="B19" s="4">
        <v>16</v>
      </c>
      <c r="C19" s="5" t="s">
        <v>52</v>
      </c>
      <c r="D19" s="6">
        <v>1</v>
      </c>
      <c r="E19" s="7">
        <v>1</v>
      </c>
      <c r="F19" s="7" t="s">
        <v>46</v>
      </c>
      <c r="G19" s="7">
        <v>1</v>
      </c>
      <c r="H19" s="7" t="s">
        <v>46</v>
      </c>
      <c r="I19" s="7" t="s">
        <v>46</v>
      </c>
      <c r="J19" s="7" t="s">
        <v>46</v>
      </c>
      <c r="K19" s="7">
        <v>1</v>
      </c>
      <c r="L19" s="7" t="s">
        <v>46</v>
      </c>
      <c r="M19" s="7" t="s">
        <v>46</v>
      </c>
      <c r="N19" s="7" t="s">
        <v>46</v>
      </c>
      <c r="O19" s="7" t="s">
        <v>46</v>
      </c>
      <c r="P19" s="7" t="s">
        <v>46</v>
      </c>
      <c r="Q19" s="7" t="s">
        <v>46</v>
      </c>
      <c r="R19" s="7" t="s">
        <v>46</v>
      </c>
      <c r="S19" s="7" t="s">
        <v>46</v>
      </c>
      <c r="T19" s="7" t="s">
        <v>2100</v>
      </c>
      <c r="U19" s="7" t="s">
        <v>2100</v>
      </c>
      <c r="V19" s="7" t="s">
        <v>2100</v>
      </c>
      <c r="W19" s="7" t="s">
        <v>2100</v>
      </c>
      <c r="X19" s="125"/>
      <c r="Y19" s="125"/>
    </row>
    <row r="20" spans="1:25" ht="15" customHeight="1" x14ac:dyDescent="0.4">
      <c r="A20" s="125"/>
      <c r="B20" s="4">
        <v>17</v>
      </c>
      <c r="C20" s="5" t="s">
        <v>53</v>
      </c>
      <c r="D20" s="6">
        <v>2</v>
      </c>
      <c r="E20" s="7">
        <v>7</v>
      </c>
      <c r="F20" s="7">
        <v>6</v>
      </c>
      <c r="G20" s="7">
        <v>1</v>
      </c>
      <c r="H20" s="7" t="s">
        <v>46</v>
      </c>
      <c r="I20" s="7" t="s">
        <v>46</v>
      </c>
      <c r="J20" s="7">
        <v>3</v>
      </c>
      <c r="K20" s="7" t="s">
        <v>46</v>
      </c>
      <c r="L20" s="7">
        <v>3</v>
      </c>
      <c r="M20" s="7">
        <v>1</v>
      </c>
      <c r="N20" s="7" t="s">
        <v>46</v>
      </c>
      <c r="O20" s="7" t="s">
        <v>46</v>
      </c>
      <c r="P20" s="7" t="s">
        <v>46</v>
      </c>
      <c r="Q20" s="7" t="s">
        <v>46</v>
      </c>
      <c r="R20" s="7" t="s">
        <v>46</v>
      </c>
      <c r="S20" s="7" t="s">
        <v>46</v>
      </c>
      <c r="T20" s="7" t="s">
        <v>2100</v>
      </c>
      <c r="U20" s="7" t="s">
        <v>2100</v>
      </c>
      <c r="V20" s="7" t="s">
        <v>2100</v>
      </c>
      <c r="W20" s="7" t="s">
        <v>2100</v>
      </c>
      <c r="X20" s="125"/>
      <c r="Y20" s="125"/>
    </row>
    <row r="21" spans="1:25" ht="15" customHeight="1" x14ac:dyDescent="0.4">
      <c r="A21" s="125"/>
      <c r="B21" s="144">
        <v>18</v>
      </c>
      <c r="C21" s="8" t="s">
        <v>54</v>
      </c>
      <c r="D21" s="9">
        <v>1</v>
      </c>
      <c r="E21" s="10">
        <v>3</v>
      </c>
      <c r="F21" s="10">
        <v>3</v>
      </c>
      <c r="G21" s="10" t="s">
        <v>46</v>
      </c>
      <c r="H21" s="10" t="s">
        <v>46</v>
      </c>
      <c r="I21" s="10" t="s">
        <v>46</v>
      </c>
      <c r="J21" s="10">
        <v>3</v>
      </c>
      <c r="K21" s="10" t="s">
        <v>46</v>
      </c>
      <c r="L21" s="10" t="s">
        <v>46</v>
      </c>
      <c r="M21" s="10" t="s">
        <v>46</v>
      </c>
      <c r="N21" s="10" t="s">
        <v>46</v>
      </c>
      <c r="O21" s="10" t="s">
        <v>46</v>
      </c>
      <c r="P21" s="10" t="s">
        <v>46</v>
      </c>
      <c r="Q21" s="10" t="s">
        <v>46</v>
      </c>
      <c r="R21" s="10" t="s">
        <v>46</v>
      </c>
      <c r="S21" s="10" t="s">
        <v>46</v>
      </c>
      <c r="T21" s="10" t="s">
        <v>2100</v>
      </c>
      <c r="U21" s="10" t="s">
        <v>2100</v>
      </c>
      <c r="V21" s="10" t="s">
        <v>2100</v>
      </c>
      <c r="W21" s="10" t="s">
        <v>2100</v>
      </c>
      <c r="X21" s="125"/>
      <c r="Y21" s="125"/>
    </row>
    <row r="22" spans="1:25" ht="15" customHeight="1" x14ac:dyDescent="0.4">
      <c r="A22" s="125"/>
      <c r="B22" s="4">
        <v>19</v>
      </c>
      <c r="C22" s="5" t="s">
        <v>55</v>
      </c>
      <c r="D22" s="6">
        <v>1</v>
      </c>
      <c r="E22" s="7">
        <v>21</v>
      </c>
      <c r="F22" s="7">
        <v>10</v>
      </c>
      <c r="G22" s="7">
        <v>11</v>
      </c>
      <c r="H22" s="7" t="s">
        <v>46</v>
      </c>
      <c r="I22" s="7" t="s">
        <v>46</v>
      </c>
      <c r="J22" s="7">
        <v>7</v>
      </c>
      <c r="K22" s="7">
        <v>11</v>
      </c>
      <c r="L22" s="7">
        <v>3</v>
      </c>
      <c r="M22" s="7" t="s">
        <v>46</v>
      </c>
      <c r="N22" s="7" t="s">
        <v>46</v>
      </c>
      <c r="O22" s="7" t="s">
        <v>46</v>
      </c>
      <c r="P22" s="7" t="s">
        <v>46</v>
      </c>
      <c r="Q22" s="7" t="s">
        <v>46</v>
      </c>
      <c r="R22" s="7" t="s">
        <v>46</v>
      </c>
      <c r="S22" s="7" t="s">
        <v>46</v>
      </c>
      <c r="T22" s="7" t="s">
        <v>2100</v>
      </c>
      <c r="U22" s="7" t="s">
        <v>2100</v>
      </c>
      <c r="V22" s="7" t="s">
        <v>2100</v>
      </c>
      <c r="W22" s="7" t="s">
        <v>2100</v>
      </c>
      <c r="X22" s="125"/>
      <c r="Y22" s="125"/>
    </row>
    <row r="23" spans="1:25" ht="15" customHeight="1" x14ac:dyDescent="0.4">
      <c r="A23" s="125"/>
      <c r="B23" s="4">
        <v>20</v>
      </c>
      <c r="C23" s="5" t="s">
        <v>56</v>
      </c>
      <c r="D23" s="6" t="s">
        <v>46</v>
      </c>
      <c r="E23" s="7" t="s">
        <v>46</v>
      </c>
      <c r="F23" s="7" t="s">
        <v>46</v>
      </c>
      <c r="G23" s="7" t="s">
        <v>46</v>
      </c>
      <c r="H23" s="7" t="s">
        <v>46</v>
      </c>
      <c r="I23" s="7" t="s">
        <v>46</v>
      </c>
      <c r="J23" s="7" t="s">
        <v>46</v>
      </c>
      <c r="K23" s="7" t="s">
        <v>46</v>
      </c>
      <c r="L23" s="7" t="s">
        <v>46</v>
      </c>
      <c r="M23" s="7" t="s">
        <v>46</v>
      </c>
      <c r="N23" s="7" t="s">
        <v>46</v>
      </c>
      <c r="O23" s="7" t="s">
        <v>46</v>
      </c>
      <c r="P23" s="7" t="s">
        <v>46</v>
      </c>
      <c r="Q23" s="7" t="s">
        <v>46</v>
      </c>
      <c r="R23" s="7" t="s">
        <v>46</v>
      </c>
      <c r="S23" s="7" t="s">
        <v>46</v>
      </c>
      <c r="T23" s="7" t="s">
        <v>46</v>
      </c>
      <c r="U23" s="7" t="s">
        <v>46</v>
      </c>
      <c r="V23" s="7" t="s">
        <v>46</v>
      </c>
      <c r="W23" s="7" t="s">
        <v>46</v>
      </c>
      <c r="X23" s="125"/>
      <c r="Y23" s="125"/>
    </row>
    <row r="24" spans="1:25" ht="15" customHeight="1" x14ac:dyDescent="0.4">
      <c r="A24" s="125"/>
      <c r="B24" s="4">
        <v>21</v>
      </c>
      <c r="C24" s="5" t="s">
        <v>57</v>
      </c>
      <c r="D24" s="6">
        <v>14</v>
      </c>
      <c r="E24" s="7">
        <v>318</v>
      </c>
      <c r="F24" s="7">
        <v>252</v>
      </c>
      <c r="G24" s="7">
        <v>66</v>
      </c>
      <c r="H24" s="7">
        <v>13</v>
      </c>
      <c r="I24" s="7">
        <v>2</v>
      </c>
      <c r="J24" s="7">
        <v>223</v>
      </c>
      <c r="K24" s="7">
        <v>61</v>
      </c>
      <c r="L24" s="7">
        <v>15</v>
      </c>
      <c r="M24" s="7">
        <v>3</v>
      </c>
      <c r="N24" s="7">
        <v>1</v>
      </c>
      <c r="O24" s="7" t="s">
        <v>46</v>
      </c>
      <c r="P24" s="7" t="s">
        <v>46</v>
      </c>
      <c r="Q24" s="7" t="s">
        <v>46</v>
      </c>
      <c r="R24" s="7" t="s">
        <v>46</v>
      </c>
      <c r="S24" s="7" t="s">
        <v>46</v>
      </c>
      <c r="T24" s="7" t="s">
        <v>2100</v>
      </c>
      <c r="U24" s="7" t="s">
        <v>2100</v>
      </c>
      <c r="V24" s="7" t="s">
        <v>2100</v>
      </c>
      <c r="W24" s="7" t="s">
        <v>2100</v>
      </c>
      <c r="X24" s="125"/>
      <c r="Y24" s="125"/>
    </row>
    <row r="25" spans="1:25" ht="15" customHeight="1" x14ac:dyDescent="0.4">
      <c r="A25" s="125"/>
      <c r="B25" s="4">
        <v>22</v>
      </c>
      <c r="C25" s="5" t="s">
        <v>58</v>
      </c>
      <c r="D25" s="6" t="s">
        <v>46</v>
      </c>
      <c r="E25" s="7" t="s">
        <v>46</v>
      </c>
      <c r="F25" s="7" t="s">
        <v>46</v>
      </c>
      <c r="G25" s="7" t="s">
        <v>46</v>
      </c>
      <c r="H25" s="7" t="s">
        <v>46</v>
      </c>
      <c r="I25" s="7" t="s">
        <v>46</v>
      </c>
      <c r="J25" s="7" t="s">
        <v>46</v>
      </c>
      <c r="K25" s="7" t="s">
        <v>46</v>
      </c>
      <c r="L25" s="7" t="s">
        <v>46</v>
      </c>
      <c r="M25" s="7" t="s">
        <v>46</v>
      </c>
      <c r="N25" s="7" t="s">
        <v>46</v>
      </c>
      <c r="O25" s="7" t="s">
        <v>46</v>
      </c>
      <c r="P25" s="7" t="s">
        <v>46</v>
      </c>
      <c r="Q25" s="7" t="s">
        <v>46</v>
      </c>
      <c r="R25" s="7" t="s">
        <v>46</v>
      </c>
      <c r="S25" s="7" t="s">
        <v>46</v>
      </c>
      <c r="T25" s="7" t="s">
        <v>46</v>
      </c>
      <c r="U25" s="7" t="s">
        <v>46</v>
      </c>
      <c r="V25" s="7" t="s">
        <v>46</v>
      </c>
      <c r="W25" s="7" t="s">
        <v>46</v>
      </c>
      <c r="X25" s="125"/>
      <c r="Y25" s="125"/>
    </row>
    <row r="26" spans="1:25" ht="15" customHeight="1" x14ac:dyDescent="0.4">
      <c r="A26" s="125"/>
      <c r="B26" s="144">
        <v>23</v>
      </c>
      <c r="C26" s="8" t="s">
        <v>59</v>
      </c>
      <c r="D26" s="9" t="s">
        <v>46</v>
      </c>
      <c r="E26" s="10" t="s">
        <v>46</v>
      </c>
      <c r="F26" s="10" t="s">
        <v>46</v>
      </c>
      <c r="G26" s="10" t="s">
        <v>46</v>
      </c>
      <c r="H26" s="10" t="s">
        <v>46</v>
      </c>
      <c r="I26" s="10" t="s">
        <v>46</v>
      </c>
      <c r="J26" s="10" t="s">
        <v>46</v>
      </c>
      <c r="K26" s="10" t="s">
        <v>46</v>
      </c>
      <c r="L26" s="10" t="s">
        <v>46</v>
      </c>
      <c r="M26" s="10" t="s">
        <v>46</v>
      </c>
      <c r="N26" s="10" t="s">
        <v>46</v>
      </c>
      <c r="O26" s="10" t="s">
        <v>46</v>
      </c>
      <c r="P26" s="10" t="s">
        <v>46</v>
      </c>
      <c r="Q26" s="10" t="s">
        <v>46</v>
      </c>
      <c r="R26" s="10" t="s">
        <v>46</v>
      </c>
      <c r="S26" s="10" t="s">
        <v>46</v>
      </c>
      <c r="T26" s="10" t="s">
        <v>46</v>
      </c>
      <c r="U26" s="10" t="s">
        <v>46</v>
      </c>
      <c r="V26" s="10" t="s">
        <v>46</v>
      </c>
      <c r="W26" s="10" t="s">
        <v>46</v>
      </c>
      <c r="X26" s="125"/>
      <c r="Y26" s="125"/>
    </row>
    <row r="27" spans="1:25" ht="15" customHeight="1" x14ac:dyDescent="0.4">
      <c r="A27" s="125"/>
      <c r="B27" s="4">
        <v>24</v>
      </c>
      <c r="C27" s="5" t="s">
        <v>60</v>
      </c>
      <c r="D27" s="6">
        <v>6</v>
      </c>
      <c r="E27" s="7">
        <v>36</v>
      </c>
      <c r="F27" s="7">
        <v>31</v>
      </c>
      <c r="G27" s="7">
        <v>5</v>
      </c>
      <c r="H27" s="7">
        <v>9</v>
      </c>
      <c r="I27" s="7">
        <v>3</v>
      </c>
      <c r="J27" s="7">
        <v>22</v>
      </c>
      <c r="K27" s="7">
        <v>2</v>
      </c>
      <c r="L27" s="7" t="s">
        <v>46</v>
      </c>
      <c r="M27" s="7" t="s">
        <v>46</v>
      </c>
      <c r="N27" s="7" t="s">
        <v>46</v>
      </c>
      <c r="O27" s="7" t="s">
        <v>46</v>
      </c>
      <c r="P27" s="7" t="s">
        <v>46</v>
      </c>
      <c r="Q27" s="7" t="s">
        <v>46</v>
      </c>
      <c r="R27" s="7" t="s">
        <v>46</v>
      </c>
      <c r="S27" s="7" t="s">
        <v>46</v>
      </c>
      <c r="T27" s="7" t="s">
        <v>2100</v>
      </c>
      <c r="U27" s="7" t="s">
        <v>2100</v>
      </c>
      <c r="V27" s="7" t="s">
        <v>2100</v>
      </c>
      <c r="W27" s="7" t="s">
        <v>2100</v>
      </c>
      <c r="X27" s="125"/>
      <c r="Y27" s="125"/>
    </row>
    <row r="28" spans="1:25" ht="15" customHeight="1" x14ac:dyDescent="0.4">
      <c r="A28" s="125"/>
      <c r="B28" s="4">
        <v>25</v>
      </c>
      <c r="C28" s="5" t="s">
        <v>61</v>
      </c>
      <c r="D28" s="6" t="s">
        <v>46</v>
      </c>
      <c r="E28" s="7" t="s">
        <v>46</v>
      </c>
      <c r="F28" s="7" t="s">
        <v>46</v>
      </c>
      <c r="G28" s="7" t="s">
        <v>46</v>
      </c>
      <c r="H28" s="7" t="s">
        <v>46</v>
      </c>
      <c r="I28" s="7" t="s">
        <v>46</v>
      </c>
      <c r="J28" s="7" t="s">
        <v>46</v>
      </c>
      <c r="K28" s="7" t="s">
        <v>46</v>
      </c>
      <c r="L28" s="7" t="s">
        <v>46</v>
      </c>
      <c r="M28" s="7" t="s">
        <v>46</v>
      </c>
      <c r="N28" s="7" t="s">
        <v>46</v>
      </c>
      <c r="O28" s="7" t="s">
        <v>46</v>
      </c>
      <c r="P28" s="7" t="s">
        <v>46</v>
      </c>
      <c r="Q28" s="7" t="s">
        <v>46</v>
      </c>
      <c r="R28" s="7" t="s">
        <v>46</v>
      </c>
      <c r="S28" s="7" t="s">
        <v>46</v>
      </c>
      <c r="T28" s="7" t="s">
        <v>46</v>
      </c>
      <c r="U28" s="7" t="s">
        <v>46</v>
      </c>
      <c r="V28" s="7" t="s">
        <v>46</v>
      </c>
      <c r="W28" s="7" t="s">
        <v>46</v>
      </c>
      <c r="X28" s="125"/>
      <c r="Y28" s="125"/>
    </row>
    <row r="29" spans="1:25" ht="15" customHeight="1" x14ac:dyDescent="0.4">
      <c r="A29" s="125"/>
      <c r="B29" s="4">
        <v>26</v>
      </c>
      <c r="C29" s="5" t="s">
        <v>62</v>
      </c>
      <c r="D29" s="6">
        <v>4</v>
      </c>
      <c r="E29" s="7">
        <v>155</v>
      </c>
      <c r="F29" s="7">
        <v>95</v>
      </c>
      <c r="G29" s="7">
        <v>60</v>
      </c>
      <c r="H29" s="7">
        <v>7</v>
      </c>
      <c r="I29" s="7">
        <v>1</v>
      </c>
      <c r="J29" s="7">
        <v>76</v>
      </c>
      <c r="K29" s="7">
        <v>46</v>
      </c>
      <c r="L29" s="7">
        <v>6</v>
      </c>
      <c r="M29" s="7">
        <v>13</v>
      </c>
      <c r="N29" s="7">
        <v>7</v>
      </c>
      <c r="O29" s="7" t="s">
        <v>46</v>
      </c>
      <c r="P29" s="7" t="s">
        <v>46</v>
      </c>
      <c r="Q29" s="7" t="s">
        <v>46</v>
      </c>
      <c r="R29" s="7">
        <v>1</v>
      </c>
      <c r="S29" s="7" t="s">
        <v>46</v>
      </c>
      <c r="T29" s="7">
        <v>61143</v>
      </c>
      <c r="U29" s="7">
        <v>128513</v>
      </c>
      <c r="V29" s="7">
        <v>280171</v>
      </c>
      <c r="W29" s="7">
        <v>138767</v>
      </c>
      <c r="X29" s="125"/>
      <c r="Y29" s="125"/>
    </row>
    <row r="30" spans="1:25" ht="15" customHeight="1" x14ac:dyDescent="0.4">
      <c r="A30" s="125"/>
      <c r="B30" s="4">
        <v>27</v>
      </c>
      <c r="C30" s="5" t="s">
        <v>63</v>
      </c>
      <c r="D30" s="6">
        <v>1</v>
      </c>
      <c r="E30" s="7">
        <v>12</v>
      </c>
      <c r="F30" s="7">
        <v>2</v>
      </c>
      <c r="G30" s="7">
        <v>10</v>
      </c>
      <c r="H30" s="7" t="s">
        <v>46</v>
      </c>
      <c r="I30" s="7" t="s">
        <v>46</v>
      </c>
      <c r="J30" s="7">
        <v>2</v>
      </c>
      <c r="K30" s="7">
        <v>1</v>
      </c>
      <c r="L30" s="7" t="s">
        <v>46</v>
      </c>
      <c r="M30" s="7">
        <v>9</v>
      </c>
      <c r="N30" s="7" t="s">
        <v>46</v>
      </c>
      <c r="O30" s="7" t="s">
        <v>46</v>
      </c>
      <c r="P30" s="7" t="s">
        <v>46</v>
      </c>
      <c r="Q30" s="7" t="s">
        <v>46</v>
      </c>
      <c r="R30" s="7" t="s">
        <v>46</v>
      </c>
      <c r="S30" s="7" t="s">
        <v>46</v>
      </c>
      <c r="T30" s="7" t="s">
        <v>2100</v>
      </c>
      <c r="U30" s="7" t="s">
        <v>2100</v>
      </c>
      <c r="V30" s="7" t="s">
        <v>2100</v>
      </c>
      <c r="W30" s="7" t="s">
        <v>2100</v>
      </c>
      <c r="X30" s="125"/>
    </row>
    <row r="31" spans="1:25" ht="15" customHeight="1" x14ac:dyDescent="0.4">
      <c r="A31" s="125"/>
      <c r="B31" s="144">
        <v>28</v>
      </c>
      <c r="C31" s="8" t="s">
        <v>64</v>
      </c>
      <c r="D31" s="9">
        <v>2</v>
      </c>
      <c r="E31" s="10">
        <v>217</v>
      </c>
      <c r="F31" s="10">
        <v>159</v>
      </c>
      <c r="G31" s="10">
        <v>58</v>
      </c>
      <c r="H31" s="10" t="s">
        <v>46</v>
      </c>
      <c r="I31" s="10" t="s">
        <v>46</v>
      </c>
      <c r="J31" s="10">
        <v>135</v>
      </c>
      <c r="K31" s="10">
        <v>47</v>
      </c>
      <c r="L31" s="10" t="s">
        <v>46</v>
      </c>
      <c r="M31" s="10">
        <v>2</v>
      </c>
      <c r="N31" s="10">
        <v>24</v>
      </c>
      <c r="O31" s="10">
        <v>9</v>
      </c>
      <c r="P31" s="10" t="s">
        <v>46</v>
      </c>
      <c r="Q31" s="10" t="s">
        <v>46</v>
      </c>
      <c r="R31" s="10" t="s">
        <v>46</v>
      </c>
      <c r="S31" s="10" t="s">
        <v>46</v>
      </c>
      <c r="T31" s="10" t="s">
        <v>2100</v>
      </c>
      <c r="U31" s="10" t="s">
        <v>2100</v>
      </c>
      <c r="V31" s="10" t="s">
        <v>2100</v>
      </c>
      <c r="W31" s="10" t="s">
        <v>2100</v>
      </c>
      <c r="X31" s="125"/>
    </row>
    <row r="32" spans="1:25" ht="15" customHeight="1" x14ac:dyDescent="0.4">
      <c r="A32" s="125"/>
      <c r="B32" s="4">
        <v>29</v>
      </c>
      <c r="C32" s="5" t="s">
        <v>65</v>
      </c>
      <c r="D32" s="6">
        <v>8</v>
      </c>
      <c r="E32" s="7">
        <v>522</v>
      </c>
      <c r="F32" s="7">
        <v>187</v>
      </c>
      <c r="G32" s="7">
        <v>335</v>
      </c>
      <c r="H32" s="7">
        <v>9</v>
      </c>
      <c r="I32" s="7">
        <v>5</v>
      </c>
      <c r="J32" s="7">
        <v>186</v>
      </c>
      <c r="K32" s="7">
        <v>263</v>
      </c>
      <c r="L32" s="7">
        <v>7</v>
      </c>
      <c r="M32" s="7">
        <v>72</v>
      </c>
      <c r="N32" s="7" t="s">
        <v>46</v>
      </c>
      <c r="O32" s="7" t="s">
        <v>46</v>
      </c>
      <c r="P32" s="7" t="s">
        <v>46</v>
      </c>
      <c r="Q32" s="7" t="s">
        <v>46</v>
      </c>
      <c r="R32" s="7">
        <v>15</v>
      </c>
      <c r="S32" s="7">
        <v>5</v>
      </c>
      <c r="T32" s="7">
        <v>173379</v>
      </c>
      <c r="U32" s="7">
        <v>449583</v>
      </c>
      <c r="V32" s="7">
        <v>743561</v>
      </c>
      <c r="W32" s="7">
        <v>258375</v>
      </c>
      <c r="X32" s="125"/>
    </row>
    <row r="33" spans="1:24" ht="15" customHeight="1" x14ac:dyDescent="0.4">
      <c r="A33" s="125"/>
      <c r="B33" s="4">
        <v>30</v>
      </c>
      <c r="C33" s="5" t="s">
        <v>66</v>
      </c>
      <c r="D33" s="6">
        <v>2</v>
      </c>
      <c r="E33" s="7">
        <v>178</v>
      </c>
      <c r="F33" s="7">
        <v>113</v>
      </c>
      <c r="G33" s="7">
        <v>65</v>
      </c>
      <c r="H33" s="7">
        <v>4</v>
      </c>
      <c r="I33" s="7" t="s">
        <v>46</v>
      </c>
      <c r="J33" s="7">
        <v>93</v>
      </c>
      <c r="K33" s="7">
        <v>31</v>
      </c>
      <c r="L33" s="7">
        <v>15</v>
      </c>
      <c r="M33" s="7">
        <v>30</v>
      </c>
      <c r="N33" s="7">
        <v>1</v>
      </c>
      <c r="O33" s="7">
        <v>4</v>
      </c>
      <c r="P33" s="7" t="s">
        <v>46</v>
      </c>
      <c r="Q33" s="7" t="s">
        <v>46</v>
      </c>
      <c r="R33" s="7" t="s">
        <v>46</v>
      </c>
      <c r="S33" s="7" t="s">
        <v>46</v>
      </c>
      <c r="T33" s="7" t="s">
        <v>2100</v>
      </c>
      <c r="U33" s="7" t="s">
        <v>2100</v>
      </c>
      <c r="V33" s="7" t="s">
        <v>2100</v>
      </c>
      <c r="W33" s="7" t="s">
        <v>2100</v>
      </c>
      <c r="X33" s="125"/>
    </row>
    <row r="34" spans="1:24" ht="15" customHeight="1" x14ac:dyDescent="0.4">
      <c r="A34" s="125"/>
      <c r="B34" s="4">
        <v>31</v>
      </c>
      <c r="C34" s="5" t="s">
        <v>67</v>
      </c>
      <c r="D34" s="6">
        <v>3</v>
      </c>
      <c r="E34" s="7">
        <v>111</v>
      </c>
      <c r="F34" s="7">
        <v>106</v>
      </c>
      <c r="G34" s="7">
        <v>5</v>
      </c>
      <c r="H34" s="7">
        <v>2</v>
      </c>
      <c r="I34" s="7">
        <v>1</v>
      </c>
      <c r="J34" s="7">
        <v>104</v>
      </c>
      <c r="K34" s="7">
        <v>4</v>
      </c>
      <c r="L34" s="7" t="s">
        <v>46</v>
      </c>
      <c r="M34" s="7" t="s">
        <v>46</v>
      </c>
      <c r="N34" s="7" t="s">
        <v>46</v>
      </c>
      <c r="O34" s="7" t="s">
        <v>46</v>
      </c>
      <c r="P34" s="7" t="s">
        <v>46</v>
      </c>
      <c r="Q34" s="7" t="s">
        <v>46</v>
      </c>
      <c r="R34" s="7" t="s">
        <v>46</v>
      </c>
      <c r="S34" s="7" t="s">
        <v>46</v>
      </c>
      <c r="T34" s="7">
        <v>41650</v>
      </c>
      <c r="U34" s="7">
        <v>374921</v>
      </c>
      <c r="V34" s="7">
        <v>402613</v>
      </c>
      <c r="W34" s="7">
        <v>12287</v>
      </c>
      <c r="X34" s="125"/>
    </row>
    <row r="35" spans="1:24" ht="15" customHeight="1" thickBot="1" x14ac:dyDescent="0.45">
      <c r="A35" s="125"/>
      <c r="B35" s="145">
        <v>32</v>
      </c>
      <c r="C35" s="11" t="s">
        <v>68</v>
      </c>
      <c r="D35" s="12">
        <v>7</v>
      </c>
      <c r="E35" s="13">
        <v>219</v>
      </c>
      <c r="F35" s="13">
        <v>111</v>
      </c>
      <c r="G35" s="13">
        <v>108</v>
      </c>
      <c r="H35" s="13">
        <v>9</v>
      </c>
      <c r="I35" s="13">
        <v>2</v>
      </c>
      <c r="J35" s="13">
        <v>88</v>
      </c>
      <c r="K35" s="13">
        <v>67</v>
      </c>
      <c r="L35" s="13">
        <v>7</v>
      </c>
      <c r="M35" s="13">
        <v>35</v>
      </c>
      <c r="N35" s="13">
        <v>8</v>
      </c>
      <c r="O35" s="13">
        <v>4</v>
      </c>
      <c r="P35" s="13" t="s">
        <v>46</v>
      </c>
      <c r="Q35" s="13" t="s">
        <v>46</v>
      </c>
      <c r="R35" s="13">
        <v>1</v>
      </c>
      <c r="S35" s="13" t="s">
        <v>46</v>
      </c>
      <c r="T35" s="13">
        <v>58133</v>
      </c>
      <c r="U35" s="13">
        <v>67363</v>
      </c>
      <c r="V35" s="13">
        <v>381519</v>
      </c>
      <c r="W35" s="13">
        <v>286155</v>
      </c>
      <c r="X35" s="125"/>
    </row>
  </sheetData>
  <mergeCells count="16">
    <mergeCell ref="B11:C11"/>
    <mergeCell ref="T6:T9"/>
    <mergeCell ref="U6:U9"/>
    <mergeCell ref="V6:V9"/>
    <mergeCell ref="W6:W9"/>
    <mergeCell ref="H7:I8"/>
    <mergeCell ref="J7:M7"/>
    <mergeCell ref="N7:O8"/>
    <mergeCell ref="J8:K8"/>
    <mergeCell ref="L8:M8"/>
    <mergeCell ref="B6:C10"/>
    <mergeCell ref="D6:D10"/>
    <mergeCell ref="E6:G8"/>
    <mergeCell ref="H6:O6"/>
    <mergeCell ref="P6:Q8"/>
    <mergeCell ref="R6:S8"/>
  </mergeCells>
  <phoneticPr fontId="2"/>
  <pageMargins left="0.78740157480314965" right="0.78740157480314965" top="0.78740157480314965" bottom="0.78740157480314965" header="0.39370078740157483" footer="0.59055118110236227"/>
  <pageSetup paperSize="9" scale="69" firstPageNumber="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N482"/>
  <sheetViews>
    <sheetView showGridLines="0" zoomScaleNormal="100" workbookViewId="0"/>
  </sheetViews>
  <sheetFormatPr defaultColWidth="8.125" defaultRowHeight="15" customHeight="1" x14ac:dyDescent="0.4"/>
  <cols>
    <col min="1" max="1" width="2.625" style="123" customWidth="1"/>
    <col min="2" max="2" width="2.5" style="123" customWidth="1"/>
    <col min="3" max="3" width="4" style="123" customWidth="1"/>
    <col min="4" max="4" width="4.875" style="123" customWidth="1"/>
    <col min="5" max="5" width="19.75" style="123" customWidth="1"/>
    <col min="6" max="6" width="6" style="123" customWidth="1"/>
    <col min="7" max="11" width="11.375" style="123" customWidth="1"/>
    <col min="12" max="14" width="10.125" style="123" customWidth="1"/>
    <col min="15" max="16384" width="8.125" style="123"/>
  </cols>
  <sheetData>
    <row r="1" spans="1:14" s="122" customFormat="1" ht="15" customHeight="1" x14ac:dyDescent="0.4">
      <c r="B1" s="122" t="s">
        <v>2258</v>
      </c>
    </row>
    <row r="2" spans="1:14" ht="3" customHeight="1" x14ac:dyDescent="0.4"/>
    <row r="3" spans="1:14" ht="3" customHeight="1" x14ac:dyDescent="0.4"/>
    <row r="4" spans="1:14" ht="3" customHeight="1" x14ac:dyDescent="0.4"/>
    <row r="5" spans="1:14" ht="3" customHeight="1" x14ac:dyDescent="0.4"/>
    <row r="6" spans="1:14" ht="3" customHeight="1" x14ac:dyDescent="0.4"/>
    <row r="7" spans="1:14" ht="3" customHeight="1" x14ac:dyDescent="0.4"/>
    <row r="8" spans="1:14" s="104" customFormat="1" ht="15" customHeight="1" thickBot="1" x14ac:dyDescent="0.45">
      <c r="B8" s="104" t="s">
        <v>2093</v>
      </c>
      <c r="L8" s="233"/>
      <c r="M8" s="233"/>
      <c r="N8" s="233"/>
    </row>
    <row r="9" spans="1:14" ht="52.5" x14ac:dyDescent="0.4">
      <c r="A9" s="125"/>
      <c r="B9" s="266" t="s">
        <v>19</v>
      </c>
      <c r="C9" s="267"/>
      <c r="D9" s="267"/>
      <c r="E9" s="267"/>
      <c r="F9" s="272" t="s">
        <v>20</v>
      </c>
      <c r="G9" s="134" t="s">
        <v>76</v>
      </c>
      <c r="H9" s="151" t="s">
        <v>71</v>
      </c>
      <c r="I9" s="135" t="s">
        <v>2091</v>
      </c>
      <c r="J9" s="135" t="s">
        <v>77</v>
      </c>
      <c r="K9" s="134" t="s">
        <v>27</v>
      </c>
      <c r="L9" s="234"/>
      <c r="M9" s="234"/>
      <c r="N9" s="234"/>
    </row>
    <row r="10" spans="1:14" s="14" customFormat="1" ht="15" customHeight="1" thickBot="1" x14ac:dyDescent="0.45">
      <c r="A10" s="138"/>
      <c r="B10" s="270"/>
      <c r="C10" s="271"/>
      <c r="D10" s="271"/>
      <c r="E10" s="271"/>
      <c r="F10" s="271"/>
      <c r="G10" s="60" t="s">
        <v>78</v>
      </c>
      <c r="H10" s="60" t="s">
        <v>80</v>
      </c>
      <c r="I10" s="60" t="s">
        <v>80</v>
      </c>
      <c r="J10" s="60" t="s">
        <v>80</v>
      </c>
      <c r="K10" s="3" t="s">
        <v>80</v>
      </c>
      <c r="L10" s="235"/>
      <c r="M10" s="235"/>
      <c r="N10" s="235"/>
    </row>
    <row r="11" spans="1:14" s="104" customFormat="1" ht="15" customHeight="1" x14ac:dyDescent="0.4">
      <c r="A11" s="124"/>
      <c r="B11" s="339" t="s">
        <v>16</v>
      </c>
      <c r="C11" s="339"/>
      <c r="D11" s="339"/>
      <c r="E11" s="340"/>
      <c r="F11" s="105">
        <v>2114</v>
      </c>
      <c r="G11" s="106">
        <v>85720</v>
      </c>
      <c r="H11" s="106">
        <v>31980425</v>
      </c>
      <c r="I11" s="106">
        <v>177262744</v>
      </c>
      <c r="J11" s="106">
        <v>271326608</v>
      </c>
      <c r="K11" s="106">
        <v>82783618</v>
      </c>
      <c r="L11" s="51"/>
      <c r="M11" s="51"/>
      <c r="N11" s="51"/>
    </row>
    <row r="12" spans="1:14" s="104" customFormat="1" ht="15" customHeight="1" x14ac:dyDescent="0.4">
      <c r="A12" s="124"/>
      <c r="B12" s="162" t="s">
        <v>43</v>
      </c>
      <c r="C12" s="163" t="s">
        <v>44</v>
      </c>
      <c r="D12" s="162"/>
      <c r="E12" s="164"/>
      <c r="F12" s="180">
        <v>452</v>
      </c>
      <c r="G12" s="181">
        <v>18245</v>
      </c>
      <c r="H12" s="181">
        <v>4935107</v>
      </c>
      <c r="I12" s="181">
        <v>24234478</v>
      </c>
      <c r="J12" s="181">
        <v>38465584</v>
      </c>
      <c r="K12" s="181">
        <v>12291698</v>
      </c>
      <c r="L12" s="51"/>
      <c r="M12" s="51"/>
      <c r="N12" s="51"/>
    </row>
    <row r="13" spans="1:14" s="104" customFormat="1" ht="15" customHeight="1" x14ac:dyDescent="0.4">
      <c r="A13" s="124"/>
      <c r="B13" s="161"/>
      <c r="C13" s="161" t="s">
        <v>81</v>
      </c>
      <c r="D13" s="347" t="s">
        <v>82</v>
      </c>
      <c r="E13" s="348"/>
      <c r="F13" s="182" t="s">
        <v>2101</v>
      </c>
      <c r="G13" s="183" t="s">
        <v>2101</v>
      </c>
      <c r="H13" s="183" t="s">
        <v>2101</v>
      </c>
      <c r="I13" s="183" t="s">
        <v>2101</v>
      </c>
      <c r="J13" s="183" t="s">
        <v>2101</v>
      </c>
      <c r="K13" s="183" t="s">
        <v>2101</v>
      </c>
      <c r="L13" s="51"/>
      <c r="M13" s="51"/>
      <c r="N13" s="51"/>
    </row>
    <row r="14" spans="1:14" ht="15" customHeight="1" x14ac:dyDescent="0.4">
      <c r="A14" s="125"/>
      <c r="B14" s="165"/>
      <c r="C14" s="165"/>
      <c r="D14" s="165" t="s">
        <v>83</v>
      </c>
      <c r="E14" s="166" t="s">
        <v>84</v>
      </c>
      <c r="F14" s="184">
        <v>16</v>
      </c>
      <c r="G14" s="185">
        <v>820</v>
      </c>
      <c r="H14" s="185">
        <v>248916</v>
      </c>
      <c r="I14" s="185">
        <v>3054438</v>
      </c>
      <c r="J14" s="185">
        <v>4003065</v>
      </c>
      <c r="K14" s="185">
        <v>806946</v>
      </c>
      <c r="L14" s="22"/>
      <c r="M14" s="22"/>
      <c r="N14" s="22"/>
    </row>
    <row r="15" spans="1:14" ht="15" customHeight="1" x14ac:dyDescent="0.4">
      <c r="A15" s="125"/>
      <c r="B15" s="165"/>
      <c r="C15" s="165"/>
      <c r="D15" s="165" t="s">
        <v>85</v>
      </c>
      <c r="E15" s="166" t="s">
        <v>86</v>
      </c>
      <c r="F15" s="184">
        <v>10</v>
      </c>
      <c r="G15" s="185">
        <v>508</v>
      </c>
      <c r="H15" s="185">
        <v>136694</v>
      </c>
      <c r="I15" s="185">
        <v>777871</v>
      </c>
      <c r="J15" s="185">
        <v>1088005</v>
      </c>
      <c r="K15" s="185">
        <v>271233</v>
      </c>
      <c r="L15" s="22"/>
      <c r="M15" s="22"/>
      <c r="N15" s="22"/>
    </row>
    <row r="16" spans="1:14" ht="15" customHeight="1" x14ac:dyDescent="0.4">
      <c r="A16" s="125"/>
      <c r="B16" s="165"/>
      <c r="C16" s="165"/>
      <c r="D16" s="165" t="s">
        <v>87</v>
      </c>
      <c r="E16" s="166" t="s">
        <v>88</v>
      </c>
      <c r="F16" s="184">
        <v>13</v>
      </c>
      <c r="G16" s="185">
        <v>493</v>
      </c>
      <c r="H16" s="185">
        <v>164482</v>
      </c>
      <c r="I16" s="185">
        <v>1503727</v>
      </c>
      <c r="J16" s="185">
        <v>2380540</v>
      </c>
      <c r="K16" s="185">
        <v>715712</v>
      </c>
      <c r="L16" s="22"/>
      <c r="M16" s="22"/>
      <c r="N16" s="22"/>
    </row>
    <row r="17" spans="1:14" ht="24" x14ac:dyDescent="0.4">
      <c r="A17" s="125"/>
      <c r="B17" s="165"/>
      <c r="C17" s="165"/>
      <c r="D17" s="165" t="s">
        <v>89</v>
      </c>
      <c r="E17" s="166" t="s">
        <v>90</v>
      </c>
      <c r="F17" s="184">
        <v>13</v>
      </c>
      <c r="G17" s="185">
        <v>449</v>
      </c>
      <c r="H17" s="185">
        <v>183922</v>
      </c>
      <c r="I17" s="185">
        <v>1390979</v>
      </c>
      <c r="J17" s="185">
        <v>1981609</v>
      </c>
      <c r="K17" s="185">
        <v>414254</v>
      </c>
      <c r="L17" s="22"/>
      <c r="M17" s="22"/>
      <c r="N17" s="22"/>
    </row>
    <row r="18" spans="1:14" ht="15" customHeight="1" x14ac:dyDescent="0.4">
      <c r="A18" s="125"/>
      <c r="B18" s="165"/>
      <c r="C18" s="165"/>
      <c r="D18" s="165" t="s">
        <v>91</v>
      </c>
      <c r="E18" s="166" t="s">
        <v>92</v>
      </c>
      <c r="F18" s="184">
        <v>40</v>
      </c>
      <c r="G18" s="185">
        <v>4378</v>
      </c>
      <c r="H18" s="185">
        <v>1204784</v>
      </c>
      <c r="I18" s="185">
        <v>5916382</v>
      </c>
      <c r="J18" s="185">
        <v>9464352</v>
      </c>
      <c r="K18" s="185">
        <v>3048729</v>
      </c>
      <c r="L18" s="22"/>
      <c r="M18" s="22"/>
      <c r="N18" s="22"/>
    </row>
    <row r="19" spans="1:14" s="104" customFormat="1" ht="12" customHeight="1" x14ac:dyDescent="0.4">
      <c r="A19" s="124"/>
      <c r="B19" s="161"/>
      <c r="C19" s="161" t="s">
        <v>93</v>
      </c>
      <c r="D19" s="341" t="s">
        <v>94</v>
      </c>
      <c r="E19" s="345"/>
      <c r="F19" s="182" t="s">
        <v>2101</v>
      </c>
      <c r="G19" s="183" t="s">
        <v>2101</v>
      </c>
      <c r="H19" s="183" t="s">
        <v>2101</v>
      </c>
      <c r="I19" s="183" t="s">
        <v>2101</v>
      </c>
      <c r="J19" s="183" t="s">
        <v>2101</v>
      </c>
      <c r="K19" s="183" t="s">
        <v>2101</v>
      </c>
      <c r="L19" s="51"/>
      <c r="M19" s="51"/>
      <c r="N19" s="51"/>
    </row>
    <row r="20" spans="1:14" ht="15" customHeight="1" x14ac:dyDescent="0.4">
      <c r="A20" s="125"/>
      <c r="B20" s="165"/>
      <c r="C20" s="165"/>
      <c r="D20" s="165" t="s">
        <v>95</v>
      </c>
      <c r="E20" s="166" t="s">
        <v>96</v>
      </c>
      <c r="F20" s="184">
        <v>11</v>
      </c>
      <c r="G20" s="185">
        <v>746</v>
      </c>
      <c r="H20" s="185">
        <v>195888</v>
      </c>
      <c r="I20" s="185">
        <v>822111</v>
      </c>
      <c r="J20" s="185">
        <v>1309438</v>
      </c>
      <c r="K20" s="185">
        <v>432703</v>
      </c>
      <c r="L20" s="22"/>
      <c r="M20" s="22"/>
      <c r="N20" s="22"/>
    </row>
    <row r="21" spans="1:14" ht="15" customHeight="1" x14ac:dyDescent="0.4">
      <c r="A21" s="125"/>
      <c r="B21" s="165"/>
      <c r="C21" s="165"/>
      <c r="D21" s="165" t="s">
        <v>97</v>
      </c>
      <c r="E21" s="166" t="s">
        <v>98</v>
      </c>
      <c r="F21" s="184">
        <v>25</v>
      </c>
      <c r="G21" s="185">
        <v>354</v>
      </c>
      <c r="H21" s="185">
        <v>78018</v>
      </c>
      <c r="I21" s="185">
        <v>345211</v>
      </c>
      <c r="J21" s="185">
        <v>551864</v>
      </c>
      <c r="K21" s="185">
        <v>189854</v>
      </c>
      <c r="L21" s="22"/>
      <c r="M21" s="22"/>
      <c r="N21" s="22"/>
    </row>
    <row r="22" spans="1:14" ht="15" customHeight="1" x14ac:dyDescent="0.4">
      <c r="A22" s="125"/>
      <c r="B22" s="165"/>
      <c r="C22" s="165"/>
      <c r="D22" s="165" t="s">
        <v>2121</v>
      </c>
      <c r="E22" s="166" t="s">
        <v>2102</v>
      </c>
      <c r="F22" s="184">
        <v>1</v>
      </c>
      <c r="G22" s="185">
        <v>3</v>
      </c>
      <c r="H22" s="185" t="s">
        <v>2100</v>
      </c>
      <c r="I22" s="185" t="s">
        <v>2100</v>
      </c>
      <c r="J22" s="185" t="s">
        <v>2100</v>
      </c>
      <c r="K22" s="185" t="s">
        <v>2100</v>
      </c>
      <c r="L22" s="22"/>
      <c r="M22" s="22"/>
      <c r="N22" s="22"/>
    </row>
    <row r="23" spans="1:14" ht="15" customHeight="1" x14ac:dyDescent="0.4">
      <c r="A23" s="125"/>
      <c r="B23" s="165"/>
      <c r="C23" s="165"/>
      <c r="D23" s="165" t="s">
        <v>99</v>
      </c>
      <c r="E23" s="166" t="s">
        <v>100</v>
      </c>
      <c r="F23" s="184">
        <v>14</v>
      </c>
      <c r="G23" s="185">
        <v>291</v>
      </c>
      <c r="H23" s="185">
        <v>64040</v>
      </c>
      <c r="I23" s="185">
        <v>789555</v>
      </c>
      <c r="J23" s="185">
        <v>1030448</v>
      </c>
      <c r="K23" s="185">
        <v>259126</v>
      </c>
      <c r="L23" s="22"/>
      <c r="M23" s="22"/>
      <c r="N23" s="22"/>
    </row>
    <row r="24" spans="1:14" ht="15" customHeight="1" x14ac:dyDescent="0.4">
      <c r="A24" s="125"/>
      <c r="B24" s="165"/>
      <c r="C24" s="165"/>
      <c r="D24" s="165" t="s">
        <v>101</v>
      </c>
      <c r="E24" s="166" t="s">
        <v>102</v>
      </c>
      <c r="F24" s="184">
        <v>32</v>
      </c>
      <c r="G24" s="185">
        <v>869</v>
      </c>
      <c r="H24" s="185">
        <v>221025</v>
      </c>
      <c r="I24" s="185">
        <v>1502763</v>
      </c>
      <c r="J24" s="185">
        <v>2282390</v>
      </c>
      <c r="K24" s="185">
        <v>667522</v>
      </c>
      <c r="L24" s="22"/>
      <c r="M24" s="22"/>
      <c r="N24" s="22"/>
    </row>
    <row r="25" spans="1:14" ht="15" customHeight="1" x14ac:dyDescent="0.4">
      <c r="A25" s="125"/>
      <c r="B25" s="165"/>
      <c r="C25" s="165"/>
      <c r="D25" s="165" t="s">
        <v>103</v>
      </c>
      <c r="E25" s="166" t="s">
        <v>104</v>
      </c>
      <c r="F25" s="184">
        <v>16</v>
      </c>
      <c r="G25" s="185">
        <v>355</v>
      </c>
      <c r="H25" s="185">
        <v>68141</v>
      </c>
      <c r="I25" s="185">
        <v>541125</v>
      </c>
      <c r="J25" s="185">
        <v>701202</v>
      </c>
      <c r="K25" s="185">
        <v>151273</v>
      </c>
      <c r="L25" s="22"/>
      <c r="M25" s="22"/>
      <c r="N25" s="22"/>
    </row>
    <row r="26" spans="1:14" s="104" customFormat="1" ht="12" x14ac:dyDescent="0.4">
      <c r="A26" s="125"/>
      <c r="B26" s="165"/>
      <c r="C26" s="165"/>
      <c r="D26" s="165" t="s">
        <v>105</v>
      </c>
      <c r="E26" s="166" t="s">
        <v>106</v>
      </c>
      <c r="F26" s="184">
        <v>17</v>
      </c>
      <c r="G26" s="185">
        <v>242</v>
      </c>
      <c r="H26" s="185">
        <v>64844</v>
      </c>
      <c r="I26" s="185">
        <v>302396</v>
      </c>
      <c r="J26" s="185">
        <v>436815</v>
      </c>
      <c r="K26" s="185">
        <v>117267</v>
      </c>
      <c r="L26" s="22"/>
      <c r="M26" s="22"/>
      <c r="N26" s="22"/>
    </row>
    <row r="27" spans="1:14" ht="12" customHeight="1" x14ac:dyDescent="0.4">
      <c r="A27" s="124"/>
      <c r="B27" s="161"/>
      <c r="C27" s="161" t="s">
        <v>107</v>
      </c>
      <c r="D27" s="341" t="s">
        <v>108</v>
      </c>
      <c r="E27" s="333"/>
      <c r="F27" s="182" t="s">
        <v>2101</v>
      </c>
      <c r="G27" s="183" t="s">
        <v>2101</v>
      </c>
      <c r="H27" s="183" t="s">
        <v>2101</v>
      </c>
      <c r="I27" s="183" t="s">
        <v>2101</v>
      </c>
      <c r="J27" s="183" t="s">
        <v>2101</v>
      </c>
      <c r="K27" s="183" t="s">
        <v>2101</v>
      </c>
      <c r="L27" s="51"/>
      <c r="M27" s="51"/>
      <c r="N27" s="51"/>
    </row>
    <row r="28" spans="1:14" ht="36" x14ac:dyDescent="0.4">
      <c r="A28" s="125"/>
      <c r="B28" s="165"/>
      <c r="C28" s="165"/>
      <c r="D28" s="165" t="s">
        <v>109</v>
      </c>
      <c r="E28" s="166" t="s">
        <v>110</v>
      </c>
      <c r="F28" s="184">
        <v>9</v>
      </c>
      <c r="G28" s="185">
        <v>114</v>
      </c>
      <c r="H28" s="185">
        <v>21164</v>
      </c>
      <c r="I28" s="185">
        <v>27023</v>
      </c>
      <c r="J28" s="185">
        <v>52275</v>
      </c>
      <c r="K28" s="185">
        <v>21768</v>
      </c>
      <c r="L28" s="22"/>
      <c r="M28" s="22"/>
      <c r="N28" s="22"/>
    </row>
    <row r="29" spans="1:14" s="104" customFormat="1" ht="28.5" customHeight="1" x14ac:dyDescent="0.4">
      <c r="A29" s="125"/>
      <c r="B29" s="165"/>
      <c r="C29" s="165"/>
      <c r="D29" s="165" t="s">
        <v>111</v>
      </c>
      <c r="E29" s="166" t="s">
        <v>112</v>
      </c>
      <c r="F29" s="184">
        <v>11</v>
      </c>
      <c r="G29" s="185">
        <v>180</v>
      </c>
      <c r="H29" s="185">
        <v>30884</v>
      </c>
      <c r="I29" s="185">
        <v>49168</v>
      </c>
      <c r="J29" s="185">
        <v>117516</v>
      </c>
      <c r="K29" s="185">
        <v>61076</v>
      </c>
      <c r="L29" s="22"/>
      <c r="M29" s="22"/>
      <c r="N29" s="22"/>
    </row>
    <row r="30" spans="1:14" ht="12" customHeight="1" x14ac:dyDescent="0.4">
      <c r="A30" s="124"/>
      <c r="B30" s="161"/>
      <c r="C30" s="161" t="s">
        <v>113</v>
      </c>
      <c r="D30" s="341" t="s">
        <v>114</v>
      </c>
      <c r="E30" s="345"/>
      <c r="F30" s="182" t="s">
        <v>2101</v>
      </c>
      <c r="G30" s="183" t="s">
        <v>2101</v>
      </c>
      <c r="H30" s="183" t="s">
        <v>2101</v>
      </c>
      <c r="I30" s="183" t="s">
        <v>2101</v>
      </c>
      <c r="J30" s="183" t="s">
        <v>2101</v>
      </c>
      <c r="K30" s="183" t="s">
        <v>2101</v>
      </c>
      <c r="L30" s="51"/>
      <c r="M30" s="51"/>
      <c r="N30" s="51"/>
    </row>
    <row r="31" spans="1:14" ht="12" x14ac:dyDescent="0.4">
      <c r="A31" s="125"/>
      <c r="B31" s="165"/>
      <c r="C31" s="165"/>
      <c r="D31" s="165" t="s">
        <v>115</v>
      </c>
      <c r="E31" s="204" t="s">
        <v>116</v>
      </c>
      <c r="F31" s="184">
        <v>5</v>
      </c>
      <c r="G31" s="185">
        <v>19</v>
      </c>
      <c r="H31" s="185">
        <v>2691</v>
      </c>
      <c r="I31" s="185">
        <v>2923</v>
      </c>
      <c r="J31" s="185">
        <v>8099</v>
      </c>
      <c r="K31" s="185">
        <v>4800</v>
      </c>
      <c r="L31" s="22"/>
      <c r="M31" s="22"/>
      <c r="N31" s="22"/>
    </row>
    <row r="32" spans="1:14" ht="15" customHeight="1" x14ac:dyDescent="0.4">
      <c r="A32" s="125"/>
      <c r="B32" s="165"/>
      <c r="C32" s="165"/>
      <c r="D32" s="165" t="s">
        <v>117</v>
      </c>
      <c r="E32" s="204" t="s">
        <v>118</v>
      </c>
      <c r="F32" s="184">
        <v>4</v>
      </c>
      <c r="G32" s="185">
        <v>79</v>
      </c>
      <c r="H32" s="185">
        <v>21746</v>
      </c>
      <c r="I32" s="185">
        <v>46641</v>
      </c>
      <c r="J32" s="185">
        <v>89253</v>
      </c>
      <c r="K32" s="185">
        <v>39443</v>
      </c>
      <c r="L32" s="22"/>
      <c r="M32" s="22"/>
      <c r="N32" s="22"/>
    </row>
    <row r="33" spans="1:14" ht="15" customHeight="1" x14ac:dyDescent="0.4">
      <c r="A33" s="125"/>
      <c r="B33" s="165"/>
      <c r="C33" s="165"/>
      <c r="D33" s="165" t="s">
        <v>119</v>
      </c>
      <c r="E33" s="204" t="s">
        <v>120</v>
      </c>
      <c r="F33" s="184">
        <v>2</v>
      </c>
      <c r="G33" s="185">
        <v>16</v>
      </c>
      <c r="H33" s="185" t="s">
        <v>2100</v>
      </c>
      <c r="I33" s="185" t="s">
        <v>2100</v>
      </c>
      <c r="J33" s="185" t="s">
        <v>2100</v>
      </c>
      <c r="K33" s="185" t="s">
        <v>2100</v>
      </c>
      <c r="L33" s="22"/>
      <c r="M33" s="22"/>
      <c r="N33" s="22"/>
    </row>
    <row r="34" spans="1:14" ht="15" customHeight="1" x14ac:dyDescent="0.4">
      <c r="A34" s="125"/>
      <c r="B34" s="165"/>
      <c r="C34" s="165"/>
      <c r="D34" s="165" t="s">
        <v>121</v>
      </c>
      <c r="E34" s="204" t="s">
        <v>122</v>
      </c>
      <c r="F34" s="184">
        <v>1</v>
      </c>
      <c r="G34" s="185">
        <v>4</v>
      </c>
      <c r="H34" s="185" t="s">
        <v>2100</v>
      </c>
      <c r="I34" s="185" t="s">
        <v>2100</v>
      </c>
      <c r="J34" s="185" t="s">
        <v>2100</v>
      </c>
      <c r="K34" s="185" t="s">
        <v>2100</v>
      </c>
      <c r="L34" s="22"/>
      <c r="M34" s="22"/>
      <c r="N34" s="22"/>
    </row>
    <row r="35" spans="1:14" s="104" customFormat="1" ht="15" customHeight="1" x14ac:dyDescent="0.4">
      <c r="A35" s="125"/>
      <c r="B35" s="165"/>
      <c r="C35" s="165"/>
      <c r="D35" s="165" t="s">
        <v>123</v>
      </c>
      <c r="E35" s="204" t="s">
        <v>124</v>
      </c>
      <c r="F35" s="184">
        <v>5</v>
      </c>
      <c r="G35" s="185">
        <v>176</v>
      </c>
      <c r="H35" s="185">
        <v>59175</v>
      </c>
      <c r="I35" s="185">
        <v>411386</v>
      </c>
      <c r="J35" s="185">
        <v>553763</v>
      </c>
      <c r="K35" s="185">
        <v>129664</v>
      </c>
      <c r="L35" s="22"/>
      <c r="M35" s="22"/>
      <c r="N35" s="22"/>
    </row>
    <row r="36" spans="1:14" ht="12" customHeight="1" x14ac:dyDescent="0.4">
      <c r="A36" s="124"/>
      <c r="B36" s="161"/>
      <c r="C36" s="161" t="s">
        <v>125</v>
      </c>
      <c r="D36" s="341" t="s">
        <v>126</v>
      </c>
      <c r="E36" s="345"/>
      <c r="F36" s="182" t="s">
        <v>2101</v>
      </c>
      <c r="G36" s="183" t="s">
        <v>2101</v>
      </c>
      <c r="H36" s="183" t="s">
        <v>2101</v>
      </c>
      <c r="I36" s="183" t="s">
        <v>2101</v>
      </c>
      <c r="J36" s="183" t="s">
        <v>2101</v>
      </c>
      <c r="K36" s="183" t="s">
        <v>2101</v>
      </c>
      <c r="L36" s="51"/>
      <c r="M36" s="51"/>
      <c r="N36" s="51"/>
    </row>
    <row r="37" spans="1:14" ht="15" customHeight="1" x14ac:dyDescent="0.4">
      <c r="A37" s="125"/>
      <c r="B37" s="165"/>
      <c r="C37" s="165"/>
      <c r="D37" s="165" t="s">
        <v>127</v>
      </c>
      <c r="E37" s="166" t="s">
        <v>128</v>
      </c>
      <c r="F37" s="184">
        <v>6</v>
      </c>
      <c r="G37" s="185">
        <v>133</v>
      </c>
      <c r="H37" s="185">
        <v>49585</v>
      </c>
      <c r="I37" s="185">
        <v>729269</v>
      </c>
      <c r="J37" s="185">
        <v>880675</v>
      </c>
      <c r="K37" s="185">
        <v>110340</v>
      </c>
      <c r="L37" s="22"/>
      <c r="M37" s="22"/>
      <c r="N37" s="22"/>
    </row>
    <row r="38" spans="1:14" ht="15" customHeight="1" x14ac:dyDescent="0.4">
      <c r="A38" s="125"/>
      <c r="B38" s="165"/>
      <c r="C38" s="165"/>
      <c r="D38" s="165" t="s">
        <v>129</v>
      </c>
      <c r="E38" s="166" t="s">
        <v>130</v>
      </c>
      <c r="F38" s="184">
        <v>2</v>
      </c>
      <c r="G38" s="185">
        <v>43</v>
      </c>
      <c r="H38" s="185" t="s">
        <v>2100</v>
      </c>
      <c r="I38" s="185" t="s">
        <v>2100</v>
      </c>
      <c r="J38" s="185" t="s">
        <v>2100</v>
      </c>
      <c r="K38" s="185" t="s">
        <v>2100</v>
      </c>
      <c r="L38" s="22"/>
      <c r="M38" s="22"/>
      <c r="N38" s="22"/>
    </row>
    <row r="39" spans="1:14" s="104" customFormat="1" ht="15" customHeight="1" x14ac:dyDescent="0.4">
      <c r="A39" s="125"/>
      <c r="B39" s="165"/>
      <c r="C39" s="165"/>
      <c r="D39" s="165" t="s">
        <v>131</v>
      </c>
      <c r="E39" s="166" t="s">
        <v>132</v>
      </c>
      <c r="F39" s="184">
        <v>1</v>
      </c>
      <c r="G39" s="185">
        <v>2</v>
      </c>
      <c r="H39" s="185" t="s">
        <v>2100</v>
      </c>
      <c r="I39" s="185" t="s">
        <v>2100</v>
      </c>
      <c r="J39" s="185" t="s">
        <v>2100</v>
      </c>
      <c r="K39" s="185" t="s">
        <v>2100</v>
      </c>
      <c r="L39" s="22"/>
      <c r="M39" s="22"/>
      <c r="N39" s="22"/>
    </row>
    <row r="40" spans="1:14" ht="12" customHeight="1" x14ac:dyDescent="0.4">
      <c r="A40" s="124"/>
      <c r="B40" s="161"/>
      <c r="C40" s="161" t="s">
        <v>133</v>
      </c>
      <c r="D40" s="341" t="s">
        <v>134</v>
      </c>
      <c r="E40" s="345"/>
      <c r="F40" s="182" t="s">
        <v>2101</v>
      </c>
      <c r="G40" s="183" t="s">
        <v>2101</v>
      </c>
      <c r="H40" s="183" t="s">
        <v>2101</v>
      </c>
      <c r="I40" s="183" t="s">
        <v>2101</v>
      </c>
      <c r="J40" s="183" t="s">
        <v>2101</v>
      </c>
      <c r="K40" s="183" t="s">
        <v>2101</v>
      </c>
      <c r="L40" s="51"/>
      <c r="M40" s="51"/>
      <c r="N40" s="51"/>
    </row>
    <row r="41" spans="1:14" ht="15" customHeight="1" x14ac:dyDescent="0.4">
      <c r="A41" s="125"/>
      <c r="B41" s="165"/>
      <c r="C41" s="165"/>
      <c r="D41" s="165" t="s">
        <v>135</v>
      </c>
      <c r="E41" s="166" t="s">
        <v>136</v>
      </c>
      <c r="F41" s="184">
        <v>9</v>
      </c>
      <c r="G41" s="185">
        <v>600</v>
      </c>
      <c r="H41" s="185">
        <v>213148</v>
      </c>
      <c r="I41" s="185">
        <v>359224</v>
      </c>
      <c r="J41" s="185">
        <v>651509</v>
      </c>
      <c r="K41" s="185">
        <v>251366</v>
      </c>
      <c r="L41" s="22"/>
      <c r="M41" s="22"/>
      <c r="N41" s="22"/>
    </row>
    <row r="42" spans="1:14" ht="15" customHeight="1" x14ac:dyDescent="0.4">
      <c r="A42" s="125"/>
      <c r="B42" s="165"/>
      <c r="C42" s="165"/>
      <c r="D42" s="165" t="s">
        <v>137</v>
      </c>
      <c r="E42" s="166" t="s">
        <v>138</v>
      </c>
      <c r="F42" s="184">
        <v>36</v>
      </c>
      <c r="G42" s="185">
        <v>800</v>
      </c>
      <c r="H42" s="185">
        <v>203487</v>
      </c>
      <c r="I42" s="185">
        <v>371958</v>
      </c>
      <c r="J42" s="185">
        <v>808888</v>
      </c>
      <c r="K42" s="185">
        <v>396258</v>
      </c>
      <c r="L42" s="22"/>
      <c r="M42" s="22"/>
      <c r="N42" s="22"/>
    </row>
    <row r="43" spans="1:14" ht="15" customHeight="1" x14ac:dyDescent="0.4">
      <c r="A43" s="125"/>
      <c r="B43" s="165"/>
      <c r="C43" s="165"/>
      <c r="D43" s="165" t="s">
        <v>139</v>
      </c>
      <c r="E43" s="166" t="s">
        <v>140</v>
      </c>
      <c r="F43" s="184">
        <v>12</v>
      </c>
      <c r="G43" s="185">
        <v>579</v>
      </c>
      <c r="H43" s="185">
        <v>142410</v>
      </c>
      <c r="I43" s="185">
        <v>202890</v>
      </c>
      <c r="J43" s="185">
        <v>543279</v>
      </c>
      <c r="K43" s="185">
        <v>292990</v>
      </c>
      <c r="L43" s="22"/>
      <c r="M43" s="22"/>
      <c r="N43" s="22"/>
    </row>
    <row r="44" spans="1:14" ht="15" customHeight="1" x14ac:dyDescent="0.4">
      <c r="A44" s="125"/>
      <c r="B44" s="165"/>
      <c r="C44" s="165"/>
      <c r="D44" s="165" t="s">
        <v>141</v>
      </c>
      <c r="E44" s="166" t="s">
        <v>142</v>
      </c>
      <c r="F44" s="184">
        <v>7</v>
      </c>
      <c r="G44" s="185">
        <v>346</v>
      </c>
      <c r="H44" s="185">
        <v>98770</v>
      </c>
      <c r="I44" s="185">
        <v>257699</v>
      </c>
      <c r="J44" s="185">
        <v>538823</v>
      </c>
      <c r="K44" s="185">
        <v>229201</v>
      </c>
      <c r="L44" s="22"/>
      <c r="M44" s="22"/>
      <c r="N44" s="22"/>
    </row>
    <row r="45" spans="1:14" s="104" customFormat="1" ht="15" customHeight="1" x14ac:dyDescent="0.4">
      <c r="A45" s="125"/>
      <c r="B45" s="165"/>
      <c r="C45" s="165"/>
      <c r="D45" s="165" t="s">
        <v>143</v>
      </c>
      <c r="E45" s="166" t="s">
        <v>144</v>
      </c>
      <c r="F45" s="184">
        <v>5</v>
      </c>
      <c r="G45" s="185">
        <v>103</v>
      </c>
      <c r="H45" s="185">
        <v>21396</v>
      </c>
      <c r="I45" s="185">
        <v>62769</v>
      </c>
      <c r="J45" s="185">
        <v>148010</v>
      </c>
      <c r="K45" s="185">
        <v>76987</v>
      </c>
      <c r="L45" s="22"/>
      <c r="M45" s="22"/>
      <c r="N45" s="22"/>
    </row>
    <row r="46" spans="1:14" ht="12" customHeight="1" x14ac:dyDescent="0.4">
      <c r="A46" s="124"/>
      <c r="B46" s="161"/>
      <c r="C46" s="161" t="s">
        <v>145</v>
      </c>
      <c r="D46" s="341" t="s">
        <v>146</v>
      </c>
      <c r="E46" s="345"/>
      <c r="F46" s="182" t="s">
        <v>2101</v>
      </c>
      <c r="G46" s="183" t="s">
        <v>2101</v>
      </c>
      <c r="H46" s="183" t="s">
        <v>2101</v>
      </c>
      <c r="I46" s="183" t="s">
        <v>2101</v>
      </c>
      <c r="J46" s="183" t="s">
        <v>2101</v>
      </c>
      <c r="K46" s="183" t="s">
        <v>2101</v>
      </c>
      <c r="L46" s="51"/>
      <c r="M46" s="51"/>
      <c r="N46" s="51"/>
    </row>
    <row r="47" spans="1:14" s="104" customFormat="1" ht="24" x14ac:dyDescent="0.4">
      <c r="A47" s="125"/>
      <c r="B47" s="165"/>
      <c r="C47" s="165"/>
      <c r="D47" s="165" t="s">
        <v>147</v>
      </c>
      <c r="E47" s="166" t="s">
        <v>148</v>
      </c>
      <c r="F47" s="184">
        <v>3</v>
      </c>
      <c r="G47" s="185">
        <v>20</v>
      </c>
      <c r="H47" s="185">
        <v>6710</v>
      </c>
      <c r="I47" s="185">
        <v>65415</v>
      </c>
      <c r="J47" s="185">
        <v>104376</v>
      </c>
      <c r="K47" s="185">
        <v>35632</v>
      </c>
      <c r="L47" s="22"/>
      <c r="M47" s="22"/>
      <c r="N47" s="22"/>
    </row>
    <row r="48" spans="1:14" ht="12" customHeight="1" x14ac:dyDescent="0.4">
      <c r="A48" s="124"/>
      <c r="B48" s="161"/>
      <c r="C48" s="161" t="s">
        <v>149</v>
      </c>
      <c r="D48" s="341" t="s">
        <v>150</v>
      </c>
      <c r="E48" s="345"/>
      <c r="F48" s="182" t="s">
        <v>2101</v>
      </c>
      <c r="G48" s="183" t="s">
        <v>2101</v>
      </c>
      <c r="H48" s="183" t="s">
        <v>2101</v>
      </c>
      <c r="I48" s="183" t="s">
        <v>2101</v>
      </c>
      <c r="J48" s="183" t="s">
        <v>2101</v>
      </c>
      <c r="K48" s="183" t="s">
        <v>2101</v>
      </c>
      <c r="L48" s="51"/>
      <c r="M48" s="51"/>
      <c r="N48" s="51"/>
    </row>
    <row r="49" spans="1:14" ht="15" customHeight="1" x14ac:dyDescent="0.4">
      <c r="A49" s="125"/>
      <c r="B49" s="165"/>
      <c r="C49" s="165"/>
      <c r="D49" s="165" t="s">
        <v>151</v>
      </c>
      <c r="E49" s="166" t="s">
        <v>152</v>
      </c>
      <c r="F49" s="184">
        <v>25</v>
      </c>
      <c r="G49" s="185">
        <v>744</v>
      </c>
      <c r="H49" s="185">
        <v>195358</v>
      </c>
      <c r="I49" s="185">
        <v>540319</v>
      </c>
      <c r="J49" s="185">
        <v>1091882</v>
      </c>
      <c r="K49" s="185">
        <v>493898</v>
      </c>
      <c r="L49" s="22"/>
      <c r="M49" s="22"/>
      <c r="N49" s="22"/>
    </row>
    <row r="50" spans="1:14" ht="15" customHeight="1" x14ac:dyDescent="0.4">
      <c r="A50" s="125"/>
      <c r="B50" s="165"/>
      <c r="C50" s="165"/>
      <c r="D50" s="165" t="s">
        <v>153</v>
      </c>
      <c r="E50" s="166" t="s">
        <v>154</v>
      </c>
      <c r="F50" s="184">
        <v>8</v>
      </c>
      <c r="G50" s="185">
        <v>201</v>
      </c>
      <c r="H50" s="185">
        <v>39395</v>
      </c>
      <c r="I50" s="185">
        <v>94875</v>
      </c>
      <c r="J50" s="185">
        <v>187864</v>
      </c>
      <c r="K50" s="185">
        <v>81928</v>
      </c>
      <c r="L50" s="22"/>
      <c r="M50" s="22"/>
      <c r="N50" s="22"/>
    </row>
    <row r="51" spans="1:14" ht="15" customHeight="1" x14ac:dyDescent="0.4">
      <c r="A51" s="125"/>
      <c r="B51" s="165"/>
      <c r="C51" s="165"/>
      <c r="D51" s="165" t="s">
        <v>155</v>
      </c>
      <c r="E51" s="166" t="s">
        <v>156</v>
      </c>
      <c r="F51" s="184">
        <v>4</v>
      </c>
      <c r="G51" s="185">
        <v>36</v>
      </c>
      <c r="H51" s="185">
        <v>11766</v>
      </c>
      <c r="I51" s="185">
        <v>35344</v>
      </c>
      <c r="J51" s="185">
        <v>67059</v>
      </c>
      <c r="K51" s="185">
        <v>29428</v>
      </c>
      <c r="L51" s="22"/>
      <c r="M51" s="22"/>
      <c r="N51" s="22"/>
    </row>
    <row r="52" spans="1:14" ht="15" customHeight="1" x14ac:dyDescent="0.4">
      <c r="A52" s="125"/>
      <c r="B52" s="165"/>
      <c r="C52" s="165"/>
      <c r="D52" s="165" t="s">
        <v>157</v>
      </c>
      <c r="E52" s="166" t="s">
        <v>158</v>
      </c>
      <c r="F52" s="184">
        <v>19</v>
      </c>
      <c r="G52" s="185">
        <v>869</v>
      </c>
      <c r="H52" s="185">
        <v>193928</v>
      </c>
      <c r="I52" s="185">
        <v>914456</v>
      </c>
      <c r="J52" s="185">
        <v>1484836</v>
      </c>
      <c r="K52" s="185">
        <v>506733</v>
      </c>
      <c r="L52" s="22"/>
      <c r="M52" s="22"/>
      <c r="N52" s="22"/>
    </row>
    <row r="53" spans="1:14" ht="15" customHeight="1" x14ac:dyDescent="0.4">
      <c r="A53" s="125"/>
      <c r="B53" s="165"/>
      <c r="C53" s="165"/>
      <c r="D53" s="165" t="s">
        <v>159</v>
      </c>
      <c r="E53" s="166" t="s">
        <v>160</v>
      </c>
      <c r="F53" s="184">
        <v>11</v>
      </c>
      <c r="G53" s="185">
        <v>542</v>
      </c>
      <c r="H53" s="185">
        <v>161424</v>
      </c>
      <c r="I53" s="185">
        <v>318877</v>
      </c>
      <c r="J53" s="185">
        <v>637971</v>
      </c>
      <c r="K53" s="185">
        <v>279051</v>
      </c>
      <c r="L53" s="22"/>
      <c r="M53" s="22"/>
      <c r="N53" s="22"/>
    </row>
    <row r="54" spans="1:14" ht="15" customHeight="1" x14ac:dyDescent="0.4">
      <c r="A54" s="125"/>
      <c r="B54" s="165"/>
      <c r="C54" s="165"/>
      <c r="D54" s="165" t="s">
        <v>161</v>
      </c>
      <c r="E54" s="166" t="s">
        <v>162</v>
      </c>
      <c r="F54" s="184">
        <v>10</v>
      </c>
      <c r="G54" s="185">
        <v>1601</v>
      </c>
      <c r="H54" s="185">
        <v>378091</v>
      </c>
      <c r="I54" s="185">
        <v>1192677</v>
      </c>
      <c r="J54" s="185">
        <v>2265907</v>
      </c>
      <c r="K54" s="185">
        <v>962711</v>
      </c>
      <c r="L54" s="22"/>
      <c r="M54" s="22"/>
      <c r="N54" s="22"/>
    </row>
    <row r="55" spans="1:14" ht="15" customHeight="1" x14ac:dyDescent="0.4">
      <c r="A55" s="125"/>
      <c r="B55" s="165"/>
      <c r="C55" s="165"/>
      <c r="D55" s="165" t="s">
        <v>163</v>
      </c>
      <c r="E55" s="166" t="s">
        <v>164</v>
      </c>
      <c r="F55" s="184">
        <v>3</v>
      </c>
      <c r="G55" s="185">
        <v>236</v>
      </c>
      <c r="H55" s="185">
        <v>70381</v>
      </c>
      <c r="I55" s="185">
        <v>407882</v>
      </c>
      <c r="J55" s="185">
        <v>841435</v>
      </c>
      <c r="K55" s="185">
        <v>371710</v>
      </c>
      <c r="L55" s="22"/>
      <c r="M55" s="22"/>
      <c r="N55" s="22"/>
    </row>
    <row r="56" spans="1:14" s="104" customFormat="1" ht="15" customHeight="1" x14ac:dyDescent="0.4">
      <c r="A56" s="125"/>
      <c r="B56" s="167"/>
      <c r="C56" s="167"/>
      <c r="D56" s="167" t="s">
        <v>165</v>
      </c>
      <c r="E56" s="168" t="s">
        <v>166</v>
      </c>
      <c r="F56" s="186">
        <v>46</v>
      </c>
      <c r="G56" s="187">
        <v>1294</v>
      </c>
      <c r="H56" s="187">
        <v>358959</v>
      </c>
      <c r="I56" s="187">
        <v>1070644</v>
      </c>
      <c r="J56" s="187">
        <v>1938567</v>
      </c>
      <c r="K56" s="187">
        <v>752218</v>
      </c>
      <c r="L56" s="22"/>
      <c r="M56" s="22"/>
      <c r="N56" s="22"/>
    </row>
    <row r="57" spans="1:14" s="104" customFormat="1" ht="12" customHeight="1" x14ac:dyDescent="0.4">
      <c r="A57" s="124"/>
      <c r="B57" s="169">
        <v>10</v>
      </c>
      <c r="C57" s="169" t="s">
        <v>45</v>
      </c>
      <c r="D57" s="222"/>
      <c r="E57" s="170"/>
      <c r="F57" s="188">
        <v>79</v>
      </c>
      <c r="G57" s="189">
        <v>1047</v>
      </c>
      <c r="H57" s="189">
        <v>309518</v>
      </c>
      <c r="I57" s="189">
        <v>1771378</v>
      </c>
      <c r="J57" s="189">
        <v>4651920</v>
      </c>
      <c r="K57" s="189">
        <v>2462049</v>
      </c>
      <c r="L57" s="51"/>
      <c r="M57" s="51"/>
      <c r="N57" s="51"/>
    </row>
    <row r="58" spans="1:14" ht="12" customHeight="1" x14ac:dyDescent="0.4">
      <c r="A58" s="124"/>
      <c r="B58" s="171"/>
      <c r="C58" s="171">
        <v>101</v>
      </c>
      <c r="D58" s="334" t="s">
        <v>167</v>
      </c>
      <c r="E58" s="335"/>
      <c r="F58" s="182" t="s">
        <v>2101</v>
      </c>
      <c r="G58" s="183" t="s">
        <v>2101</v>
      </c>
      <c r="H58" s="183" t="s">
        <v>2101</v>
      </c>
      <c r="I58" s="183" t="s">
        <v>2101</v>
      </c>
      <c r="J58" s="183" t="s">
        <v>2101</v>
      </c>
      <c r="K58" s="183" t="s">
        <v>2101</v>
      </c>
      <c r="L58" s="51"/>
      <c r="M58" s="51"/>
      <c r="N58" s="51"/>
    </row>
    <row r="59" spans="1:14" s="104" customFormat="1" ht="15" customHeight="1" x14ac:dyDescent="0.4">
      <c r="A59" s="125"/>
      <c r="B59" s="172"/>
      <c r="C59" s="172"/>
      <c r="D59" s="172">
        <v>1011</v>
      </c>
      <c r="E59" s="166" t="s">
        <v>168</v>
      </c>
      <c r="F59" s="184">
        <v>8</v>
      </c>
      <c r="G59" s="185">
        <v>266</v>
      </c>
      <c r="H59" s="185">
        <v>83416</v>
      </c>
      <c r="I59" s="185">
        <v>1229017</v>
      </c>
      <c r="J59" s="185">
        <v>3381756</v>
      </c>
      <c r="K59" s="185">
        <v>1915717</v>
      </c>
      <c r="L59" s="22"/>
      <c r="M59" s="22"/>
      <c r="N59" s="22"/>
    </row>
    <row r="60" spans="1:14" ht="12" customHeight="1" x14ac:dyDescent="0.4">
      <c r="A60" s="124"/>
      <c r="B60" s="171"/>
      <c r="C60" s="171">
        <v>102</v>
      </c>
      <c r="D60" s="331" t="s">
        <v>169</v>
      </c>
      <c r="E60" s="333"/>
      <c r="F60" s="182" t="s">
        <v>2101</v>
      </c>
      <c r="G60" s="183" t="s">
        <v>2101</v>
      </c>
      <c r="H60" s="183" t="s">
        <v>2101</v>
      </c>
      <c r="I60" s="183" t="s">
        <v>2101</v>
      </c>
      <c r="J60" s="183" t="s">
        <v>2101</v>
      </c>
      <c r="K60" s="183" t="s">
        <v>2101</v>
      </c>
      <c r="L60" s="51"/>
      <c r="M60" s="51"/>
      <c r="N60" s="51"/>
    </row>
    <row r="61" spans="1:14" ht="15" customHeight="1" x14ac:dyDescent="0.4">
      <c r="A61" s="125"/>
      <c r="B61" s="172"/>
      <c r="C61" s="172"/>
      <c r="D61" s="172">
        <v>1021</v>
      </c>
      <c r="E61" s="166" t="s">
        <v>170</v>
      </c>
      <c r="F61" s="184">
        <v>5</v>
      </c>
      <c r="G61" s="185">
        <v>96</v>
      </c>
      <c r="H61" s="185">
        <v>27212</v>
      </c>
      <c r="I61" s="185">
        <v>31551</v>
      </c>
      <c r="J61" s="185">
        <v>105276</v>
      </c>
      <c r="K61" s="185">
        <v>38177</v>
      </c>
      <c r="L61" s="22"/>
      <c r="M61" s="22"/>
      <c r="N61" s="22"/>
    </row>
    <row r="62" spans="1:14" ht="15" customHeight="1" x14ac:dyDescent="0.4">
      <c r="A62" s="125"/>
      <c r="B62" s="172"/>
      <c r="C62" s="172"/>
      <c r="D62" s="172">
        <v>1022</v>
      </c>
      <c r="E62" s="166" t="s">
        <v>171</v>
      </c>
      <c r="F62" s="184">
        <v>4</v>
      </c>
      <c r="G62" s="185">
        <v>67</v>
      </c>
      <c r="H62" s="185" t="s">
        <v>2100</v>
      </c>
      <c r="I62" s="185" t="s">
        <v>2100</v>
      </c>
      <c r="J62" s="185" t="s">
        <v>2100</v>
      </c>
      <c r="K62" s="185" t="s">
        <v>2100</v>
      </c>
      <c r="L62" s="22"/>
      <c r="M62" s="22"/>
      <c r="N62" s="22"/>
    </row>
    <row r="63" spans="1:14" s="104" customFormat="1" ht="12" x14ac:dyDescent="0.4">
      <c r="A63" s="125"/>
      <c r="B63" s="172"/>
      <c r="C63" s="172"/>
      <c r="D63" s="172">
        <v>1023</v>
      </c>
      <c r="E63" s="166" t="s">
        <v>172</v>
      </c>
      <c r="F63" s="184">
        <v>19</v>
      </c>
      <c r="G63" s="185">
        <v>292</v>
      </c>
      <c r="H63" s="185">
        <v>90522</v>
      </c>
      <c r="I63" s="185">
        <v>129689</v>
      </c>
      <c r="J63" s="185">
        <v>372835</v>
      </c>
      <c r="K63" s="185">
        <v>154315</v>
      </c>
      <c r="L63" s="22"/>
      <c r="M63" s="22"/>
      <c r="N63" s="22"/>
    </row>
    <row r="64" spans="1:14" ht="12" customHeight="1" x14ac:dyDescent="0.4">
      <c r="A64" s="124"/>
      <c r="B64" s="171"/>
      <c r="C64" s="171">
        <v>103</v>
      </c>
      <c r="D64" s="336" t="s">
        <v>173</v>
      </c>
      <c r="E64" s="346"/>
      <c r="F64" s="182" t="s">
        <v>2101</v>
      </c>
      <c r="G64" s="183" t="s">
        <v>2101</v>
      </c>
      <c r="H64" s="183" t="s">
        <v>2101</v>
      </c>
      <c r="I64" s="183" t="s">
        <v>2101</v>
      </c>
      <c r="J64" s="183" t="s">
        <v>2101</v>
      </c>
      <c r="K64" s="183" t="s">
        <v>2101</v>
      </c>
      <c r="L64" s="51"/>
      <c r="M64" s="51"/>
      <c r="N64" s="51"/>
    </row>
    <row r="65" spans="1:14" s="104" customFormat="1" ht="15" customHeight="1" x14ac:dyDescent="0.4">
      <c r="A65" s="125"/>
      <c r="B65" s="172"/>
      <c r="C65" s="172"/>
      <c r="D65" s="172">
        <v>1031</v>
      </c>
      <c r="E65" s="166" t="s">
        <v>174</v>
      </c>
      <c r="F65" s="184">
        <v>1</v>
      </c>
      <c r="G65" s="185">
        <v>4</v>
      </c>
      <c r="H65" s="185" t="s">
        <v>2100</v>
      </c>
      <c r="I65" s="185" t="s">
        <v>2100</v>
      </c>
      <c r="J65" s="185" t="s">
        <v>2100</v>
      </c>
      <c r="K65" s="185" t="s">
        <v>2100</v>
      </c>
      <c r="L65" s="22"/>
      <c r="M65" s="22"/>
      <c r="N65" s="22"/>
    </row>
    <row r="66" spans="1:14" ht="15" customHeight="1" x14ac:dyDescent="0.4">
      <c r="A66" s="125"/>
      <c r="B66" s="172"/>
      <c r="C66" s="172"/>
      <c r="D66" s="172">
        <v>1032</v>
      </c>
      <c r="E66" s="166" t="s">
        <v>2103</v>
      </c>
      <c r="F66" s="184">
        <v>1</v>
      </c>
      <c r="G66" s="185">
        <v>2</v>
      </c>
      <c r="H66" s="185" t="s">
        <v>2100</v>
      </c>
      <c r="I66" s="185" t="s">
        <v>2100</v>
      </c>
      <c r="J66" s="185" t="s">
        <v>2100</v>
      </c>
      <c r="K66" s="185" t="s">
        <v>2100</v>
      </c>
      <c r="L66" s="22"/>
      <c r="M66" s="22"/>
      <c r="N66" s="22"/>
    </row>
    <row r="67" spans="1:14" s="104" customFormat="1" ht="12" customHeight="1" x14ac:dyDescent="0.4">
      <c r="A67" s="124"/>
      <c r="B67" s="171"/>
      <c r="C67" s="171">
        <v>104</v>
      </c>
      <c r="D67" s="331" t="s">
        <v>175</v>
      </c>
      <c r="E67" s="333"/>
      <c r="F67" s="182" t="s">
        <v>2101</v>
      </c>
      <c r="G67" s="183" t="s">
        <v>2101</v>
      </c>
      <c r="H67" s="183" t="s">
        <v>2101</v>
      </c>
      <c r="I67" s="183" t="s">
        <v>2101</v>
      </c>
      <c r="J67" s="183" t="s">
        <v>2101</v>
      </c>
      <c r="K67" s="183" t="s">
        <v>2101</v>
      </c>
      <c r="L67" s="51"/>
      <c r="M67" s="51"/>
      <c r="N67" s="51"/>
    </row>
    <row r="68" spans="1:14" ht="15" customHeight="1" x14ac:dyDescent="0.4">
      <c r="A68" s="125"/>
      <c r="B68" s="172"/>
      <c r="C68" s="172"/>
      <c r="D68" s="172">
        <v>1041</v>
      </c>
      <c r="E68" s="166" t="s">
        <v>176</v>
      </c>
      <c r="F68" s="184">
        <v>6</v>
      </c>
      <c r="G68" s="185">
        <v>16</v>
      </c>
      <c r="H68" s="185">
        <v>5677</v>
      </c>
      <c r="I68" s="185">
        <v>11466</v>
      </c>
      <c r="J68" s="185">
        <v>26920</v>
      </c>
      <c r="K68" s="185">
        <v>14343</v>
      </c>
      <c r="L68" s="22"/>
      <c r="M68" s="22"/>
      <c r="N68" s="22"/>
    </row>
    <row r="69" spans="1:14" ht="12" customHeight="1" x14ac:dyDescent="0.4">
      <c r="A69" s="124"/>
      <c r="B69" s="171"/>
      <c r="C69" s="171">
        <v>106</v>
      </c>
      <c r="D69" s="331" t="s">
        <v>177</v>
      </c>
      <c r="E69" s="333"/>
      <c r="F69" s="182" t="s">
        <v>2101</v>
      </c>
      <c r="G69" s="183" t="s">
        <v>2101</v>
      </c>
      <c r="H69" s="183" t="s">
        <v>2101</v>
      </c>
      <c r="I69" s="183" t="s">
        <v>2101</v>
      </c>
      <c r="J69" s="183" t="s">
        <v>2101</v>
      </c>
      <c r="K69" s="183" t="s">
        <v>2101</v>
      </c>
      <c r="L69" s="51"/>
      <c r="M69" s="51"/>
      <c r="N69" s="51"/>
    </row>
    <row r="70" spans="1:14" ht="15" customHeight="1" x14ac:dyDescent="0.4">
      <c r="A70" s="125"/>
      <c r="B70" s="172"/>
      <c r="C70" s="172"/>
      <c r="D70" s="172">
        <v>1061</v>
      </c>
      <c r="E70" s="166" t="s">
        <v>178</v>
      </c>
      <c r="F70" s="184">
        <v>14</v>
      </c>
      <c r="G70" s="185">
        <v>105</v>
      </c>
      <c r="H70" s="185">
        <v>27236</v>
      </c>
      <c r="I70" s="185">
        <v>209501</v>
      </c>
      <c r="J70" s="185">
        <v>350469</v>
      </c>
      <c r="K70" s="185">
        <v>128154</v>
      </c>
      <c r="L70" s="22"/>
      <c r="M70" s="22"/>
      <c r="N70" s="22"/>
    </row>
    <row r="71" spans="1:14" s="104" customFormat="1" ht="15" customHeight="1" x14ac:dyDescent="0.4">
      <c r="A71" s="125"/>
      <c r="B71" s="172"/>
      <c r="C71" s="172"/>
      <c r="D71" s="172">
        <v>1062</v>
      </c>
      <c r="E71" s="166" t="s">
        <v>179</v>
      </c>
      <c r="F71" s="184">
        <v>5</v>
      </c>
      <c r="G71" s="185">
        <v>56</v>
      </c>
      <c r="H71" s="185">
        <v>14402</v>
      </c>
      <c r="I71" s="185">
        <v>34861</v>
      </c>
      <c r="J71" s="185">
        <v>67205</v>
      </c>
      <c r="K71" s="185">
        <v>29519</v>
      </c>
      <c r="L71" s="22"/>
      <c r="M71" s="22"/>
      <c r="N71" s="22"/>
    </row>
    <row r="72" spans="1:14" s="104" customFormat="1" ht="12" x14ac:dyDescent="0.4">
      <c r="A72" s="125"/>
      <c r="B72" s="172"/>
      <c r="C72" s="172"/>
      <c r="D72" s="172">
        <v>1063</v>
      </c>
      <c r="E72" s="166" t="s">
        <v>180</v>
      </c>
      <c r="F72" s="184">
        <v>16</v>
      </c>
      <c r="G72" s="185">
        <v>143</v>
      </c>
      <c r="H72" s="185">
        <v>42644</v>
      </c>
      <c r="I72" s="185">
        <v>97878</v>
      </c>
      <c r="J72" s="185">
        <v>242664</v>
      </c>
      <c r="K72" s="185">
        <v>127172</v>
      </c>
      <c r="L72" s="22"/>
      <c r="M72" s="22"/>
      <c r="N72" s="22"/>
    </row>
    <row r="73" spans="1:14" ht="12" customHeight="1" x14ac:dyDescent="0.4">
      <c r="A73" s="124"/>
      <c r="B73" s="169">
        <v>11</v>
      </c>
      <c r="C73" s="169" t="s">
        <v>47</v>
      </c>
      <c r="D73" s="222"/>
      <c r="E73" s="170"/>
      <c r="F73" s="188">
        <v>137</v>
      </c>
      <c r="G73" s="189">
        <v>3416</v>
      </c>
      <c r="H73" s="189">
        <v>778048</v>
      </c>
      <c r="I73" s="189">
        <v>824031</v>
      </c>
      <c r="J73" s="189">
        <v>2086091</v>
      </c>
      <c r="K73" s="189">
        <v>1139673</v>
      </c>
      <c r="L73" s="51"/>
      <c r="M73" s="51"/>
      <c r="N73" s="51"/>
    </row>
    <row r="74" spans="1:14" s="104" customFormat="1" ht="12" customHeight="1" x14ac:dyDescent="0.4">
      <c r="A74" s="124"/>
      <c r="B74" s="171"/>
      <c r="C74" s="171">
        <v>111</v>
      </c>
      <c r="D74" s="342" t="s">
        <v>181</v>
      </c>
      <c r="E74" s="343"/>
      <c r="F74" s="182" t="s">
        <v>2101</v>
      </c>
      <c r="G74" s="183" t="s">
        <v>2101</v>
      </c>
      <c r="H74" s="183" t="s">
        <v>2101</v>
      </c>
      <c r="I74" s="183" t="s">
        <v>2101</v>
      </c>
      <c r="J74" s="183" t="s">
        <v>2101</v>
      </c>
      <c r="K74" s="183" t="s">
        <v>2101</v>
      </c>
      <c r="L74" s="51"/>
      <c r="M74" s="51"/>
      <c r="N74" s="51"/>
    </row>
    <row r="75" spans="1:14" ht="15" customHeight="1" x14ac:dyDescent="0.4">
      <c r="A75" s="125"/>
      <c r="B75" s="172"/>
      <c r="C75" s="172"/>
      <c r="D75" s="172">
        <v>1112</v>
      </c>
      <c r="E75" s="166" t="s">
        <v>182</v>
      </c>
      <c r="F75" s="184">
        <v>1</v>
      </c>
      <c r="G75" s="185">
        <v>11</v>
      </c>
      <c r="H75" s="185" t="s">
        <v>2100</v>
      </c>
      <c r="I75" s="185" t="s">
        <v>2100</v>
      </c>
      <c r="J75" s="185" t="s">
        <v>2100</v>
      </c>
      <c r="K75" s="185" t="s">
        <v>2100</v>
      </c>
      <c r="L75" s="22"/>
      <c r="M75" s="22"/>
      <c r="N75" s="22"/>
    </row>
    <row r="76" spans="1:14" s="104" customFormat="1" ht="12" customHeight="1" x14ac:dyDescent="0.4">
      <c r="A76" s="124"/>
      <c r="B76" s="171"/>
      <c r="C76" s="171">
        <v>112</v>
      </c>
      <c r="D76" s="331" t="s">
        <v>183</v>
      </c>
      <c r="E76" s="333"/>
      <c r="F76" s="182" t="s">
        <v>2101</v>
      </c>
      <c r="G76" s="183" t="s">
        <v>2101</v>
      </c>
      <c r="H76" s="183" t="s">
        <v>2101</v>
      </c>
      <c r="I76" s="183" t="s">
        <v>2101</v>
      </c>
      <c r="J76" s="183" t="s">
        <v>2101</v>
      </c>
      <c r="K76" s="183" t="s">
        <v>2101</v>
      </c>
      <c r="L76" s="51"/>
      <c r="M76" s="51"/>
      <c r="N76" s="51"/>
    </row>
    <row r="77" spans="1:14" ht="15" customHeight="1" x14ac:dyDescent="0.4">
      <c r="A77" s="124"/>
      <c r="B77" s="172"/>
      <c r="C77" s="172"/>
      <c r="D77" s="218">
        <v>1122</v>
      </c>
      <c r="E77" s="218" t="s">
        <v>2104</v>
      </c>
      <c r="F77" s="184">
        <v>1</v>
      </c>
      <c r="G77" s="185">
        <v>1</v>
      </c>
      <c r="H77" s="185" t="s">
        <v>2100</v>
      </c>
      <c r="I77" s="185" t="s">
        <v>2100</v>
      </c>
      <c r="J77" s="185" t="s">
        <v>2100</v>
      </c>
      <c r="K77" s="185" t="s">
        <v>2100</v>
      </c>
      <c r="L77" s="51"/>
      <c r="M77" s="51"/>
      <c r="N77" s="51"/>
    </row>
    <row r="78" spans="1:14" ht="15" customHeight="1" x14ac:dyDescent="0.4">
      <c r="A78" s="125"/>
      <c r="B78" s="172"/>
      <c r="C78" s="172"/>
      <c r="D78" s="172">
        <v>1123</v>
      </c>
      <c r="E78" s="166" t="s">
        <v>184</v>
      </c>
      <c r="F78" s="184">
        <v>2</v>
      </c>
      <c r="G78" s="185">
        <v>27</v>
      </c>
      <c r="H78" s="185" t="s">
        <v>2100</v>
      </c>
      <c r="I78" s="185" t="s">
        <v>2100</v>
      </c>
      <c r="J78" s="185" t="s">
        <v>2100</v>
      </c>
      <c r="K78" s="185" t="s">
        <v>2100</v>
      </c>
      <c r="L78" s="22"/>
      <c r="M78" s="22"/>
      <c r="N78" s="22"/>
    </row>
    <row r="79" spans="1:14" s="104" customFormat="1" ht="12" customHeight="1" x14ac:dyDescent="0.4">
      <c r="A79" s="124"/>
      <c r="B79" s="171"/>
      <c r="C79" s="171">
        <v>114</v>
      </c>
      <c r="D79" s="331" t="s">
        <v>185</v>
      </c>
      <c r="E79" s="333"/>
      <c r="F79" s="182" t="s">
        <v>2101</v>
      </c>
      <c r="G79" s="183" t="s">
        <v>2101</v>
      </c>
      <c r="H79" s="183" t="s">
        <v>2101</v>
      </c>
      <c r="I79" s="183" t="s">
        <v>2101</v>
      </c>
      <c r="J79" s="183" t="s">
        <v>2101</v>
      </c>
      <c r="K79" s="183" t="s">
        <v>2101</v>
      </c>
      <c r="L79" s="51"/>
      <c r="M79" s="51"/>
      <c r="N79" s="51"/>
    </row>
    <row r="80" spans="1:14" ht="15" customHeight="1" x14ac:dyDescent="0.4">
      <c r="A80" s="125"/>
      <c r="B80" s="172"/>
      <c r="C80" s="172"/>
      <c r="D80" s="172">
        <v>1145</v>
      </c>
      <c r="E80" s="166" t="s">
        <v>186</v>
      </c>
      <c r="F80" s="184">
        <v>3</v>
      </c>
      <c r="G80" s="185">
        <v>14</v>
      </c>
      <c r="H80" s="185">
        <v>3389</v>
      </c>
      <c r="I80" s="185">
        <v>555</v>
      </c>
      <c r="J80" s="185">
        <v>4049</v>
      </c>
      <c r="K80" s="185">
        <v>3177</v>
      </c>
      <c r="L80" s="22"/>
      <c r="M80" s="22"/>
      <c r="N80" s="22"/>
    </row>
    <row r="81" spans="1:14" ht="15" customHeight="1" x14ac:dyDescent="0.4">
      <c r="A81" s="125"/>
      <c r="B81" s="172"/>
      <c r="C81" s="172"/>
      <c r="D81" s="172">
        <v>1146</v>
      </c>
      <c r="E81" s="204" t="s">
        <v>2120</v>
      </c>
      <c r="F81" s="184">
        <v>1</v>
      </c>
      <c r="G81" s="185">
        <v>3</v>
      </c>
      <c r="H81" s="185" t="s">
        <v>2100</v>
      </c>
      <c r="I81" s="185" t="s">
        <v>2100</v>
      </c>
      <c r="J81" s="185" t="s">
        <v>2100</v>
      </c>
      <c r="K81" s="185" t="s">
        <v>2100</v>
      </c>
      <c r="L81" s="22"/>
      <c r="M81" s="22"/>
      <c r="N81" s="22"/>
    </row>
    <row r="82" spans="1:14" ht="15" customHeight="1" x14ac:dyDescent="0.4">
      <c r="A82" s="125"/>
      <c r="B82" s="172"/>
      <c r="C82" s="172"/>
      <c r="D82" s="172">
        <v>1148</v>
      </c>
      <c r="E82" s="166" t="s">
        <v>187</v>
      </c>
      <c r="F82" s="184">
        <v>2</v>
      </c>
      <c r="G82" s="185">
        <v>9</v>
      </c>
      <c r="H82" s="185" t="s">
        <v>2100</v>
      </c>
      <c r="I82" s="185" t="s">
        <v>2100</v>
      </c>
      <c r="J82" s="185" t="s">
        <v>2100</v>
      </c>
      <c r="K82" s="185" t="s">
        <v>2100</v>
      </c>
      <c r="L82" s="22"/>
      <c r="M82" s="22"/>
      <c r="N82" s="22"/>
    </row>
    <row r="83" spans="1:14" ht="12" customHeight="1" x14ac:dyDescent="0.4">
      <c r="A83" s="124"/>
      <c r="B83" s="171"/>
      <c r="C83" s="171">
        <v>115</v>
      </c>
      <c r="D83" s="331" t="s">
        <v>188</v>
      </c>
      <c r="E83" s="333"/>
      <c r="F83" s="182" t="s">
        <v>2101</v>
      </c>
      <c r="G83" s="183" t="s">
        <v>2101</v>
      </c>
      <c r="H83" s="183" t="s">
        <v>2101</v>
      </c>
      <c r="I83" s="183" t="s">
        <v>2101</v>
      </c>
      <c r="J83" s="183" t="s">
        <v>2101</v>
      </c>
      <c r="K83" s="183" t="s">
        <v>2101</v>
      </c>
      <c r="L83" s="51"/>
      <c r="M83" s="51"/>
      <c r="N83" s="51"/>
    </row>
    <row r="84" spans="1:14" ht="12" x14ac:dyDescent="0.4">
      <c r="A84" s="125"/>
      <c r="B84" s="172"/>
      <c r="C84" s="172"/>
      <c r="D84" s="172">
        <v>1151</v>
      </c>
      <c r="E84" s="166" t="s">
        <v>189</v>
      </c>
      <c r="F84" s="184">
        <v>1</v>
      </c>
      <c r="G84" s="185">
        <v>6</v>
      </c>
      <c r="H84" s="185" t="s">
        <v>2100</v>
      </c>
      <c r="I84" s="185" t="s">
        <v>2100</v>
      </c>
      <c r="J84" s="185" t="s">
        <v>2100</v>
      </c>
      <c r="K84" s="185" t="s">
        <v>2100</v>
      </c>
      <c r="L84" s="22"/>
      <c r="M84" s="22"/>
      <c r="N84" s="22"/>
    </row>
    <row r="85" spans="1:14" ht="15" customHeight="1" x14ac:dyDescent="0.4">
      <c r="A85" s="125"/>
      <c r="B85" s="172"/>
      <c r="C85" s="172"/>
      <c r="D85" s="172">
        <v>1152</v>
      </c>
      <c r="E85" s="166" t="s">
        <v>190</v>
      </c>
      <c r="F85" s="184">
        <v>1</v>
      </c>
      <c r="G85" s="185">
        <v>14</v>
      </c>
      <c r="H85" s="185" t="s">
        <v>2100</v>
      </c>
      <c r="I85" s="185" t="s">
        <v>2100</v>
      </c>
      <c r="J85" s="185" t="s">
        <v>2100</v>
      </c>
      <c r="K85" s="185" t="s">
        <v>2100</v>
      </c>
      <c r="L85" s="22"/>
      <c r="M85" s="22"/>
      <c r="N85" s="22"/>
    </row>
    <row r="86" spans="1:14" s="104" customFormat="1" ht="15" customHeight="1" x14ac:dyDescent="0.4">
      <c r="A86" s="125"/>
      <c r="B86" s="172"/>
      <c r="C86" s="172"/>
      <c r="D86" s="172">
        <v>1153</v>
      </c>
      <c r="E86" s="166" t="s">
        <v>191</v>
      </c>
      <c r="F86" s="184">
        <v>1</v>
      </c>
      <c r="G86" s="185">
        <v>15</v>
      </c>
      <c r="H86" s="185" t="s">
        <v>2100</v>
      </c>
      <c r="I86" s="185" t="s">
        <v>2100</v>
      </c>
      <c r="J86" s="185" t="s">
        <v>2100</v>
      </c>
      <c r="K86" s="185" t="s">
        <v>2100</v>
      </c>
      <c r="L86" s="22"/>
      <c r="M86" s="22"/>
      <c r="N86" s="22"/>
    </row>
    <row r="87" spans="1:14" ht="12" x14ac:dyDescent="0.4">
      <c r="A87" s="125"/>
      <c r="B87" s="172"/>
      <c r="C87" s="172"/>
      <c r="D87" s="172">
        <v>1157</v>
      </c>
      <c r="E87" s="166" t="s">
        <v>192</v>
      </c>
      <c r="F87" s="184">
        <v>5</v>
      </c>
      <c r="G87" s="185">
        <v>113</v>
      </c>
      <c r="H87" s="185">
        <v>44123</v>
      </c>
      <c r="I87" s="185">
        <v>42637</v>
      </c>
      <c r="J87" s="185">
        <v>108364</v>
      </c>
      <c r="K87" s="185">
        <v>58418</v>
      </c>
      <c r="L87" s="22"/>
      <c r="M87" s="22"/>
      <c r="N87" s="22"/>
    </row>
    <row r="88" spans="1:14" ht="12" x14ac:dyDescent="0.4">
      <c r="A88" s="125"/>
      <c r="B88" s="172"/>
      <c r="C88" s="172"/>
      <c r="D88" s="172">
        <v>1159</v>
      </c>
      <c r="E88" s="166" t="s">
        <v>193</v>
      </c>
      <c r="F88" s="184">
        <v>1</v>
      </c>
      <c r="G88" s="185">
        <v>9</v>
      </c>
      <c r="H88" s="185" t="s">
        <v>2100</v>
      </c>
      <c r="I88" s="185" t="s">
        <v>2100</v>
      </c>
      <c r="J88" s="185" t="s">
        <v>2100</v>
      </c>
      <c r="K88" s="185" t="s">
        <v>2100</v>
      </c>
      <c r="L88" s="22"/>
      <c r="M88" s="22"/>
      <c r="N88" s="22"/>
    </row>
    <row r="89" spans="1:14" ht="12" x14ac:dyDescent="0.4">
      <c r="A89" s="124"/>
      <c r="B89" s="171"/>
      <c r="C89" s="171">
        <v>116</v>
      </c>
      <c r="D89" s="329" t="s">
        <v>194</v>
      </c>
      <c r="E89" s="344"/>
      <c r="F89" s="182" t="s">
        <v>2101</v>
      </c>
      <c r="G89" s="183" t="s">
        <v>2101</v>
      </c>
      <c r="H89" s="183" t="s">
        <v>2101</v>
      </c>
      <c r="I89" s="183" t="s">
        <v>2101</v>
      </c>
      <c r="J89" s="183" t="s">
        <v>2101</v>
      </c>
      <c r="K89" s="183" t="s">
        <v>2101</v>
      </c>
      <c r="L89" s="51"/>
      <c r="M89" s="51"/>
      <c r="N89" s="51"/>
    </row>
    <row r="90" spans="1:14" ht="36" x14ac:dyDescent="0.4">
      <c r="A90" s="125"/>
      <c r="B90" s="172"/>
      <c r="C90" s="172"/>
      <c r="D90" s="172">
        <v>1161</v>
      </c>
      <c r="E90" s="166" t="s">
        <v>195</v>
      </c>
      <c r="F90" s="184">
        <v>13</v>
      </c>
      <c r="G90" s="185">
        <v>640</v>
      </c>
      <c r="H90" s="185">
        <v>144231</v>
      </c>
      <c r="I90" s="185">
        <v>112804</v>
      </c>
      <c r="J90" s="185">
        <v>333512</v>
      </c>
      <c r="K90" s="185">
        <v>196938</v>
      </c>
      <c r="L90" s="22"/>
      <c r="M90" s="22"/>
      <c r="N90" s="22"/>
    </row>
    <row r="91" spans="1:14" ht="36" x14ac:dyDescent="0.4">
      <c r="A91" s="125"/>
      <c r="B91" s="172"/>
      <c r="C91" s="172"/>
      <c r="D91" s="172">
        <v>1162</v>
      </c>
      <c r="E91" s="166" t="s">
        <v>196</v>
      </c>
      <c r="F91" s="184">
        <v>36</v>
      </c>
      <c r="G91" s="185">
        <v>938</v>
      </c>
      <c r="H91" s="185">
        <v>205493</v>
      </c>
      <c r="I91" s="185">
        <v>78777</v>
      </c>
      <c r="J91" s="185">
        <v>429178</v>
      </c>
      <c r="K91" s="185">
        <v>317692</v>
      </c>
      <c r="L91" s="22"/>
      <c r="M91" s="22"/>
      <c r="N91" s="22"/>
    </row>
    <row r="92" spans="1:14" ht="36" x14ac:dyDescent="0.4">
      <c r="A92" s="125"/>
      <c r="B92" s="172"/>
      <c r="C92" s="172"/>
      <c r="D92" s="172">
        <v>1163</v>
      </c>
      <c r="E92" s="166" t="s">
        <v>197</v>
      </c>
      <c r="F92" s="184">
        <v>2</v>
      </c>
      <c r="G92" s="185">
        <v>43</v>
      </c>
      <c r="H92" s="185" t="s">
        <v>2100</v>
      </c>
      <c r="I92" s="185" t="s">
        <v>2100</v>
      </c>
      <c r="J92" s="185" t="s">
        <v>2100</v>
      </c>
      <c r="K92" s="185" t="s">
        <v>2100</v>
      </c>
      <c r="L92" s="22"/>
      <c r="M92" s="22"/>
      <c r="N92" s="22"/>
    </row>
    <row r="93" spans="1:14" ht="36" x14ac:dyDescent="0.4">
      <c r="A93" s="125"/>
      <c r="B93" s="172"/>
      <c r="C93" s="172"/>
      <c r="D93" s="172">
        <v>1164</v>
      </c>
      <c r="E93" s="166" t="s">
        <v>198</v>
      </c>
      <c r="F93" s="184">
        <v>7</v>
      </c>
      <c r="G93" s="185">
        <v>103</v>
      </c>
      <c r="H93" s="185">
        <v>18098</v>
      </c>
      <c r="I93" s="185">
        <v>11474</v>
      </c>
      <c r="J93" s="185">
        <v>33944</v>
      </c>
      <c r="K93" s="185">
        <v>20429</v>
      </c>
      <c r="L93" s="22"/>
      <c r="M93" s="22"/>
      <c r="N93" s="22"/>
    </row>
    <row r="94" spans="1:14" s="104" customFormat="1" ht="48" x14ac:dyDescent="0.4">
      <c r="A94" s="125"/>
      <c r="B94" s="172"/>
      <c r="C94" s="172"/>
      <c r="D94" s="172">
        <v>1165</v>
      </c>
      <c r="E94" s="166" t="s">
        <v>199</v>
      </c>
      <c r="F94" s="184">
        <v>13</v>
      </c>
      <c r="G94" s="185">
        <v>474</v>
      </c>
      <c r="H94" s="185">
        <v>116442</v>
      </c>
      <c r="I94" s="185">
        <v>121266</v>
      </c>
      <c r="J94" s="185">
        <v>323324</v>
      </c>
      <c r="K94" s="185">
        <v>180967</v>
      </c>
      <c r="L94" s="22"/>
      <c r="M94" s="22"/>
      <c r="N94" s="22"/>
    </row>
    <row r="95" spans="1:14" ht="29.25" customHeight="1" x14ac:dyDescent="0.4">
      <c r="A95" s="125"/>
      <c r="B95" s="172"/>
      <c r="C95" s="172"/>
      <c r="D95" s="172">
        <v>1167</v>
      </c>
      <c r="E95" s="166" t="s">
        <v>200</v>
      </c>
      <c r="F95" s="184">
        <v>7</v>
      </c>
      <c r="G95" s="185">
        <v>133</v>
      </c>
      <c r="H95" s="185">
        <v>26275</v>
      </c>
      <c r="I95" s="185">
        <v>10385</v>
      </c>
      <c r="J95" s="185">
        <v>49816</v>
      </c>
      <c r="K95" s="185">
        <v>34957</v>
      </c>
      <c r="L95" s="22"/>
      <c r="M95" s="22"/>
      <c r="N95" s="22"/>
    </row>
    <row r="96" spans="1:14" ht="15" customHeight="1" x14ac:dyDescent="0.4">
      <c r="A96" s="125"/>
      <c r="B96" s="172"/>
      <c r="C96" s="172"/>
      <c r="D96" s="172">
        <v>1169</v>
      </c>
      <c r="E96" s="166" t="s">
        <v>201</v>
      </c>
      <c r="F96" s="184">
        <v>2</v>
      </c>
      <c r="G96" s="185">
        <v>68</v>
      </c>
      <c r="H96" s="185" t="s">
        <v>2100</v>
      </c>
      <c r="I96" s="185" t="s">
        <v>2100</v>
      </c>
      <c r="J96" s="185" t="s">
        <v>2100</v>
      </c>
      <c r="K96" s="185" t="s">
        <v>2100</v>
      </c>
      <c r="L96" s="22"/>
      <c r="M96" s="22"/>
      <c r="N96" s="22"/>
    </row>
    <row r="97" spans="1:14" ht="12" customHeight="1" x14ac:dyDescent="0.4">
      <c r="A97" s="124"/>
      <c r="B97" s="171"/>
      <c r="C97" s="171">
        <v>117</v>
      </c>
      <c r="D97" s="331" t="s">
        <v>202</v>
      </c>
      <c r="E97" s="333"/>
      <c r="F97" s="182" t="s">
        <v>2101</v>
      </c>
      <c r="G97" s="183" t="s">
        <v>2101</v>
      </c>
      <c r="H97" s="183" t="s">
        <v>2101</v>
      </c>
      <c r="I97" s="183" t="s">
        <v>2101</v>
      </c>
      <c r="J97" s="183" t="s">
        <v>2101</v>
      </c>
      <c r="K97" s="183" t="s">
        <v>2101</v>
      </c>
      <c r="L97" s="51"/>
      <c r="M97" s="51"/>
      <c r="N97" s="51"/>
    </row>
    <row r="98" spans="1:14" s="104" customFormat="1" ht="12" x14ac:dyDescent="0.4">
      <c r="A98" s="125"/>
      <c r="B98" s="172"/>
      <c r="C98" s="172"/>
      <c r="D98" s="172">
        <v>1171</v>
      </c>
      <c r="E98" s="166" t="s">
        <v>203</v>
      </c>
      <c r="F98" s="184">
        <v>3</v>
      </c>
      <c r="G98" s="185">
        <v>81</v>
      </c>
      <c r="H98" s="185">
        <v>16431</v>
      </c>
      <c r="I98" s="185">
        <v>10202</v>
      </c>
      <c r="J98" s="185">
        <v>37038</v>
      </c>
      <c r="K98" s="185">
        <v>24411</v>
      </c>
      <c r="L98" s="22"/>
      <c r="M98" s="22"/>
      <c r="N98" s="22"/>
    </row>
    <row r="99" spans="1:14" ht="12" x14ac:dyDescent="0.4">
      <c r="A99" s="125"/>
      <c r="B99" s="172"/>
      <c r="C99" s="172"/>
      <c r="D99" s="172">
        <v>1172</v>
      </c>
      <c r="E99" s="166" t="s">
        <v>204</v>
      </c>
      <c r="F99" s="184">
        <v>4</v>
      </c>
      <c r="G99" s="185">
        <v>87</v>
      </c>
      <c r="H99" s="185">
        <v>15222</v>
      </c>
      <c r="I99" s="185">
        <v>15125</v>
      </c>
      <c r="J99" s="185">
        <v>40249</v>
      </c>
      <c r="K99" s="185">
        <v>22751</v>
      </c>
      <c r="L99" s="22"/>
      <c r="M99" s="22"/>
      <c r="N99" s="22"/>
    </row>
    <row r="100" spans="1:14" ht="15" customHeight="1" x14ac:dyDescent="0.4">
      <c r="A100" s="125"/>
      <c r="B100" s="172"/>
      <c r="C100" s="172"/>
      <c r="D100" s="172">
        <v>1174</v>
      </c>
      <c r="E100" s="166" t="s">
        <v>205</v>
      </c>
      <c r="F100" s="184">
        <v>1</v>
      </c>
      <c r="G100" s="185">
        <v>12</v>
      </c>
      <c r="H100" s="185" t="s">
        <v>2100</v>
      </c>
      <c r="I100" s="185" t="s">
        <v>2100</v>
      </c>
      <c r="J100" s="185" t="s">
        <v>2100</v>
      </c>
      <c r="K100" s="185" t="s">
        <v>2100</v>
      </c>
      <c r="L100" s="22"/>
      <c r="M100" s="22"/>
      <c r="N100" s="22"/>
    </row>
    <row r="101" spans="1:14" ht="12" customHeight="1" x14ac:dyDescent="0.4">
      <c r="A101" s="124"/>
      <c r="B101" s="171"/>
      <c r="C101" s="171">
        <v>118</v>
      </c>
      <c r="D101" s="331" t="s">
        <v>206</v>
      </c>
      <c r="E101" s="332"/>
      <c r="F101" s="182" t="s">
        <v>2101</v>
      </c>
      <c r="G101" s="183" t="s">
        <v>2101</v>
      </c>
      <c r="H101" s="183" t="s">
        <v>2101</v>
      </c>
      <c r="I101" s="183" t="s">
        <v>2101</v>
      </c>
      <c r="J101" s="183" t="s">
        <v>2101</v>
      </c>
      <c r="K101" s="183" t="s">
        <v>2101</v>
      </c>
      <c r="L101" s="51"/>
      <c r="M101" s="51"/>
      <c r="N101" s="51"/>
    </row>
    <row r="102" spans="1:14" ht="24" x14ac:dyDescent="0.4">
      <c r="A102" s="125"/>
      <c r="B102" s="172"/>
      <c r="C102" s="172"/>
      <c r="D102" s="172">
        <v>1181</v>
      </c>
      <c r="E102" s="166" t="s">
        <v>207</v>
      </c>
      <c r="F102" s="184">
        <v>3</v>
      </c>
      <c r="G102" s="185">
        <v>44</v>
      </c>
      <c r="H102" s="185">
        <v>3487</v>
      </c>
      <c r="I102" s="185">
        <v>6531</v>
      </c>
      <c r="J102" s="185">
        <v>13599</v>
      </c>
      <c r="K102" s="185">
        <v>6005</v>
      </c>
      <c r="L102" s="22"/>
      <c r="M102" s="22"/>
      <c r="N102" s="22"/>
    </row>
    <row r="103" spans="1:14" s="104" customFormat="1" ht="15" customHeight="1" x14ac:dyDescent="0.4">
      <c r="A103" s="125"/>
      <c r="B103" s="172"/>
      <c r="C103" s="172"/>
      <c r="D103" s="172">
        <v>1186</v>
      </c>
      <c r="E103" s="166" t="s">
        <v>208</v>
      </c>
      <c r="F103" s="184">
        <v>2</v>
      </c>
      <c r="G103" s="185">
        <v>18</v>
      </c>
      <c r="H103" s="185" t="s">
        <v>2100</v>
      </c>
      <c r="I103" s="185" t="s">
        <v>2100</v>
      </c>
      <c r="J103" s="185" t="s">
        <v>2100</v>
      </c>
      <c r="K103" s="185" t="s">
        <v>2100</v>
      </c>
      <c r="L103" s="22"/>
      <c r="M103" s="22"/>
      <c r="N103" s="22"/>
    </row>
    <row r="104" spans="1:14" ht="24" x14ac:dyDescent="0.4">
      <c r="A104" s="125"/>
      <c r="B104" s="172"/>
      <c r="C104" s="172"/>
      <c r="D104" s="172">
        <v>1189</v>
      </c>
      <c r="E104" s="166" t="s">
        <v>209</v>
      </c>
      <c r="F104" s="184">
        <v>3</v>
      </c>
      <c r="G104" s="185">
        <v>48</v>
      </c>
      <c r="H104" s="185">
        <v>9869</v>
      </c>
      <c r="I104" s="185">
        <v>2836</v>
      </c>
      <c r="J104" s="185">
        <v>15582</v>
      </c>
      <c r="K104" s="185">
        <v>10975</v>
      </c>
      <c r="L104" s="22"/>
      <c r="M104" s="22"/>
      <c r="N104" s="22"/>
    </row>
    <row r="105" spans="1:14" ht="12" customHeight="1" x14ac:dyDescent="0.4">
      <c r="A105" s="124"/>
      <c r="B105" s="171"/>
      <c r="C105" s="171">
        <v>119</v>
      </c>
      <c r="D105" s="331" t="s">
        <v>210</v>
      </c>
      <c r="E105" s="333"/>
      <c r="F105" s="182" t="s">
        <v>2101</v>
      </c>
      <c r="G105" s="183" t="s">
        <v>2101</v>
      </c>
      <c r="H105" s="183" t="s">
        <v>2101</v>
      </c>
      <c r="I105" s="183" t="s">
        <v>2101</v>
      </c>
      <c r="J105" s="183" t="s">
        <v>2101</v>
      </c>
      <c r="K105" s="183" t="s">
        <v>2101</v>
      </c>
      <c r="L105" s="51"/>
      <c r="M105" s="51"/>
      <c r="N105" s="51"/>
    </row>
    <row r="106" spans="1:14" ht="15" customHeight="1" x14ac:dyDescent="0.4">
      <c r="A106" s="125"/>
      <c r="B106" s="172"/>
      <c r="C106" s="172"/>
      <c r="D106" s="172">
        <v>1191</v>
      </c>
      <c r="E106" s="166" t="s">
        <v>211</v>
      </c>
      <c r="F106" s="184">
        <v>4</v>
      </c>
      <c r="G106" s="185">
        <v>73</v>
      </c>
      <c r="H106" s="185">
        <v>11478</v>
      </c>
      <c r="I106" s="185">
        <v>3396</v>
      </c>
      <c r="J106" s="185">
        <v>27597</v>
      </c>
      <c r="K106" s="185">
        <v>22001</v>
      </c>
      <c r="L106" s="22"/>
      <c r="M106" s="22"/>
      <c r="N106" s="22"/>
    </row>
    <row r="107" spans="1:14" ht="15" customHeight="1" x14ac:dyDescent="0.4">
      <c r="A107" s="125"/>
      <c r="B107" s="172"/>
      <c r="C107" s="172"/>
      <c r="D107" s="172">
        <v>1194</v>
      </c>
      <c r="E107" s="166" t="s">
        <v>212</v>
      </c>
      <c r="F107" s="184">
        <v>5</v>
      </c>
      <c r="G107" s="185">
        <v>30</v>
      </c>
      <c r="H107" s="185">
        <v>7560</v>
      </c>
      <c r="I107" s="185">
        <v>8209</v>
      </c>
      <c r="J107" s="185">
        <v>24943</v>
      </c>
      <c r="K107" s="185">
        <v>15213</v>
      </c>
      <c r="L107" s="22"/>
      <c r="M107" s="22"/>
      <c r="N107" s="22"/>
    </row>
    <row r="108" spans="1:14" ht="15" customHeight="1" x14ac:dyDescent="0.4">
      <c r="A108" s="125"/>
      <c r="B108" s="172"/>
      <c r="C108" s="172"/>
      <c r="D108" s="172">
        <v>1195</v>
      </c>
      <c r="E108" s="166" t="s">
        <v>213</v>
      </c>
      <c r="F108" s="184">
        <v>1</v>
      </c>
      <c r="G108" s="185">
        <v>45</v>
      </c>
      <c r="H108" s="185" t="s">
        <v>2100</v>
      </c>
      <c r="I108" s="185" t="s">
        <v>2100</v>
      </c>
      <c r="J108" s="185" t="s">
        <v>2100</v>
      </c>
      <c r="K108" s="185" t="s">
        <v>2100</v>
      </c>
      <c r="L108" s="22"/>
      <c r="M108" s="22"/>
      <c r="N108" s="22"/>
    </row>
    <row r="109" spans="1:14" s="104" customFormat="1" ht="15" customHeight="1" x14ac:dyDescent="0.4">
      <c r="A109" s="125"/>
      <c r="B109" s="172"/>
      <c r="C109" s="172"/>
      <c r="D109" s="172">
        <v>1196</v>
      </c>
      <c r="E109" s="166" t="s">
        <v>214</v>
      </c>
      <c r="F109" s="184">
        <v>2</v>
      </c>
      <c r="G109" s="185">
        <v>14</v>
      </c>
      <c r="H109" s="185" t="s">
        <v>2100</v>
      </c>
      <c r="I109" s="185" t="s">
        <v>2100</v>
      </c>
      <c r="J109" s="185" t="s">
        <v>2100</v>
      </c>
      <c r="K109" s="185" t="s">
        <v>2100</v>
      </c>
      <c r="L109" s="22"/>
      <c r="M109" s="22"/>
      <c r="N109" s="22"/>
    </row>
    <row r="110" spans="1:14" s="104" customFormat="1" ht="24" x14ac:dyDescent="0.4">
      <c r="A110" s="125"/>
      <c r="B110" s="172"/>
      <c r="C110" s="172"/>
      <c r="D110" s="172">
        <v>1199</v>
      </c>
      <c r="E110" s="166" t="s">
        <v>215</v>
      </c>
      <c r="F110" s="184">
        <v>10</v>
      </c>
      <c r="G110" s="185">
        <v>343</v>
      </c>
      <c r="H110" s="185">
        <v>94452</v>
      </c>
      <c r="I110" s="185">
        <v>296124</v>
      </c>
      <c r="J110" s="185">
        <v>441441</v>
      </c>
      <c r="K110" s="185">
        <v>137758</v>
      </c>
      <c r="L110" s="22"/>
      <c r="M110" s="22"/>
      <c r="N110" s="22"/>
    </row>
    <row r="111" spans="1:14" ht="12" customHeight="1" x14ac:dyDescent="0.4">
      <c r="A111" s="124"/>
      <c r="B111" s="169">
        <v>12</v>
      </c>
      <c r="C111" s="169" t="s">
        <v>216</v>
      </c>
      <c r="D111" s="222"/>
      <c r="E111" s="170"/>
      <c r="F111" s="188">
        <v>131</v>
      </c>
      <c r="G111" s="189">
        <v>2161</v>
      </c>
      <c r="H111" s="189">
        <v>701417</v>
      </c>
      <c r="I111" s="189">
        <v>4807966</v>
      </c>
      <c r="J111" s="189">
        <v>7499607</v>
      </c>
      <c r="K111" s="189">
        <v>2517030</v>
      </c>
      <c r="L111" s="51"/>
      <c r="M111" s="51"/>
      <c r="N111" s="51"/>
    </row>
    <row r="112" spans="1:14" ht="12" customHeight="1" x14ac:dyDescent="0.4">
      <c r="A112" s="124"/>
      <c r="B112" s="171"/>
      <c r="C112" s="171">
        <v>121</v>
      </c>
      <c r="D112" s="334" t="s">
        <v>217</v>
      </c>
      <c r="E112" s="335"/>
      <c r="F112" s="182" t="s">
        <v>2101</v>
      </c>
      <c r="G112" s="183" t="s">
        <v>2101</v>
      </c>
      <c r="H112" s="183" t="s">
        <v>2101</v>
      </c>
      <c r="I112" s="183" t="s">
        <v>2101</v>
      </c>
      <c r="J112" s="183" t="s">
        <v>2101</v>
      </c>
      <c r="K112" s="183" t="s">
        <v>2101</v>
      </c>
      <c r="L112" s="51"/>
      <c r="M112" s="51"/>
      <c r="N112" s="51"/>
    </row>
    <row r="113" spans="1:14" ht="15" customHeight="1" x14ac:dyDescent="0.4">
      <c r="A113" s="125"/>
      <c r="B113" s="172"/>
      <c r="C113" s="172"/>
      <c r="D113" s="172">
        <v>1211</v>
      </c>
      <c r="E113" s="166" t="s">
        <v>218</v>
      </c>
      <c r="F113" s="184">
        <v>61</v>
      </c>
      <c r="G113" s="185">
        <v>717</v>
      </c>
      <c r="H113" s="185">
        <v>215633</v>
      </c>
      <c r="I113" s="185">
        <v>1073488</v>
      </c>
      <c r="J113" s="185">
        <v>1683451</v>
      </c>
      <c r="K113" s="185">
        <v>555739</v>
      </c>
      <c r="L113" s="22"/>
      <c r="M113" s="22"/>
      <c r="N113" s="22"/>
    </row>
    <row r="114" spans="1:14" ht="15" customHeight="1" x14ac:dyDescent="0.4">
      <c r="A114" s="125"/>
      <c r="B114" s="172"/>
      <c r="C114" s="172"/>
      <c r="D114" s="172">
        <v>1212</v>
      </c>
      <c r="E114" s="166" t="s">
        <v>219</v>
      </c>
      <c r="F114" s="184">
        <v>1</v>
      </c>
      <c r="G114" s="185">
        <v>19</v>
      </c>
      <c r="H114" s="185" t="s">
        <v>2100</v>
      </c>
      <c r="I114" s="185" t="s">
        <v>2100</v>
      </c>
      <c r="J114" s="185" t="s">
        <v>2100</v>
      </c>
      <c r="K114" s="185" t="s">
        <v>2100</v>
      </c>
      <c r="L114" s="22"/>
      <c r="M114" s="22"/>
      <c r="N114" s="22"/>
    </row>
    <row r="115" spans="1:14" s="104" customFormat="1" ht="16.5" customHeight="1" x14ac:dyDescent="0.4">
      <c r="A115" s="125"/>
      <c r="B115" s="172"/>
      <c r="C115" s="172"/>
      <c r="D115" s="172">
        <v>1213</v>
      </c>
      <c r="E115" s="166" t="s">
        <v>220</v>
      </c>
      <c r="F115" s="184">
        <v>20</v>
      </c>
      <c r="G115" s="185">
        <v>213</v>
      </c>
      <c r="H115" s="185">
        <v>66083</v>
      </c>
      <c r="I115" s="185">
        <v>460457</v>
      </c>
      <c r="J115" s="185">
        <v>716092</v>
      </c>
      <c r="K115" s="185">
        <v>225148</v>
      </c>
      <c r="L115" s="22"/>
      <c r="M115" s="22"/>
      <c r="N115" s="22"/>
    </row>
    <row r="116" spans="1:14" ht="15" customHeight="1" x14ac:dyDescent="0.4">
      <c r="A116" s="125"/>
      <c r="B116" s="172"/>
      <c r="C116" s="172"/>
      <c r="D116" s="172">
        <v>1219</v>
      </c>
      <c r="E116" s="166" t="s">
        <v>221</v>
      </c>
      <c r="F116" s="184">
        <v>1</v>
      </c>
      <c r="G116" s="185">
        <v>30</v>
      </c>
      <c r="H116" s="185" t="s">
        <v>2100</v>
      </c>
      <c r="I116" s="185" t="s">
        <v>2100</v>
      </c>
      <c r="J116" s="185" t="s">
        <v>2100</v>
      </c>
      <c r="K116" s="185" t="s">
        <v>2100</v>
      </c>
      <c r="L116" s="22"/>
      <c r="M116" s="22"/>
      <c r="N116" s="22"/>
    </row>
    <row r="117" spans="1:14" ht="12" customHeight="1" x14ac:dyDescent="0.4">
      <c r="A117" s="124"/>
      <c r="B117" s="171"/>
      <c r="C117" s="171">
        <v>122</v>
      </c>
      <c r="D117" s="336" t="s">
        <v>222</v>
      </c>
      <c r="E117" s="337"/>
      <c r="F117" s="182" t="s">
        <v>2101</v>
      </c>
      <c r="G117" s="183" t="s">
        <v>2101</v>
      </c>
      <c r="H117" s="183" t="s">
        <v>2101</v>
      </c>
      <c r="I117" s="183" t="s">
        <v>2101</v>
      </c>
      <c r="J117" s="183" t="s">
        <v>2101</v>
      </c>
      <c r="K117" s="183" t="s">
        <v>2101</v>
      </c>
      <c r="L117" s="51"/>
      <c r="M117" s="51"/>
      <c r="N117" s="51"/>
    </row>
    <row r="118" spans="1:14" ht="15" customHeight="1" x14ac:dyDescent="0.4">
      <c r="A118" s="125"/>
      <c r="B118" s="172"/>
      <c r="C118" s="172"/>
      <c r="D118" s="172">
        <v>1221</v>
      </c>
      <c r="E118" s="166" t="s">
        <v>223</v>
      </c>
      <c r="F118" s="184">
        <v>4</v>
      </c>
      <c r="G118" s="185">
        <v>63</v>
      </c>
      <c r="H118" s="185">
        <v>18734</v>
      </c>
      <c r="I118" s="185">
        <v>68827</v>
      </c>
      <c r="J118" s="185">
        <v>115292</v>
      </c>
      <c r="K118" s="185">
        <v>41115</v>
      </c>
      <c r="L118" s="22"/>
      <c r="M118" s="22"/>
      <c r="N118" s="22"/>
    </row>
    <row r="119" spans="1:14" ht="15" customHeight="1" x14ac:dyDescent="0.4">
      <c r="A119" s="125"/>
      <c r="B119" s="172"/>
      <c r="C119" s="172"/>
      <c r="D119" s="172">
        <v>1222</v>
      </c>
      <c r="E119" s="166" t="s">
        <v>224</v>
      </c>
      <c r="F119" s="184">
        <v>4</v>
      </c>
      <c r="G119" s="185">
        <v>162</v>
      </c>
      <c r="H119" s="185">
        <v>65943</v>
      </c>
      <c r="I119" s="185">
        <v>556103</v>
      </c>
      <c r="J119" s="185">
        <v>1063169</v>
      </c>
      <c r="K119" s="185">
        <v>456070</v>
      </c>
      <c r="L119" s="22"/>
      <c r="M119" s="22"/>
      <c r="N119" s="22"/>
    </row>
    <row r="120" spans="1:14" ht="15" customHeight="1" x14ac:dyDescent="0.4">
      <c r="A120" s="125"/>
      <c r="B120" s="172"/>
      <c r="C120" s="172"/>
      <c r="D120" s="172">
        <v>1223</v>
      </c>
      <c r="E120" s="166" t="s">
        <v>225</v>
      </c>
      <c r="F120" s="184">
        <v>6</v>
      </c>
      <c r="G120" s="185">
        <v>266</v>
      </c>
      <c r="H120" s="185">
        <v>80136</v>
      </c>
      <c r="I120" s="185">
        <v>860274</v>
      </c>
      <c r="J120" s="185">
        <v>1342593</v>
      </c>
      <c r="K120" s="185">
        <v>443496</v>
      </c>
      <c r="L120" s="22"/>
      <c r="M120" s="22"/>
      <c r="N120" s="22"/>
    </row>
    <row r="121" spans="1:14" ht="15" customHeight="1" x14ac:dyDescent="0.4">
      <c r="A121" s="125"/>
      <c r="B121" s="172"/>
      <c r="C121" s="172"/>
      <c r="D121" s="172">
        <v>1224</v>
      </c>
      <c r="E121" s="166" t="s">
        <v>226</v>
      </c>
      <c r="F121" s="184">
        <v>19</v>
      </c>
      <c r="G121" s="185">
        <v>486</v>
      </c>
      <c r="H121" s="185">
        <v>181243</v>
      </c>
      <c r="I121" s="185">
        <v>1530348</v>
      </c>
      <c r="J121" s="185">
        <v>2152406</v>
      </c>
      <c r="K121" s="185">
        <v>647756</v>
      </c>
      <c r="L121" s="22"/>
      <c r="M121" s="22"/>
      <c r="N121" s="22"/>
    </row>
    <row r="122" spans="1:14" s="104" customFormat="1" ht="14.25" customHeight="1" x14ac:dyDescent="0.4">
      <c r="A122" s="125"/>
      <c r="B122" s="172"/>
      <c r="C122" s="172"/>
      <c r="D122" s="172">
        <v>1225</v>
      </c>
      <c r="E122" s="166" t="s">
        <v>227</v>
      </c>
      <c r="F122" s="184">
        <v>1</v>
      </c>
      <c r="G122" s="185">
        <v>16</v>
      </c>
      <c r="H122" s="185" t="s">
        <v>2100</v>
      </c>
      <c r="I122" s="185" t="s">
        <v>2100</v>
      </c>
      <c r="J122" s="185" t="s">
        <v>2100</v>
      </c>
      <c r="K122" s="185" t="s">
        <v>2100</v>
      </c>
      <c r="L122" s="22"/>
      <c r="M122" s="22"/>
      <c r="N122" s="22"/>
    </row>
    <row r="123" spans="1:14" ht="15" customHeight="1" x14ac:dyDescent="0.4">
      <c r="A123" s="125"/>
      <c r="B123" s="172"/>
      <c r="C123" s="172"/>
      <c r="D123" s="172">
        <v>1228</v>
      </c>
      <c r="E123" s="166" t="s">
        <v>228</v>
      </c>
      <c r="F123" s="184">
        <v>1</v>
      </c>
      <c r="G123" s="185">
        <v>49</v>
      </c>
      <c r="H123" s="185" t="s">
        <v>2100</v>
      </c>
      <c r="I123" s="185" t="s">
        <v>2100</v>
      </c>
      <c r="J123" s="185" t="s">
        <v>2100</v>
      </c>
      <c r="K123" s="185" t="s">
        <v>2100</v>
      </c>
      <c r="L123" s="22"/>
      <c r="M123" s="22"/>
      <c r="N123" s="22"/>
    </row>
    <row r="124" spans="1:14" ht="12" customHeight="1" x14ac:dyDescent="0.4">
      <c r="A124" s="124"/>
      <c r="B124" s="171"/>
      <c r="C124" s="171">
        <v>129</v>
      </c>
      <c r="D124" s="331" t="s">
        <v>230</v>
      </c>
      <c r="E124" s="333"/>
      <c r="F124" s="182" t="s">
        <v>2101</v>
      </c>
      <c r="G124" s="183" t="s">
        <v>2101</v>
      </c>
      <c r="H124" s="183" t="s">
        <v>2101</v>
      </c>
      <c r="I124" s="183" t="s">
        <v>2101</v>
      </c>
      <c r="J124" s="183" t="s">
        <v>2101</v>
      </c>
      <c r="K124" s="183" t="s">
        <v>2101</v>
      </c>
      <c r="L124" s="51"/>
      <c r="M124" s="51"/>
      <c r="N124" s="51"/>
    </row>
    <row r="125" spans="1:14" s="104" customFormat="1" ht="15" customHeight="1" x14ac:dyDescent="0.4">
      <c r="A125" s="125"/>
      <c r="B125" s="172"/>
      <c r="C125" s="172"/>
      <c r="D125" s="172">
        <v>1291</v>
      </c>
      <c r="E125" s="166" t="s">
        <v>231</v>
      </c>
      <c r="F125" s="184">
        <v>1</v>
      </c>
      <c r="G125" s="185">
        <v>5</v>
      </c>
      <c r="H125" s="185" t="s">
        <v>2100</v>
      </c>
      <c r="I125" s="185" t="s">
        <v>2100</v>
      </c>
      <c r="J125" s="185" t="s">
        <v>2100</v>
      </c>
      <c r="K125" s="185" t="s">
        <v>2100</v>
      </c>
      <c r="L125" s="22"/>
      <c r="M125" s="22"/>
      <c r="N125" s="22"/>
    </row>
    <row r="126" spans="1:14" s="104" customFormat="1" ht="25.5" customHeight="1" x14ac:dyDescent="0.4">
      <c r="A126" s="125"/>
      <c r="B126" s="172"/>
      <c r="C126" s="172"/>
      <c r="D126" s="172">
        <v>1299</v>
      </c>
      <c r="E126" s="166" t="s">
        <v>232</v>
      </c>
      <c r="F126" s="184">
        <v>12</v>
      </c>
      <c r="G126" s="185">
        <v>135</v>
      </c>
      <c r="H126" s="185">
        <v>33216</v>
      </c>
      <c r="I126" s="185">
        <v>53721</v>
      </c>
      <c r="J126" s="185">
        <v>103961</v>
      </c>
      <c r="K126" s="185">
        <v>45806</v>
      </c>
      <c r="L126" s="22"/>
      <c r="M126" s="22"/>
      <c r="N126" s="22"/>
    </row>
    <row r="127" spans="1:14" ht="12" customHeight="1" x14ac:dyDescent="0.4">
      <c r="A127" s="124"/>
      <c r="B127" s="169">
        <v>13</v>
      </c>
      <c r="C127" s="169" t="s">
        <v>233</v>
      </c>
      <c r="D127" s="222"/>
      <c r="E127" s="170"/>
      <c r="F127" s="188">
        <v>29</v>
      </c>
      <c r="G127" s="189">
        <v>420</v>
      </c>
      <c r="H127" s="189">
        <v>133243</v>
      </c>
      <c r="I127" s="189">
        <v>382735</v>
      </c>
      <c r="J127" s="189">
        <v>643045</v>
      </c>
      <c r="K127" s="189">
        <v>214102</v>
      </c>
      <c r="L127" s="51"/>
      <c r="M127" s="51"/>
      <c r="N127" s="51"/>
    </row>
    <row r="128" spans="1:14" ht="12" customHeight="1" x14ac:dyDescent="0.4">
      <c r="A128" s="124"/>
      <c r="B128" s="171"/>
      <c r="C128" s="171">
        <v>131</v>
      </c>
      <c r="D128" s="334" t="s">
        <v>49</v>
      </c>
      <c r="E128" s="335"/>
      <c r="F128" s="182" t="s">
        <v>2101</v>
      </c>
      <c r="G128" s="183" t="s">
        <v>2101</v>
      </c>
      <c r="H128" s="183" t="s">
        <v>2101</v>
      </c>
      <c r="I128" s="183" t="s">
        <v>2101</v>
      </c>
      <c r="J128" s="183" t="s">
        <v>2101</v>
      </c>
      <c r="K128" s="183" t="s">
        <v>2101</v>
      </c>
      <c r="L128" s="51"/>
      <c r="M128" s="51"/>
      <c r="N128" s="51"/>
    </row>
    <row r="129" spans="1:14" s="104" customFormat="1" ht="24" x14ac:dyDescent="0.4">
      <c r="A129" s="125"/>
      <c r="B129" s="172"/>
      <c r="C129" s="172"/>
      <c r="D129" s="172">
        <v>1311</v>
      </c>
      <c r="E129" s="166" t="s">
        <v>234</v>
      </c>
      <c r="F129" s="184">
        <v>11</v>
      </c>
      <c r="G129" s="185">
        <v>106</v>
      </c>
      <c r="H129" s="185">
        <v>34938</v>
      </c>
      <c r="I129" s="185">
        <v>60282</v>
      </c>
      <c r="J129" s="185">
        <v>118511</v>
      </c>
      <c r="K129" s="185">
        <v>52935</v>
      </c>
      <c r="L129" s="22"/>
      <c r="M129" s="22"/>
      <c r="N129" s="22"/>
    </row>
    <row r="130" spans="1:14" ht="15" customHeight="1" x14ac:dyDescent="0.4">
      <c r="A130" s="125"/>
      <c r="B130" s="172"/>
      <c r="C130" s="172"/>
      <c r="D130" s="172">
        <v>1312</v>
      </c>
      <c r="E130" s="166" t="s">
        <v>235</v>
      </c>
      <c r="F130" s="184">
        <v>1</v>
      </c>
      <c r="G130" s="185">
        <v>143</v>
      </c>
      <c r="H130" s="185" t="s">
        <v>2100</v>
      </c>
      <c r="I130" s="185" t="s">
        <v>2100</v>
      </c>
      <c r="J130" s="185" t="s">
        <v>2100</v>
      </c>
      <c r="K130" s="185" t="s">
        <v>2100</v>
      </c>
      <c r="L130" s="22"/>
      <c r="M130" s="22"/>
      <c r="N130" s="22"/>
    </row>
    <row r="131" spans="1:14" s="104" customFormat="1" ht="12" customHeight="1" x14ac:dyDescent="0.4">
      <c r="A131" s="124"/>
      <c r="B131" s="171"/>
      <c r="C131" s="171">
        <v>133</v>
      </c>
      <c r="D131" s="331" t="s">
        <v>236</v>
      </c>
      <c r="E131" s="333"/>
      <c r="F131" s="182" t="s">
        <v>2101</v>
      </c>
      <c r="G131" s="183" t="s">
        <v>2101</v>
      </c>
      <c r="H131" s="183" t="s">
        <v>2101</v>
      </c>
      <c r="I131" s="183" t="s">
        <v>2101</v>
      </c>
      <c r="J131" s="183" t="s">
        <v>2101</v>
      </c>
      <c r="K131" s="183" t="s">
        <v>2101</v>
      </c>
      <c r="L131" s="51"/>
      <c r="M131" s="51"/>
      <c r="N131" s="51"/>
    </row>
    <row r="132" spans="1:14" ht="15" customHeight="1" x14ac:dyDescent="0.4">
      <c r="A132" s="125"/>
      <c r="B132" s="172"/>
      <c r="C132" s="172"/>
      <c r="D132" s="172">
        <v>1331</v>
      </c>
      <c r="E132" s="166" t="s">
        <v>237</v>
      </c>
      <c r="F132" s="184">
        <v>13</v>
      </c>
      <c r="G132" s="185">
        <v>101</v>
      </c>
      <c r="H132" s="185">
        <v>32129</v>
      </c>
      <c r="I132" s="185">
        <v>85321</v>
      </c>
      <c r="J132" s="185">
        <v>141898</v>
      </c>
      <c r="K132" s="185">
        <v>50125</v>
      </c>
      <c r="L132" s="22"/>
      <c r="M132" s="22"/>
      <c r="N132" s="22"/>
    </row>
    <row r="133" spans="1:14" s="104" customFormat="1" ht="12" customHeight="1" x14ac:dyDescent="0.4">
      <c r="A133" s="124"/>
      <c r="B133" s="171"/>
      <c r="C133" s="171">
        <v>139</v>
      </c>
      <c r="D133" s="331" t="s">
        <v>238</v>
      </c>
      <c r="E133" s="333"/>
      <c r="F133" s="182" t="s">
        <v>2101</v>
      </c>
      <c r="G133" s="183" t="s">
        <v>2101</v>
      </c>
      <c r="H133" s="183" t="s">
        <v>2101</v>
      </c>
      <c r="I133" s="183" t="s">
        <v>2101</v>
      </c>
      <c r="J133" s="183" t="s">
        <v>2101</v>
      </c>
      <c r="K133" s="183" t="s">
        <v>2101</v>
      </c>
      <c r="L133" s="51"/>
      <c r="M133" s="51"/>
      <c r="N133" s="51"/>
    </row>
    <row r="134" spans="1:14" s="104" customFormat="1" ht="15" customHeight="1" x14ac:dyDescent="0.4">
      <c r="A134" s="125"/>
      <c r="B134" s="172"/>
      <c r="C134" s="172"/>
      <c r="D134" s="172">
        <v>1391</v>
      </c>
      <c r="E134" s="166" t="s">
        <v>239</v>
      </c>
      <c r="F134" s="184">
        <v>4</v>
      </c>
      <c r="G134" s="185">
        <v>70</v>
      </c>
      <c r="H134" s="185" t="s">
        <v>2100</v>
      </c>
      <c r="I134" s="185" t="s">
        <v>2100</v>
      </c>
      <c r="J134" s="185" t="s">
        <v>2100</v>
      </c>
      <c r="K134" s="185" t="s">
        <v>2100</v>
      </c>
      <c r="L134" s="22"/>
      <c r="M134" s="22"/>
      <c r="N134" s="22"/>
    </row>
    <row r="135" spans="1:14" ht="12" customHeight="1" x14ac:dyDescent="0.4">
      <c r="A135" s="124"/>
      <c r="B135" s="169">
        <v>14</v>
      </c>
      <c r="C135" s="169" t="s">
        <v>241</v>
      </c>
      <c r="D135" s="222"/>
      <c r="E135" s="170"/>
      <c r="F135" s="188">
        <v>26</v>
      </c>
      <c r="G135" s="189">
        <v>838</v>
      </c>
      <c r="H135" s="189">
        <v>309312</v>
      </c>
      <c r="I135" s="189">
        <v>2219390</v>
      </c>
      <c r="J135" s="189">
        <v>3493913</v>
      </c>
      <c r="K135" s="189">
        <v>1032988</v>
      </c>
      <c r="L135" s="51"/>
      <c r="M135" s="51"/>
      <c r="N135" s="51"/>
    </row>
    <row r="136" spans="1:14" s="104" customFormat="1" ht="12" customHeight="1" x14ac:dyDescent="0.4">
      <c r="A136" s="124"/>
      <c r="B136" s="171"/>
      <c r="C136" s="171">
        <v>141</v>
      </c>
      <c r="D136" s="334" t="s">
        <v>242</v>
      </c>
      <c r="E136" s="335"/>
      <c r="F136" s="182" t="s">
        <v>2101</v>
      </c>
      <c r="G136" s="183" t="s">
        <v>2101</v>
      </c>
      <c r="H136" s="183" t="s">
        <v>2101</v>
      </c>
      <c r="I136" s="183" t="s">
        <v>2101</v>
      </c>
      <c r="J136" s="183" t="s">
        <v>2101</v>
      </c>
      <c r="K136" s="183" t="s">
        <v>2101</v>
      </c>
      <c r="L136" s="51"/>
      <c r="M136" s="51"/>
      <c r="N136" s="51"/>
    </row>
    <row r="137" spans="1:14" ht="15" customHeight="1" x14ac:dyDescent="0.4">
      <c r="A137" s="125"/>
      <c r="B137" s="172"/>
      <c r="C137" s="172"/>
      <c r="D137" s="172">
        <v>1411</v>
      </c>
      <c r="E137" s="166" t="s">
        <v>242</v>
      </c>
      <c r="F137" s="184">
        <v>1</v>
      </c>
      <c r="G137" s="185">
        <v>17</v>
      </c>
      <c r="H137" s="185" t="s">
        <v>2100</v>
      </c>
      <c r="I137" s="185" t="s">
        <v>2100</v>
      </c>
      <c r="J137" s="185" t="s">
        <v>2100</v>
      </c>
      <c r="K137" s="185" t="s">
        <v>2100</v>
      </c>
      <c r="L137" s="22"/>
      <c r="M137" s="22"/>
      <c r="N137" s="22"/>
    </row>
    <row r="138" spans="1:14" s="104" customFormat="1" ht="12" customHeight="1" x14ac:dyDescent="0.4">
      <c r="A138" s="124"/>
      <c r="B138" s="171"/>
      <c r="C138" s="171">
        <v>142</v>
      </c>
      <c r="D138" s="331" t="s">
        <v>243</v>
      </c>
      <c r="E138" s="333"/>
      <c r="F138" s="182" t="s">
        <v>2101</v>
      </c>
      <c r="G138" s="183" t="s">
        <v>2101</v>
      </c>
      <c r="H138" s="183" t="s">
        <v>2101</v>
      </c>
      <c r="I138" s="183" t="s">
        <v>2101</v>
      </c>
      <c r="J138" s="183" t="s">
        <v>2101</v>
      </c>
      <c r="K138" s="183" t="s">
        <v>2101</v>
      </c>
      <c r="L138" s="51"/>
      <c r="M138" s="51"/>
      <c r="N138" s="51"/>
    </row>
    <row r="139" spans="1:14" ht="12" x14ac:dyDescent="0.4">
      <c r="A139" s="125"/>
      <c r="B139" s="172"/>
      <c r="C139" s="172"/>
      <c r="D139" s="172">
        <v>1421</v>
      </c>
      <c r="E139" s="166" t="s">
        <v>244</v>
      </c>
      <c r="F139" s="184">
        <v>3</v>
      </c>
      <c r="G139" s="185">
        <v>328</v>
      </c>
      <c r="H139" s="185">
        <v>126573</v>
      </c>
      <c r="I139" s="185">
        <v>1017210</v>
      </c>
      <c r="J139" s="185">
        <v>1467757</v>
      </c>
      <c r="K139" s="185">
        <v>310883</v>
      </c>
      <c r="L139" s="22"/>
      <c r="M139" s="22"/>
      <c r="N139" s="22"/>
    </row>
    <row r="140" spans="1:14" ht="12" customHeight="1" x14ac:dyDescent="0.4">
      <c r="A140" s="124"/>
      <c r="B140" s="171"/>
      <c r="C140" s="171">
        <v>143</v>
      </c>
      <c r="D140" s="331" t="s">
        <v>245</v>
      </c>
      <c r="E140" s="333"/>
      <c r="F140" s="182" t="s">
        <v>2101</v>
      </c>
      <c r="G140" s="183" t="s">
        <v>2101</v>
      </c>
      <c r="H140" s="183" t="s">
        <v>2101</v>
      </c>
      <c r="I140" s="183" t="s">
        <v>2101</v>
      </c>
      <c r="J140" s="183" t="s">
        <v>2101</v>
      </c>
      <c r="K140" s="183" t="s">
        <v>2101</v>
      </c>
      <c r="L140" s="51"/>
      <c r="M140" s="51"/>
      <c r="N140" s="51"/>
    </row>
    <row r="141" spans="1:14" s="104" customFormat="1" ht="27.75" customHeight="1" x14ac:dyDescent="0.4">
      <c r="A141" s="125"/>
      <c r="B141" s="172"/>
      <c r="C141" s="172"/>
      <c r="D141" s="172">
        <v>1431</v>
      </c>
      <c r="E141" s="166" t="s">
        <v>246</v>
      </c>
      <c r="F141" s="184">
        <v>2</v>
      </c>
      <c r="G141" s="185">
        <v>22</v>
      </c>
      <c r="H141" s="185" t="s">
        <v>2100</v>
      </c>
      <c r="I141" s="185" t="s">
        <v>2100</v>
      </c>
      <c r="J141" s="185" t="s">
        <v>2100</v>
      </c>
      <c r="K141" s="185" t="s">
        <v>2100</v>
      </c>
      <c r="L141" s="22"/>
      <c r="M141" s="22"/>
      <c r="N141" s="22"/>
    </row>
    <row r="142" spans="1:14" ht="12" customHeight="1" x14ac:dyDescent="0.4">
      <c r="A142" s="124"/>
      <c r="B142" s="171"/>
      <c r="C142" s="171">
        <v>144</v>
      </c>
      <c r="D142" s="331" t="s">
        <v>247</v>
      </c>
      <c r="E142" s="333"/>
      <c r="F142" s="182" t="s">
        <v>2101</v>
      </c>
      <c r="G142" s="183" t="s">
        <v>2101</v>
      </c>
      <c r="H142" s="183" t="s">
        <v>2101</v>
      </c>
      <c r="I142" s="183" t="s">
        <v>2101</v>
      </c>
      <c r="J142" s="183" t="s">
        <v>2101</v>
      </c>
      <c r="K142" s="183" t="s">
        <v>2101</v>
      </c>
      <c r="L142" s="22"/>
      <c r="M142" s="22"/>
      <c r="N142" s="22"/>
    </row>
    <row r="143" spans="1:14" s="104" customFormat="1" ht="15" customHeight="1" x14ac:dyDescent="0.4">
      <c r="A143" s="125"/>
      <c r="B143" s="172"/>
      <c r="C143" s="172"/>
      <c r="D143" s="172">
        <v>1449</v>
      </c>
      <c r="E143" s="166" t="s">
        <v>248</v>
      </c>
      <c r="F143" s="184">
        <v>3</v>
      </c>
      <c r="G143" s="185">
        <v>14</v>
      </c>
      <c r="H143" s="185">
        <v>2836</v>
      </c>
      <c r="I143" s="185">
        <v>312861</v>
      </c>
      <c r="J143" s="185">
        <v>623998</v>
      </c>
      <c r="K143" s="185">
        <v>282850</v>
      </c>
      <c r="L143" s="51"/>
      <c r="M143" s="51"/>
      <c r="N143" s="51"/>
    </row>
    <row r="144" spans="1:14" ht="12" customHeight="1" x14ac:dyDescent="0.4">
      <c r="A144" s="124"/>
      <c r="B144" s="171"/>
      <c r="C144" s="171">
        <v>145</v>
      </c>
      <c r="D144" s="331" t="s">
        <v>249</v>
      </c>
      <c r="E144" s="333"/>
      <c r="F144" s="182" t="s">
        <v>2101</v>
      </c>
      <c r="G144" s="183" t="s">
        <v>2101</v>
      </c>
      <c r="H144" s="183" t="s">
        <v>2101</v>
      </c>
      <c r="I144" s="183" t="s">
        <v>2101</v>
      </c>
      <c r="J144" s="183" t="s">
        <v>2101</v>
      </c>
      <c r="K144" s="183" t="s">
        <v>2101</v>
      </c>
      <c r="L144" s="22"/>
      <c r="M144" s="22"/>
      <c r="N144" s="22"/>
    </row>
    <row r="145" spans="1:14" ht="15" customHeight="1" x14ac:dyDescent="0.4">
      <c r="A145" s="125"/>
      <c r="B145" s="172"/>
      <c r="C145" s="172"/>
      <c r="D145" s="172">
        <v>1451</v>
      </c>
      <c r="E145" s="166" t="s">
        <v>250</v>
      </c>
      <c r="F145" s="184">
        <v>1</v>
      </c>
      <c r="G145" s="185">
        <v>73</v>
      </c>
      <c r="H145" s="185" t="s">
        <v>2100</v>
      </c>
      <c r="I145" s="185" t="s">
        <v>2100</v>
      </c>
      <c r="J145" s="185" t="s">
        <v>2100</v>
      </c>
      <c r="K145" s="185" t="s">
        <v>2100</v>
      </c>
      <c r="L145" s="51"/>
      <c r="M145" s="51"/>
      <c r="N145" s="51"/>
    </row>
    <row r="146" spans="1:14" ht="15" customHeight="1" x14ac:dyDescent="0.4">
      <c r="A146" s="125"/>
      <c r="B146" s="172"/>
      <c r="C146" s="172"/>
      <c r="D146" s="172">
        <v>1453</v>
      </c>
      <c r="E146" s="166" t="s">
        <v>252</v>
      </c>
      <c r="F146" s="184">
        <v>12</v>
      </c>
      <c r="G146" s="185">
        <v>368</v>
      </c>
      <c r="H146" s="185">
        <v>130601</v>
      </c>
      <c r="I146" s="185">
        <v>615885</v>
      </c>
      <c r="J146" s="185">
        <v>972986</v>
      </c>
      <c r="K146" s="185">
        <v>303322</v>
      </c>
      <c r="L146" s="22"/>
      <c r="M146" s="22"/>
      <c r="N146" s="22"/>
    </row>
    <row r="147" spans="1:14" s="104" customFormat="1" ht="15" customHeight="1" x14ac:dyDescent="0.4">
      <c r="A147" s="125"/>
      <c r="B147" s="172"/>
      <c r="C147" s="172"/>
      <c r="D147" s="172">
        <v>1454</v>
      </c>
      <c r="E147" s="166" t="s">
        <v>253</v>
      </c>
      <c r="F147" s="184">
        <v>4</v>
      </c>
      <c r="G147" s="185">
        <v>16</v>
      </c>
      <c r="H147" s="185">
        <v>4103</v>
      </c>
      <c r="I147" s="185">
        <v>7009</v>
      </c>
      <c r="J147" s="185">
        <v>18839</v>
      </c>
      <c r="K147" s="185">
        <v>11095</v>
      </c>
      <c r="L147" s="22"/>
      <c r="M147" s="22"/>
      <c r="N147" s="22"/>
    </row>
    <row r="148" spans="1:14" s="104" customFormat="1" ht="12" customHeight="1" x14ac:dyDescent="0.4">
      <c r="A148" s="124"/>
      <c r="B148" s="169">
        <v>15</v>
      </c>
      <c r="C148" s="169" t="s">
        <v>51</v>
      </c>
      <c r="D148" s="222"/>
      <c r="E148" s="170"/>
      <c r="F148" s="188">
        <v>104</v>
      </c>
      <c r="G148" s="189">
        <v>1882</v>
      </c>
      <c r="H148" s="189">
        <v>642820</v>
      </c>
      <c r="I148" s="189">
        <v>1542394</v>
      </c>
      <c r="J148" s="189">
        <v>3817783</v>
      </c>
      <c r="K148" s="189">
        <v>1841342</v>
      </c>
      <c r="L148" s="22"/>
      <c r="M148" s="22"/>
      <c r="N148" s="22"/>
    </row>
    <row r="149" spans="1:14" ht="12" x14ac:dyDescent="0.4">
      <c r="A149" s="124"/>
      <c r="B149" s="171"/>
      <c r="C149" s="171">
        <v>151</v>
      </c>
      <c r="D149" s="334" t="s">
        <v>51</v>
      </c>
      <c r="E149" s="335"/>
      <c r="F149" s="182" t="s">
        <v>2101</v>
      </c>
      <c r="G149" s="183" t="s">
        <v>2101</v>
      </c>
      <c r="H149" s="183" t="s">
        <v>2101</v>
      </c>
      <c r="I149" s="183" t="s">
        <v>2101</v>
      </c>
      <c r="J149" s="183" t="s">
        <v>2101</v>
      </c>
      <c r="K149" s="183" t="s">
        <v>2101</v>
      </c>
      <c r="L149" s="51"/>
      <c r="M149" s="51"/>
      <c r="N149" s="51"/>
    </row>
    <row r="150" spans="1:14" ht="24" x14ac:dyDescent="0.4">
      <c r="A150" s="125"/>
      <c r="B150" s="172"/>
      <c r="C150" s="172"/>
      <c r="D150" s="172">
        <v>1511</v>
      </c>
      <c r="E150" s="166" t="s">
        <v>254</v>
      </c>
      <c r="F150" s="184">
        <v>87</v>
      </c>
      <c r="G150" s="185">
        <v>1299</v>
      </c>
      <c r="H150" s="185">
        <v>419395</v>
      </c>
      <c r="I150" s="185">
        <v>780374</v>
      </c>
      <c r="J150" s="185">
        <v>2238261</v>
      </c>
      <c r="K150" s="185">
        <v>1270771</v>
      </c>
      <c r="L150" s="51"/>
      <c r="M150" s="51"/>
      <c r="N150" s="51"/>
    </row>
    <row r="151" spans="1:14" ht="24" x14ac:dyDescent="0.4">
      <c r="A151" s="125"/>
      <c r="B151" s="172"/>
      <c r="C151" s="172"/>
      <c r="D151" s="172">
        <v>1512</v>
      </c>
      <c r="E151" s="166" t="s">
        <v>255</v>
      </c>
      <c r="F151" s="184">
        <v>9</v>
      </c>
      <c r="G151" s="185">
        <v>230</v>
      </c>
      <c r="H151" s="185">
        <v>83412</v>
      </c>
      <c r="I151" s="185">
        <v>367146</v>
      </c>
      <c r="J151" s="185">
        <v>488104</v>
      </c>
      <c r="K151" s="185">
        <v>109137</v>
      </c>
      <c r="L151" s="22"/>
      <c r="M151" s="22"/>
      <c r="N151" s="22"/>
    </row>
    <row r="152" spans="1:14" s="104" customFormat="1" ht="15" customHeight="1" x14ac:dyDescent="0.4">
      <c r="A152" s="125"/>
      <c r="B152" s="172"/>
      <c r="C152" s="172"/>
      <c r="D152" s="172">
        <v>1513</v>
      </c>
      <c r="E152" s="166" t="s">
        <v>256</v>
      </c>
      <c r="F152" s="184">
        <v>3</v>
      </c>
      <c r="G152" s="185">
        <v>87</v>
      </c>
      <c r="H152" s="185" t="s">
        <v>2100</v>
      </c>
      <c r="I152" s="185" t="s">
        <v>2100</v>
      </c>
      <c r="J152" s="185" t="s">
        <v>2100</v>
      </c>
      <c r="K152" s="185" t="s">
        <v>2100</v>
      </c>
      <c r="L152" s="22"/>
      <c r="M152" s="22"/>
      <c r="N152" s="22"/>
    </row>
    <row r="153" spans="1:14" ht="12" customHeight="1" x14ac:dyDescent="0.4">
      <c r="A153" s="124"/>
      <c r="B153" s="171"/>
      <c r="C153" s="171">
        <v>152</v>
      </c>
      <c r="D153" s="331" t="s">
        <v>257</v>
      </c>
      <c r="E153" s="333"/>
      <c r="F153" s="182" t="s">
        <v>2101</v>
      </c>
      <c r="G153" s="183" t="s">
        <v>2101</v>
      </c>
      <c r="H153" s="183" t="s">
        <v>2101</v>
      </c>
      <c r="I153" s="183" t="s">
        <v>2101</v>
      </c>
      <c r="J153" s="183" t="s">
        <v>2101</v>
      </c>
      <c r="K153" s="183" t="s">
        <v>2101</v>
      </c>
      <c r="L153" s="22"/>
      <c r="M153" s="22"/>
      <c r="N153" s="22"/>
    </row>
    <row r="154" spans="1:14" s="104" customFormat="1" ht="15" customHeight="1" x14ac:dyDescent="0.4">
      <c r="A154" s="125"/>
      <c r="B154" s="172"/>
      <c r="C154" s="172"/>
      <c r="D154" s="172">
        <v>1521</v>
      </c>
      <c r="E154" s="166" t="s">
        <v>258</v>
      </c>
      <c r="F154" s="184">
        <v>4</v>
      </c>
      <c r="G154" s="185">
        <v>222</v>
      </c>
      <c r="H154" s="185">
        <v>100698</v>
      </c>
      <c r="I154" s="185">
        <v>285344</v>
      </c>
      <c r="J154" s="185">
        <v>881700</v>
      </c>
      <c r="K154" s="185">
        <v>378394</v>
      </c>
      <c r="L154" s="51"/>
      <c r="M154" s="51"/>
      <c r="N154" s="51"/>
    </row>
    <row r="155" spans="1:14" ht="12" customHeight="1" x14ac:dyDescent="0.4">
      <c r="A155" s="124"/>
      <c r="B155" s="171"/>
      <c r="C155" s="171">
        <v>153</v>
      </c>
      <c r="D155" s="331" t="s">
        <v>259</v>
      </c>
      <c r="E155" s="333"/>
      <c r="F155" s="182" t="s">
        <v>2101</v>
      </c>
      <c r="G155" s="183" t="s">
        <v>2101</v>
      </c>
      <c r="H155" s="183" t="s">
        <v>2101</v>
      </c>
      <c r="I155" s="183" t="s">
        <v>2101</v>
      </c>
      <c r="J155" s="183" t="s">
        <v>2101</v>
      </c>
      <c r="K155" s="183" t="s">
        <v>2101</v>
      </c>
      <c r="L155" s="22"/>
      <c r="M155" s="22"/>
      <c r="N155" s="22"/>
    </row>
    <row r="156" spans="1:14" s="104" customFormat="1" ht="15" customHeight="1" x14ac:dyDescent="0.4">
      <c r="A156" s="125"/>
      <c r="B156" s="172"/>
      <c r="C156" s="172"/>
      <c r="D156" s="172">
        <v>1532</v>
      </c>
      <c r="E156" s="166" t="s">
        <v>260</v>
      </c>
      <c r="F156" s="184">
        <v>1</v>
      </c>
      <c r="G156" s="185">
        <v>44</v>
      </c>
      <c r="H156" s="185" t="s">
        <v>2100</v>
      </c>
      <c r="I156" s="185" t="s">
        <v>2100</v>
      </c>
      <c r="J156" s="185" t="s">
        <v>2100</v>
      </c>
      <c r="K156" s="185" t="s">
        <v>2100</v>
      </c>
      <c r="L156" s="51"/>
      <c r="M156" s="51"/>
      <c r="N156" s="51"/>
    </row>
    <row r="157" spans="1:14" s="104" customFormat="1" ht="12" customHeight="1" x14ac:dyDescent="0.4">
      <c r="A157" s="124"/>
      <c r="B157" s="169">
        <v>16</v>
      </c>
      <c r="C157" s="169" t="s">
        <v>52</v>
      </c>
      <c r="D157" s="222"/>
      <c r="E157" s="170"/>
      <c r="F157" s="188">
        <v>23</v>
      </c>
      <c r="G157" s="189">
        <v>1559</v>
      </c>
      <c r="H157" s="189">
        <v>733455</v>
      </c>
      <c r="I157" s="189">
        <v>2871895</v>
      </c>
      <c r="J157" s="189">
        <v>5919426</v>
      </c>
      <c r="K157" s="189">
        <v>2491599</v>
      </c>
      <c r="L157" s="22"/>
      <c r="M157" s="22"/>
      <c r="N157" s="22"/>
    </row>
    <row r="158" spans="1:14" ht="12" customHeight="1" x14ac:dyDescent="0.4">
      <c r="A158" s="124"/>
      <c r="B158" s="171"/>
      <c r="C158" s="171">
        <v>161</v>
      </c>
      <c r="D158" s="334" t="s">
        <v>261</v>
      </c>
      <c r="E158" s="335"/>
      <c r="F158" s="182" t="s">
        <v>2101</v>
      </c>
      <c r="G158" s="183" t="s">
        <v>2101</v>
      </c>
      <c r="H158" s="183" t="s">
        <v>2101</v>
      </c>
      <c r="I158" s="183" t="s">
        <v>2101</v>
      </c>
      <c r="J158" s="183" t="s">
        <v>2101</v>
      </c>
      <c r="K158" s="183" t="s">
        <v>2101</v>
      </c>
      <c r="L158" s="51"/>
      <c r="M158" s="51"/>
      <c r="N158" s="51"/>
    </row>
    <row r="159" spans="1:14" ht="15" customHeight="1" x14ac:dyDescent="0.4">
      <c r="A159" s="125"/>
      <c r="B159" s="172"/>
      <c r="C159" s="172"/>
      <c r="D159" s="172">
        <v>1612</v>
      </c>
      <c r="E159" s="166" t="s">
        <v>262</v>
      </c>
      <c r="F159" s="184">
        <v>1</v>
      </c>
      <c r="G159" s="185">
        <v>46</v>
      </c>
      <c r="H159" s="185" t="s">
        <v>2100</v>
      </c>
      <c r="I159" s="185" t="s">
        <v>2100</v>
      </c>
      <c r="J159" s="185" t="s">
        <v>2100</v>
      </c>
      <c r="K159" s="185" t="s">
        <v>2100</v>
      </c>
      <c r="L159" s="51"/>
      <c r="M159" s="51"/>
      <c r="N159" s="51"/>
    </row>
    <row r="160" spans="1:14" ht="15" customHeight="1" x14ac:dyDescent="0.4">
      <c r="A160" s="125"/>
      <c r="B160" s="172"/>
      <c r="C160" s="172"/>
      <c r="D160" s="172">
        <v>1619</v>
      </c>
      <c r="E160" s="166" t="s">
        <v>263</v>
      </c>
      <c r="F160" s="184">
        <v>3</v>
      </c>
      <c r="G160" s="185">
        <v>106</v>
      </c>
      <c r="H160" s="185">
        <v>42910</v>
      </c>
      <c r="I160" s="185">
        <v>239537</v>
      </c>
      <c r="J160" s="185">
        <v>422894</v>
      </c>
      <c r="K160" s="185">
        <v>157236</v>
      </c>
      <c r="L160" s="22"/>
      <c r="M160" s="22"/>
      <c r="N160" s="22"/>
    </row>
    <row r="161" spans="1:14" s="104" customFormat="1" ht="12" customHeight="1" x14ac:dyDescent="0.4">
      <c r="A161" s="124"/>
      <c r="B161" s="171"/>
      <c r="C161" s="171">
        <v>162</v>
      </c>
      <c r="D161" s="331" t="s">
        <v>264</v>
      </c>
      <c r="E161" s="333"/>
      <c r="F161" s="182" t="s">
        <v>2101</v>
      </c>
      <c r="G161" s="183" t="s">
        <v>2101</v>
      </c>
      <c r="H161" s="183" t="s">
        <v>2101</v>
      </c>
      <c r="I161" s="183" t="s">
        <v>2101</v>
      </c>
      <c r="J161" s="183" t="s">
        <v>2101</v>
      </c>
      <c r="K161" s="183" t="s">
        <v>2101</v>
      </c>
      <c r="L161" s="22"/>
      <c r="M161" s="22"/>
      <c r="N161" s="22"/>
    </row>
    <row r="162" spans="1:14" ht="15" customHeight="1" x14ac:dyDescent="0.4">
      <c r="A162" s="125"/>
      <c r="B162" s="172"/>
      <c r="C162" s="172"/>
      <c r="D162" s="172">
        <v>1623</v>
      </c>
      <c r="E162" s="166" t="s">
        <v>265</v>
      </c>
      <c r="F162" s="184">
        <v>5</v>
      </c>
      <c r="G162" s="185">
        <v>64</v>
      </c>
      <c r="H162" s="185">
        <v>26193</v>
      </c>
      <c r="I162" s="185">
        <v>89674</v>
      </c>
      <c r="J162" s="185">
        <v>245371</v>
      </c>
      <c r="K162" s="185">
        <v>141541</v>
      </c>
      <c r="L162" s="22"/>
      <c r="M162" s="22"/>
      <c r="N162" s="22"/>
    </row>
    <row r="163" spans="1:14" s="104" customFormat="1" ht="12" customHeight="1" x14ac:dyDescent="0.4">
      <c r="A163" s="124"/>
      <c r="B163" s="171"/>
      <c r="C163" s="171">
        <v>163</v>
      </c>
      <c r="D163" s="331" t="s">
        <v>266</v>
      </c>
      <c r="E163" s="333"/>
      <c r="F163" s="182" t="s">
        <v>2101</v>
      </c>
      <c r="G163" s="183" t="s">
        <v>2101</v>
      </c>
      <c r="H163" s="183" t="s">
        <v>2101</v>
      </c>
      <c r="I163" s="183" t="s">
        <v>2101</v>
      </c>
      <c r="J163" s="183" t="s">
        <v>2101</v>
      </c>
      <c r="K163" s="183" t="s">
        <v>2101</v>
      </c>
      <c r="L163" s="51"/>
      <c r="M163" s="51"/>
      <c r="N163" s="51"/>
    </row>
    <row r="164" spans="1:14" ht="15" customHeight="1" x14ac:dyDescent="0.4">
      <c r="A164" s="125"/>
      <c r="B164" s="172"/>
      <c r="C164" s="172"/>
      <c r="D164" s="172">
        <v>1635</v>
      </c>
      <c r="E164" s="166" t="s">
        <v>267</v>
      </c>
      <c r="F164" s="184">
        <v>1</v>
      </c>
      <c r="G164" s="185">
        <v>41</v>
      </c>
      <c r="H164" s="185" t="s">
        <v>2100</v>
      </c>
      <c r="I164" s="185" t="s">
        <v>2100</v>
      </c>
      <c r="J164" s="185" t="s">
        <v>2100</v>
      </c>
      <c r="K164" s="185" t="s">
        <v>2100</v>
      </c>
      <c r="L164" s="22"/>
      <c r="M164" s="22"/>
      <c r="N164" s="22"/>
    </row>
    <row r="165" spans="1:14" s="104" customFormat="1" ht="12" customHeight="1" x14ac:dyDescent="0.4">
      <c r="A165" s="124"/>
      <c r="B165" s="171"/>
      <c r="C165" s="171">
        <v>164</v>
      </c>
      <c r="D165" s="331" t="s">
        <v>268</v>
      </c>
      <c r="E165" s="333"/>
      <c r="F165" s="182" t="s">
        <v>2101</v>
      </c>
      <c r="G165" s="183" t="s">
        <v>2101</v>
      </c>
      <c r="H165" s="183" t="s">
        <v>2101</v>
      </c>
      <c r="I165" s="183" t="s">
        <v>2101</v>
      </c>
      <c r="J165" s="183" t="s">
        <v>2101</v>
      </c>
      <c r="K165" s="183" t="s">
        <v>2101</v>
      </c>
      <c r="L165" s="51"/>
      <c r="M165" s="51"/>
      <c r="N165" s="51"/>
    </row>
    <row r="166" spans="1:14" ht="15" customHeight="1" x14ac:dyDescent="0.4">
      <c r="A166" s="125"/>
      <c r="B166" s="172"/>
      <c r="C166" s="172"/>
      <c r="D166" s="172">
        <v>1644</v>
      </c>
      <c r="E166" s="166" t="s">
        <v>269</v>
      </c>
      <c r="F166" s="184">
        <v>2</v>
      </c>
      <c r="G166" s="185">
        <v>13</v>
      </c>
      <c r="H166" s="185" t="s">
        <v>2100</v>
      </c>
      <c r="I166" s="185" t="s">
        <v>2100</v>
      </c>
      <c r="J166" s="185" t="s">
        <v>2100</v>
      </c>
      <c r="K166" s="185" t="s">
        <v>2100</v>
      </c>
      <c r="L166" s="22"/>
      <c r="M166" s="22"/>
      <c r="N166" s="22"/>
    </row>
    <row r="167" spans="1:14" s="104" customFormat="1" ht="15" customHeight="1" x14ac:dyDescent="0.4">
      <c r="A167" s="125"/>
      <c r="B167" s="172"/>
      <c r="C167" s="172"/>
      <c r="D167" s="172">
        <v>1647</v>
      </c>
      <c r="E167" s="166" t="s">
        <v>2105</v>
      </c>
      <c r="F167" s="184">
        <v>1</v>
      </c>
      <c r="G167" s="185">
        <v>1</v>
      </c>
      <c r="H167" s="185" t="s">
        <v>2100</v>
      </c>
      <c r="I167" s="185" t="s">
        <v>2100</v>
      </c>
      <c r="J167" s="185" t="s">
        <v>2100</v>
      </c>
      <c r="K167" s="185" t="s">
        <v>2100</v>
      </c>
      <c r="L167" s="51"/>
      <c r="M167" s="51"/>
      <c r="N167" s="51"/>
    </row>
    <row r="168" spans="1:14" ht="12" customHeight="1" x14ac:dyDescent="0.4">
      <c r="A168" s="124"/>
      <c r="B168" s="171"/>
      <c r="C168" s="171">
        <v>165</v>
      </c>
      <c r="D168" s="331" t="s">
        <v>270</v>
      </c>
      <c r="E168" s="333"/>
      <c r="F168" s="182" t="s">
        <v>2101</v>
      </c>
      <c r="G168" s="183" t="s">
        <v>2101</v>
      </c>
      <c r="H168" s="183" t="s">
        <v>2101</v>
      </c>
      <c r="I168" s="183" t="s">
        <v>2101</v>
      </c>
      <c r="J168" s="183" t="s">
        <v>2101</v>
      </c>
      <c r="K168" s="183" t="s">
        <v>2101</v>
      </c>
      <c r="L168" s="22"/>
      <c r="M168" s="22"/>
      <c r="N168" s="22"/>
    </row>
    <row r="169" spans="1:14" ht="15" customHeight="1" x14ac:dyDescent="0.4">
      <c r="A169" s="125"/>
      <c r="B169" s="172"/>
      <c r="C169" s="172"/>
      <c r="D169" s="172">
        <v>1651</v>
      </c>
      <c r="E169" s="166" t="s">
        <v>271</v>
      </c>
      <c r="F169" s="184">
        <v>1</v>
      </c>
      <c r="G169" s="185">
        <v>170</v>
      </c>
      <c r="H169" s="185" t="s">
        <v>2100</v>
      </c>
      <c r="I169" s="185" t="s">
        <v>2100</v>
      </c>
      <c r="J169" s="185" t="s">
        <v>2100</v>
      </c>
      <c r="K169" s="185" t="s">
        <v>2100</v>
      </c>
      <c r="L169" s="51"/>
      <c r="M169" s="51"/>
      <c r="N169" s="51"/>
    </row>
    <row r="170" spans="1:14" s="104" customFormat="1" ht="15" customHeight="1" x14ac:dyDescent="0.4">
      <c r="A170" s="125"/>
      <c r="B170" s="172"/>
      <c r="C170" s="172"/>
      <c r="D170" s="172">
        <v>1652</v>
      </c>
      <c r="E170" s="166" t="s">
        <v>272</v>
      </c>
      <c r="F170" s="184">
        <v>4</v>
      </c>
      <c r="G170" s="185">
        <v>982</v>
      </c>
      <c r="H170" s="185">
        <v>466792</v>
      </c>
      <c r="I170" s="185">
        <v>1527392</v>
      </c>
      <c r="J170" s="185">
        <v>3652528</v>
      </c>
      <c r="K170" s="185">
        <v>1695661</v>
      </c>
      <c r="L170" s="22"/>
      <c r="M170" s="22"/>
      <c r="N170" s="22"/>
    </row>
    <row r="171" spans="1:14" ht="12" customHeight="1" x14ac:dyDescent="0.4">
      <c r="A171" s="124"/>
      <c r="B171" s="171"/>
      <c r="C171" s="171">
        <v>169</v>
      </c>
      <c r="D171" s="331" t="s">
        <v>273</v>
      </c>
      <c r="E171" s="333"/>
      <c r="F171" s="182" t="s">
        <v>2101</v>
      </c>
      <c r="G171" s="183" t="s">
        <v>2101</v>
      </c>
      <c r="H171" s="183" t="s">
        <v>2101</v>
      </c>
      <c r="I171" s="183" t="s">
        <v>2101</v>
      </c>
      <c r="J171" s="183" t="s">
        <v>2101</v>
      </c>
      <c r="K171" s="183" t="s">
        <v>2101</v>
      </c>
      <c r="L171" s="22"/>
      <c r="M171" s="22"/>
      <c r="N171" s="22"/>
    </row>
    <row r="172" spans="1:14" ht="12" x14ac:dyDescent="0.4">
      <c r="A172" s="124"/>
      <c r="B172" s="172"/>
      <c r="C172" s="172"/>
      <c r="D172" s="218">
        <v>1694</v>
      </c>
      <c r="E172" s="218" t="s">
        <v>2106</v>
      </c>
      <c r="F172" s="184">
        <v>1</v>
      </c>
      <c r="G172" s="185">
        <v>3</v>
      </c>
      <c r="H172" s="185" t="s">
        <v>46</v>
      </c>
      <c r="I172" s="185" t="s">
        <v>2100</v>
      </c>
      <c r="J172" s="185" t="s">
        <v>2100</v>
      </c>
      <c r="K172" s="185" t="s">
        <v>2100</v>
      </c>
      <c r="L172" s="51"/>
      <c r="M172" s="51"/>
      <c r="N172" s="51"/>
    </row>
    <row r="173" spans="1:14" s="104" customFormat="1" ht="15" customHeight="1" x14ac:dyDescent="0.4">
      <c r="A173" s="125"/>
      <c r="B173" s="172"/>
      <c r="C173" s="172"/>
      <c r="D173" s="172">
        <v>1697</v>
      </c>
      <c r="E173" s="166" t="s">
        <v>274</v>
      </c>
      <c r="F173" s="184">
        <v>1</v>
      </c>
      <c r="G173" s="185">
        <v>87</v>
      </c>
      <c r="H173" s="185" t="s">
        <v>2100</v>
      </c>
      <c r="I173" s="185" t="s">
        <v>2100</v>
      </c>
      <c r="J173" s="185" t="s">
        <v>2100</v>
      </c>
      <c r="K173" s="185" t="s">
        <v>2100</v>
      </c>
      <c r="L173" s="22"/>
      <c r="M173" s="22"/>
      <c r="N173" s="22"/>
    </row>
    <row r="174" spans="1:14" s="104" customFormat="1" ht="24" x14ac:dyDescent="0.4">
      <c r="A174" s="125"/>
      <c r="B174" s="172"/>
      <c r="C174" s="172"/>
      <c r="D174" s="172">
        <v>1699</v>
      </c>
      <c r="E174" s="166" t="s">
        <v>275</v>
      </c>
      <c r="F174" s="184">
        <v>3</v>
      </c>
      <c r="G174" s="185">
        <v>46</v>
      </c>
      <c r="H174" s="185">
        <v>14402</v>
      </c>
      <c r="I174" s="185">
        <v>30255</v>
      </c>
      <c r="J174" s="185">
        <v>120290</v>
      </c>
      <c r="K174" s="185">
        <v>81850</v>
      </c>
      <c r="L174" s="22"/>
      <c r="M174" s="22"/>
      <c r="N174" s="22"/>
    </row>
    <row r="175" spans="1:14" ht="12" customHeight="1" x14ac:dyDescent="0.4">
      <c r="A175" s="124"/>
      <c r="B175" s="169">
        <v>17</v>
      </c>
      <c r="C175" s="173" t="s">
        <v>53</v>
      </c>
      <c r="D175" s="222"/>
      <c r="E175" s="170"/>
      <c r="F175" s="188">
        <v>31</v>
      </c>
      <c r="G175" s="189">
        <v>193</v>
      </c>
      <c r="H175" s="189">
        <v>93821</v>
      </c>
      <c r="I175" s="189">
        <v>751490</v>
      </c>
      <c r="J175" s="189">
        <v>1082325</v>
      </c>
      <c r="K175" s="189">
        <v>296212</v>
      </c>
      <c r="L175" s="51"/>
      <c r="M175" s="51"/>
      <c r="N175" s="51"/>
    </row>
    <row r="176" spans="1:14" s="104" customFormat="1" ht="12" customHeight="1" x14ac:dyDescent="0.4">
      <c r="A176" s="124"/>
      <c r="B176" s="171"/>
      <c r="C176" s="171">
        <v>174</v>
      </c>
      <c r="D176" s="331" t="s">
        <v>276</v>
      </c>
      <c r="E176" s="333"/>
      <c r="F176" s="182" t="s">
        <v>2101</v>
      </c>
      <c r="G176" s="183" t="s">
        <v>2101</v>
      </c>
      <c r="H176" s="183" t="s">
        <v>2101</v>
      </c>
      <c r="I176" s="183" t="s">
        <v>2101</v>
      </c>
      <c r="J176" s="183" t="s">
        <v>2101</v>
      </c>
      <c r="K176" s="183" t="s">
        <v>2101</v>
      </c>
      <c r="L176" s="51"/>
      <c r="M176" s="51"/>
      <c r="N176" s="51"/>
    </row>
    <row r="177" spans="1:14" ht="12" x14ac:dyDescent="0.4">
      <c r="A177" s="125"/>
      <c r="B177" s="172"/>
      <c r="C177" s="172"/>
      <c r="D177" s="172">
        <v>1741</v>
      </c>
      <c r="E177" s="166" t="s">
        <v>277</v>
      </c>
      <c r="F177" s="184">
        <v>30</v>
      </c>
      <c r="G177" s="185">
        <v>148</v>
      </c>
      <c r="H177" s="185" t="s">
        <v>2100</v>
      </c>
      <c r="I177" s="185" t="s">
        <v>2100</v>
      </c>
      <c r="J177" s="185" t="s">
        <v>2100</v>
      </c>
      <c r="K177" s="185" t="s">
        <v>2100</v>
      </c>
      <c r="L177" s="22"/>
      <c r="M177" s="22"/>
      <c r="N177" s="22"/>
    </row>
    <row r="178" spans="1:14" s="104" customFormat="1" ht="12" customHeight="1" x14ac:dyDescent="0.4">
      <c r="A178" s="124"/>
      <c r="B178" s="171"/>
      <c r="C178" s="171">
        <v>179</v>
      </c>
      <c r="D178" s="331" t="s">
        <v>278</v>
      </c>
      <c r="E178" s="333"/>
      <c r="F178" s="182" t="s">
        <v>2101</v>
      </c>
      <c r="G178" s="183" t="s">
        <v>2101</v>
      </c>
      <c r="H178" s="183" t="s">
        <v>2101</v>
      </c>
      <c r="I178" s="183" t="s">
        <v>2101</v>
      </c>
      <c r="J178" s="183" t="s">
        <v>2101</v>
      </c>
      <c r="K178" s="183" t="s">
        <v>2101</v>
      </c>
      <c r="L178" s="51"/>
      <c r="M178" s="51"/>
      <c r="N178" s="51"/>
    </row>
    <row r="179" spans="1:14" s="104" customFormat="1" ht="24" customHeight="1" x14ac:dyDescent="0.4">
      <c r="A179" s="125"/>
      <c r="B179" s="172"/>
      <c r="C179" s="172"/>
      <c r="D179" s="172">
        <v>1799</v>
      </c>
      <c r="E179" s="166" t="s">
        <v>279</v>
      </c>
      <c r="F179" s="184">
        <v>1</v>
      </c>
      <c r="G179" s="185">
        <v>45</v>
      </c>
      <c r="H179" s="185" t="s">
        <v>2100</v>
      </c>
      <c r="I179" s="185" t="s">
        <v>2100</v>
      </c>
      <c r="J179" s="185" t="s">
        <v>2100</v>
      </c>
      <c r="K179" s="185" t="s">
        <v>2100</v>
      </c>
      <c r="L179" s="22"/>
      <c r="M179" s="22"/>
      <c r="N179" s="22"/>
    </row>
    <row r="180" spans="1:14" ht="12" customHeight="1" x14ac:dyDescent="0.4">
      <c r="A180" s="124"/>
      <c r="B180" s="169">
        <v>18</v>
      </c>
      <c r="C180" s="169" t="s">
        <v>280</v>
      </c>
      <c r="D180" s="222"/>
      <c r="E180" s="170"/>
      <c r="F180" s="188">
        <v>98</v>
      </c>
      <c r="G180" s="189">
        <v>4001</v>
      </c>
      <c r="H180" s="189">
        <v>1329755</v>
      </c>
      <c r="I180" s="189">
        <v>5226806</v>
      </c>
      <c r="J180" s="189">
        <v>8689518</v>
      </c>
      <c r="K180" s="189">
        <v>2987014</v>
      </c>
      <c r="L180" s="51"/>
      <c r="M180" s="51"/>
      <c r="N180" s="51"/>
    </row>
    <row r="181" spans="1:14" ht="12" x14ac:dyDescent="0.4">
      <c r="A181" s="124"/>
      <c r="B181" s="171"/>
      <c r="C181" s="171">
        <v>181</v>
      </c>
      <c r="D181" s="338" t="s">
        <v>281</v>
      </c>
      <c r="E181" s="330"/>
      <c r="F181" s="182" t="s">
        <v>2101</v>
      </c>
      <c r="G181" s="183" t="s">
        <v>2101</v>
      </c>
      <c r="H181" s="183" t="s">
        <v>2101</v>
      </c>
      <c r="I181" s="183" t="s">
        <v>2101</v>
      </c>
      <c r="J181" s="183" t="s">
        <v>2101</v>
      </c>
      <c r="K181" s="183" t="s">
        <v>2101</v>
      </c>
      <c r="L181" s="51"/>
      <c r="M181" s="51"/>
      <c r="N181" s="51"/>
    </row>
    <row r="182" spans="1:14" ht="12" x14ac:dyDescent="0.4">
      <c r="A182" s="125"/>
      <c r="B182" s="172"/>
      <c r="C182" s="172"/>
      <c r="D182" s="172">
        <v>1813</v>
      </c>
      <c r="E182" s="166" t="s">
        <v>282</v>
      </c>
      <c r="F182" s="184">
        <v>1</v>
      </c>
      <c r="G182" s="185">
        <v>18</v>
      </c>
      <c r="H182" s="185" t="s">
        <v>2100</v>
      </c>
      <c r="I182" s="185" t="s">
        <v>2100</v>
      </c>
      <c r="J182" s="185" t="s">
        <v>2100</v>
      </c>
      <c r="K182" s="185" t="s">
        <v>2100</v>
      </c>
      <c r="L182" s="22"/>
      <c r="M182" s="22"/>
      <c r="N182" s="22"/>
    </row>
    <row r="183" spans="1:14" s="104" customFormat="1" ht="24" customHeight="1" x14ac:dyDescent="0.4">
      <c r="A183" s="125"/>
      <c r="B183" s="172"/>
      <c r="C183" s="172"/>
      <c r="D183" s="172">
        <v>1814</v>
      </c>
      <c r="E183" s="166" t="s">
        <v>283</v>
      </c>
      <c r="F183" s="184">
        <v>2</v>
      </c>
      <c r="G183" s="185">
        <v>630</v>
      </c>
      <c r="H183" s="185" t="s">
        <v>2100</v>
      </c>
      <c r="I183" s="185" t="s">
        <v>2100</v>
      </c>
      <c r="J183" s="185" t="s">
        <v>2100</v>
      </c>
      <c r="K183" s="185" t="s">
        <v>2100</v>
      </c>
      <c r="L183" s="22"/>
      <c r="M183" s="22"/>
      <c r="N183" s="22"/>
    </row>
    <row r="184" spans="1:14" ht="36" x14ac:dyDescent="0.4">
      <c r="A184" s="125"/>
      <c r="B184" s="172"/>
      <c r="C184" s="172"/>
      <c r="D184" s="172">
        <v>1815</v>
      </c>
      <c r="E184" s="166" t="s">
        <v>284</v>
      </c>
      <c r="F184" s="184">
        <v>5</v>
      </c>
      <c r="G184" s="185">
        <v>59</v>
      </c>
      <c r="H184" s="185">
        <v>23888</v>
      </c>
      <c r="I184" s="185">
        <v>31328</v>
      </c>
      <c r="J184" s="185">
        <v>105222</v>
      </c>
      <c r="K184" s="185">
        <v>67176</v>
      </c>
      <c r="L184" s="22"/>
      <c r="M184" s="22"/>
      <c r="N184" s="22"/>
    </row>
    <row r="185" spans="1:14" ht="12" x14ac:dyDescent="0.4">
      <c r="A185" s="124"/>
      <c r="B185" s="171"/>
      <c r="C185" s="171">
        <v>182</v>
      </c>
      <c r="D185" s="338" t="s">
        <v>285</v>
      </c>
      <c r="E185" s="330"/>
      <c r="F185" s="182" t="s">
        <v>2101</v>
      </c>
      <c r="G185" s="183" t="s">
        <v>2101</v>
      </c>
      <c r="H185" s="183" t="s">
        <v>2101</v>
      </c>
      <c r="I185" s="183" t="s">
        <v>2101</v>
      </c>
      <c r="J185" s="183" t="s">
        <v>2101</v>
      </c>
      <c r="K185" s="183" t="s">
        <v>2101</v>
      </c>
      <c r="L185" s="51"/>
      <c r="M185" s="51"/>
      <c r="N185" s="51"/>
    </row>
    <row r="186" spans="1:14" s="104" customFormat="1" ht="12" x14ac:dyDescent="0.4">
      <c r="A186" s="125"/>
      <c r="B186" s="172"/>
      <c r="C186" s="172"/>
      <c r="D186" s="172">
        <v>1821</v>
      </c>
      <c r="E186" s="166" t="s">
        <v>286</v>
      </c>
      <c r="F186" s="184">
        <v>1</v>
      </c>
      <c r="G186" s="185">
        <v>9</v>
      </c>
      <c r="H186" s="185" t="s">
        <v>2100</v>
      </c>
      <c r="I186" s="185" t="s">
        <v>2100</v>
      </c>
      <c r="J186" s="185" t="s">
        <v>2100</v>
      </c>
      <c r="K186" s="185" t="s">
        <v>2100</v>
      </c>
      <c r="L186" s="22"/>
      <c r="M186" s="22"/>
      <c r="N186" s="22"/>
    </row>
    <row r="187" spans="1:14" ht="36" x14ac:dyDescent="0.4">
      <c r="A187" s="125"/>
      <c r="B187" s="172"/>
      <c r="C187" s="172"/>
      <c r="D187" s="172">
        <v>1825</v>
      </c>
      <c r="E187" s="166" t="s">
        <v>287</v>
      </c>
      <c r="F187" s="184">
        <v>8</v>
      </c>
      <c r="G187" s="185">
        <v>126</v>
      </c>
      <c r="H187" s="185">
        <v>40758</v>
      </c>
      <c r="I187" s="185">
        <v>161471</v>
      </c>
      <c r="J187" s="185">
        <v>247909</v>
      </c>
      <c r="K187" s="185">
        <v>78581</v>
      </c>
      <c r="L187" s="22"/>
      <c r="M187" s="22"/>
      <c r="N187" s="22"/>
    </row>
    <row r="188" spans="1:14" ht="12" x14ac:dyDescent="0.4">
      <c r="A188" s="124"/>
      <c r="B188" s="171"/>
      <c r="C188" s="171">
        <v>183</v>
      </c>
      <c r="D188" s="329" t="s">
        <v>288</v>
      </c>
      <c r="E188" s="330"/>
      <c r="F188" s="182" t="s">
        <v>2101</v>
      </c>
      <c r="G188" s="183" t="s">
        <v>2101</v>
      </c>
      <c r="H188" s="183" t="s">
        <v>2101</v>
      </c>
      <c r="I188" s="183" t="s">
        <v>2101</v>
      </c>
      <c r="J188" s="183" t="s">
        <v>2101</v>
      </c>
      <c r="K188" s="183" t="s">
        <v>2101</v>
      </c>
      <c r="L188" s="51"/>
      <c r="M188" s="51"/>
      <c r="N188" s="51"/>
    </row>
    <row r="189" spans="1:14" ht="36" x14ac:dyDescent="0.4">
      <c r="A189" s="125"/>
      <c r="B189" s="172"/>
      <c r="C189" s="172"/>
      <c r="D189" s="172">
        <v>1831</v>
      </c>
      <c r="E189" s="166" t="s">
        <v>289</v>
      </c>
      <c r="F189" s="184">
        <v>6</v>
      </c>
      <c r="G189" s="185">
        <v>238</v>
      </c>
      <c r="H189" s="185">
        <v>76177</v>
      </c>
      <c r="I189" s="185">
        <v>190635</v>
      </c>
      <c r="J189" s="185">
        <v>365001</v>
      </c>
      <c r="K189" s="185">
        <v>138602</v>
      </c>
      <c r="L189" s="22"/>
      <c r="M189" s="22"/>
      <c r="N189" s="22"/>
    </row>
    <row r="190" spans="1:14" ht="36" x14ac:dyDescent="0.4">
      <c r="A190" s="125"/>
      <c r="B190" s="172"/>
      <c r="C190" s="172"/>
      <c r="D190" s="172">
        <v>1832</v>
      </c>
      <c r="E190" s="166" t="s">
        <v>290</v>
      </c>
      <c r="F190" s="184">
        <v>13</v>
      </c>
      <c r="G190" s="185">
        <v>725</v>
      </c>
      <c r="H190" s="185">
        <v>225810</v>
      </c>
      <c r="I190" s="185">
        <v>742196</v>
      </c>
      <c r="J190" s="185">
        <v>1391859</v>
      </c>
      <c r="K190" s="185">
        <v>551026</v>
      </c>
      <c r="L190" s="22"/>
      <c r="M190" s="22"/>
      <c r="N190" s="22"/>
    </row>
    <row r="191" spans="1:14" s="104" customFormat="1" ht="36" x14ac:dyDescent="0.4">
      <c r="A191" s="125"/>
      <c r="B191" s="172"/>
      <c r="C191" s="172"/>
      <c r="D191" s="172">
        <v>1833</v>
      </c>
      <c r="E191" s="166" t="s">
        <v>291</v>
      </c>
      <c r="F191" s="184">
        <v>17</v>
      </c>
      <c r="G191" s="185">
        <v>615</v>
      </c>
      <c r="H191" s="185">
        <v>178665</v>
      </c>
      <c r="I191" s="185">
        <v>444536</v>
      </c>
      <c r="J191" s="185">
        <v>765683</v>
      </c>
      <c r="K191" s="185">
        <v>277808</v>
      </c>
      <c r="L191" s="22"/>
      <c r="M191" s="22"/>
      <c r="N191" s="22"/>
    </row>
    <row r="192" spans="1:14" ht="24" x14ac:dyDescent="0.4">
      <c r="A192" s="125"/>
      <c r="B192" s="172"/>
      <c r="C192" s="172"/>
      <c r="D192" s="172">
        <v>1834</v>
      </c>
      <c r="E192" s="166" t="s">
        <v>292</v>
      </c>
      <c r="F192" s="184">
        <v>3</v>
      </c>
      <c r="G192" s="185">
        <v>82</v>
      </c>
      <c r="H192" s="185">
        <v>35770</v>
      </c>
      <c r="I192" s="185">
        <v>30748</v>
      </c>
      <c r="J192" s="185">
        <v>100268</v>
      </c>
      <c r="K192" s="185">
        <v>63784</v>
      </c>
      <c r="L192" s="22"/>
      <c r="M192" s="22"/>
      <c r="N192" s="22"/>
    </row>
    <row r="193" spans="1:14" ht="12" x14ac:dyDescent="0.4">
      <c r="A193" s="124"/>
      <c r="B193" s="171"/>
      <c r="C193" s="171">
        <v>184</v>
      </c>
      <c r="D193" s="329" t="s">
        <v>293</v>
      </c>
      <c r="E193" s="330"/>
      <c r="F193" s="182" t="s">
        <v>2101</v>
      </c>
      <c r="G193" s="183" t="s">
        <v>2101</v>
      </c>
      <c r="H193" s="183" t="s">
        <v>2101</v>
      </c>
      <c r="I193" s="183" t="s">
        <v>2101</v>
      </c>
      <c r="J193" s="183" t="s">
        <v>2101</v>
      </c>
      <c r="K193" s="183" t="s">
        <v>2101</v>
      </c>
      <c r="L193" s="51"/>
      <c r="M193" s="51"/>
      <c r="N193" s="51"/>
    </row>
    <row r="194" spans="1:14" ht="36" x14ac:dyDescent="0.4">
      <c r="A194" s="125"/>
      <c r="B194" s="172"/>
      <c r="C194" s="172"/>
      <c r="D194" s="172">
        <v>1841</v>
      </c>
      <c r="E194" s="166" t="s">
        <v>294</v>
      </c>
      <c r="F194" s="184">
        <v>3</v>
      </c>
      <c r="G194" s="185">
        <v>82</v>
      </c>
      <c r="H194" s="185">
        <v>27246</v>
      </c>
      <c r="I194" s="185">
        <v>204558</v>
      </c>
      <c r="J194" s="185">
        <v>274842</v>
      </c>
      <c r="K194" s="185">
        <v>61452</v>
      </c>
      <c r="L194" s="22"/>
      <c r="M194" s="22"/>
      <c r="N194" s="22"/>
    </row>
    <row r="195" spans="1:14" ht="24" x14ac:dyDescent="0.4">
      <c r="A195" s="125"/>
      <c r="B195" s="172"/>
      <c r="C195" s="172"/>
      <c r="D195" s="172">
        <v>1842</v>
      </c>
      <c r="E195" s="166" t="s">
        <v>295</v>
      </c>
      <c r="F195" s="184">
        <v>5</v>
      </c>
      <c r="G195" s="185">
        <v>202</v>
      </c>
      <c r="H195" s="185">
        <v>63589</v>
      </c>
      <c r="I195" s="185">
        <v>192470</v>
      </c>
      <c r="J195" s="185">
        <v>355407</v>
      </c>
      <c r="K195" s="185">
        <v>138530</v>
      </c>
      <c r="L195" s="22"/>
      <c r="M195" s="22"/>
      <c r="N195" s="22"/>
    </row>
    <row r="196" spans="1:14" s="104" customFormat="1" ht="24" customHeight="1" x14ac:dyDescent="0.4">
      <c r="A196" s="125"/>
      <c r="B196" s="172"/>
      <c r="C196" s="172"/>
      <c r="D196" s="172">
        <v>1844</v>
      </c>
      <c r="E196" s="166" t="s">
        <v>297</v>
      </c>
      <c r="F196" s="184">
        <v>7</v>
      </c>
      <c r="G196" s="185">
        <v>138</v>
      </c>
      <c r="H196" s="185">
        <v>39711</v>
      </c>
      <c r="I196" s="185">
        <v>136085</v>
      </c>
      <c r="J196" s="185">
        <v>242937</v>
      </c>
      <c r="K196" s="185">
        <v>95923</v>
      </c>
      <c r="L196" s="22"/>
      <c r="M196" s="22"/>
      <c r="N196" s="22"/>
    </row>
    <row r="197" spans="1:14" ht="24" x14ac:dyDescent="0.4">
      <c r="A197" s="125"/>
      <c r="B197" s="172"/>
      <c r="C197" s="172"/>
      <c r="D197" s="172">
        <v>1845</v>
      </c>
      <c r="E197" s="166" t="s">
        <v>298</v>
      </c>
      <c r="F197" s="184">
        <v>6</v>
      </c>
      <c r="G197" s="185">
        <v>144</v>
      </c>
      <c r="H197" s="185">
        <v>34042</v>
      </c>
      <c r="I197" s="185">
        <v>108406</v>
      </c>
      <c r="J197" s="185">
        <v>194491</v>
      </c>
      <c r="K197" s="185">
        <v>83606</v>
      </c>
      <c r="L197" s="22"/>
      <c r="M197" s="22"/>
      <c r="N197" s="22"/>
    </row>
    <row r="198" spans="1:14" ht="12" customHeight="1" x14ac:dyDescent="0.4">
      <c r="A198" s="124"/>
      <c r="B198" s="171"/>
      <c r="C198" s="171">
        <v>185</v>
      </c>
      <c r="D198" s="338" t="s">
        <v>299</v>
      </c>
      <c r="E198" s="330"/>
      <c r="F198" s="182" t="s">
        <v>2101</v>
      </c>
      <c r="G198" s="183" t="s">
        <v>2101</v>
      </c>
      <c r="H198" s="183" t="s">
        <v>2101</v>
      </c>
      <c r="I198" s="183" t="s">
        <v>2101</v>
      </c>
      <c r="J198" s="183" t="s">
        <v>2101</v>
      </c>
      <c r="K198" s="183" t="s">
        <v>2101</v>
      </c>
      <c r="L198" s="51"/>
      <c r="M198" s="51"/>
      <c r="N198" s="51"/>
    </row>
    <row r="199" spans="1:14" s="104" customFormat="1" ht="15" customHeight="1" x14ac:dyDescent="0.4">
      <c r="A199" s="125"/>
      <c r="B199" s="172"/>
      <c r="C199" s="172"/>
      <c r="D199" s="172">
        <v>1851</v>
      </c>
      <c r="E199" s="166" t="s">
        <v>300</v>
      </c>
      <c r="F199" s="184">
        <v>2</v>
      </c>
      <c r="G199" s="185">
        <v>49</v>
      </c>
      <c r="H199" s="185" t="s">
        <v>2100</v>
      </c>
      <c r="I199" s="185" t="s">
        <v>2100</v>
      </c>
      <c r="J199" s="185" t="s">
        <v>2100</v>
      </c>
      <c r="K199" s="185" t="s">
        <v>2100</v>
      </c>
      <c r="L199" s="22"/>
      <c r="M199" s="22"/>
      <c r="N199" s="22"/>
    </row>
    <row r="200" spans="1:14" ht="12" x14ac:dyDescent="0.4">
      <c r="A200" s="125"/>
      <c r="B200" s="172"/>
      <c r="C200" s="172"/>
      <c r="D200" s="172">
        <v>1852</v>
      </c>
      <c r="E200" s="166" t="s">
        <v>301</v>
      </c>
      <c r="F200" s="184">
        <v>1</v>
      </c>
      <c r="G200" s="185">
        <v>14</v>
      </c>
      <c r="H200" s="185" t="s">
        <v>2100</v>
      </c>
      <c r="I200" s="185" t="s">
        <v>2100</v>
      </c>
      <c r="J200" s="185" t="s">
        <v>2100</v>
      </c>
      <c r="K200" s="185" t="s">
        <v>2100</v>
      </c>
      <c r="L200" s="22"/>
      <c r="M200" s="22"/>
      <c r="N200" s="22"/>
    </row>
    <row r="201" spans="1:14" ht="12" customHeight="1" x14ac:dyDescent="0.4">
      <c r="A201" s="124"/>
      <c r="B201" s="171"/>
      <c r="C201" s="171">
        <v>189</v>
      </c>
      <c r="D201" s="331" t="s">
        <v>302</v>
      </c>
      <c r="E201" s="333"/>
      <c r="F201" s="182" t="s">
        <v>2101</v>
      </c>
      <c r="G201" s="183" t="s">
        <v>2101</v>
      </c>
      <c r="H201" s="183" t="s">
        <v>2101</v>
      </c>
      <c r="I201" s="183" t="s">
        <v>2101</v>
      </c>
      <c r="J201" s="183" t="s">
        <v>2101</v>
      </c>
      <c r="K201" s="183" t="s">
        <v>2101</v>
      </c>
      <c r="L201" s="51"/>
      <c r="M201" s="51"/>
      <c r="N201" s="51"/>
    </row>
    <row r="202" spans="1:14" ht="12" x14ac:dyDescent="0.4">
      <c r="A202" s="125"/>
      <c r="B202" s="172"/>
      <c r="C202" s="172"/>
      <c r="D202" s="172">
        <v>1892</v>
      </c>
      <c r="E202" s="166" t="s">
        <v>303</v>
      </c>
      <c r="F202" s="184">
        <v>10</v>
      </c>
      <c r="G202" s="185">
        <v>293</v>
      </c>
      <c r="H202" s="185">
        <v>102933</v>
      </c>
      <c r="I202" s="185">
        <v>301802</v>
      </c>
      <c r="J202" s="185">
        <v>797795</v>
      </c>
      <c r="K202" s="185">
        <v>445579</v>
      </c>
      <c r="L202" s="22"/>
      <c r="M202" s="22"/>
      <c r="N202" s="22"/>
    </row>
    <row r="203" spans="1:14" ht="24" x14ac:dyDescent="0.4">
      <c r="A203" s="125"/>
      <c r="B203" s="172"/>
      <c r="C203" s="172"/>
      <c r="D203" s="172">
        <v>1897</v>
      </c>
      <c r="E203" s="166" t="s">
        <v>304</v>
      </c>
      <c r="F203" s="184">
        <v>5</v>
      </c>
      <c r="G203" s="185">
        <v>425</v>
      </c>
      <c r="H203" s="185">
        <v>160362</v>
      </c>
      <c r="I203" s="185">
        <v>2319914</v>
      </c>
      <c r="J203" s="185">
        <v>3036762</v>
      </c>
      <c r="K203" s="185">
        <v>576412</v>
      </c>
      <c r="L203" s="22"/>
      <c r="M203" s="22"/>
      <c r="N203" s="22"/>
    </row>
    <row r="204" spans="1:14" s="104" customFormat="1" ht="24" x14ac:dyDescent="0.4">
      <c r="A204" s="125"/>
      <c r="B204" s="172"/>
      <c r="C204" s="172"/>
      <c r="D204" s="172">
        <v>1898</v>
      </c>
      <c r="E204" s="166" t="s">
        <v>305</v>
      </c>
      <c r="F204" s="184">
        <v>3</v>
      </c>
      <c r="G204" s="185">
        <v>152</v>
      </c>
      <c r="H204" s="185">
        <v>45416</v>
      </c>
      <c r="I204" s="185">
        <v>172598</v>
      </c>
      <c r="J204" s="185">
        <v>247671</v>
      </c>
      <c r="K204" s="185">
        <v>69042</v>
      </c>
      <c r="L204" s="22"/>
      <c r="M204" s="22"/>
      <c r="N204" s="22"/>
    </row>
    <row r="205" spans="1:14" s="104" customFormat="1" ht="12" customHeight="1" x14ac:dyDescent="0.4">
      <c r="A205" s="124"/>
      <c r="B205" s="169">
        <v>19</v>
      </c>
      <c r="C205" s="169" t="s">
        <v>55</v>
      </c>
      <c r="D205" s="222"/>
      <c r="E205" s="170"/>
      <c r="F205" s="188">
        <v>14</v>
      </c>
      <c r="G205" s="189">
        <v>525</v>
      </c>
      <c r="H205" s="189">
        <v>144667</v>
      </c>
      <c r="I205" s="189">
        <v>237976</v>
      </c>
      <c r="J205" s="189">
        <v>534734</v>
      </c>
      <c r="K205" s="189">
        <v>251449</v>
      </c>
      <c r="L205" s="22"/>
      <c r="M205" s="22"/>
      <c r="N205" s="22"/>
    </row>
    <row r="206" spans="1:14" ht="12" customHeight="1" x14ac:dyDescent="0.4">
      <c r="A206" s="124"/>
      <c r="B206" s="171"/>
      <c r="C206" s="171">
        <v>192</v>
      </c>
      <c r="D206" s="331" t="s">
        <v>306</v>
      </c>
      <c r="E206" s="332"/>
      <c r="F206" s="182" t="s">
        <v>2101</v>
      </c>
      <c r="G206" s="183" t="s">
        <v>2101</v>
      </c>
      <c r="H206" s="183" t="s">
        <v>2101</v>
      </c>
      <c r="I206" s="183" t="s">
        <v>2101</v>
      </c>
      <c r="J206" s="183" t="s">
        <v>2101</v>
      </c>
      <c r="K206" s="183" t="s">
        <v>2101</v>
      </c>
      <c r="L206" s="51"/>
      <c r="M206" s="51"/>
      <c r="N206" s="51"/>
    </row>
    <row r="207" spans="1:14" s="104" customFormat="1" ht="12" x14ac:dyDescent="0.4">
      <c r="A207" s="125"/>
      <c r="B207" s="172"/>
      <c r="C207" s="172"/>
      <c r="D207" s="172">
        <v>1921</v>
      </c>
      <c r="E207" s="166" t="s">
        <v>307</v>
      </c>
      <c r="F207" s="184">
        <v>1</v>
      </c>
      <c r="G207" s="185">
        <v>17</v>
      </c>
      <c r="H207" s="185" t="s">
        <v>2100</v>
      </c>
      <c r="I207" s="185" t="s">
        <v>2100</v>
      </c>
      <c r="J207" s="185" t="s">
        <v>2100</v>
      </c>
      <c r="K207" s="185" t="s">
        <v>2100</v>
      </c>
      <c r="L207" s="51"/>
      <c r="M207" s="51"/>
      <c r="N207" s="51"/>
    </row>
    <row r="208" spans="1:14" ht="25.5" customHeight="1" x14ac:dyDescent="0.4">
      <c r="A208" s="125"/>
      <c r="B208" s="172"/>
      <c r="C208" s="172"/>
      <c r="D208" s="172">
        <v>1922</v>
      </c>
      <c r="E208" s="166" t="s">
        <v>2107</v>
      </c>
      <c r="F208" s="184">
        <v>1</v>
      </c>
      <c r="G208" s="185">
        <v>26</v>
      </c>
      <c r="H208" s="185" t="s">
        <v>2100</v>
      </c>
      <c r="I208" s="185" t="s">
        <v>2100</v>
      </c>
      <c r="J208" s="185" t="s">
        <v>2100</v>
      </c>
      <c r="K208" s="185" t="s">
        <v>2100</v>
      </c>
      <c r="L208" s="22"/>
      <c r="M208" s="22"/>
      <c r="N208" s="22"/>
    </row>
    <row r="209" spans="1:14" ht="12" customHeight="1" x14ac:dyDescent="0.4">
      <c r="A209" s="124"/>
      <c r="B209" s="171"/>
      <c r="C209" s="171">
        <v>193</v>
      </c>
      <c r="D209" s="331" t="s">
        <v>308</v>
      </c>
      <c r="E209" s="332"/>
      <c r="F209" s="182" t="s">
        <v>2101</v>
      </c>
      <c r="G209" s="183" t="s">
        <v>2101</v>
      </c>
      <c r="H209" s="183" t="s">
        <v>2101</v>
      </c>
      <c r="I209" s="183" t="s">
        <v>2101</v>
      </c>
      <c r="J209" s="183" t="s">
        <v>2101</v>
      </c>
      <c r="K209" s="183" t="s">
        <v>2101</v>
      </c>
      <c r="L209" s="51"/>
      <c r="M209" s="51"/>
      <c r="N209" s="51"/>
    </row>
    <row r="210" spans="1:14" s="104" customFormat="1" ht="15" customHeight="1" x14ac:dyDescent="0.4">
      <c r="A210" s="125"/>
      <c r="B210" s="172"/>
      <c r="C210" s="172"/>
      <c r="D210" s="172">
        <v>1931</v>
      </c>
      <c r="E210" s="166" t="s">
        <v>309</v>
      </c>
      <c r="F210" s="184">
        <v>1</v>
      </c>
      <c r="G210" s="185">
        <v>7</v>
      </c>
      <c r="H210" s="185" t="s">
        <v>2100</v>
      </c>
      <c r="I210" s="185" t="s">
        <v>2100</v>
      </c>
      <c r="J210" s="185" t="s">
        <v>2100</v>
      </c>
      <c r="K210" s="185" t="s">
        <v>2100</v>
      </c>
      <c r="L210" s="22"/>
      <c r="M210" s="22"/>
      <c r="N210" s="22"/>
    </row>
    <row r="211" spans="1:14" s="104" customFormat="1" ht="15" customHeight="1" x14ac:dyDescent="0.4">
      <c r="A211" s="125"/>
      <c r="B211" s="172"/>
      <c r="C211" s="172"/>
      <c r="D211" s="172">
        <v>1933</v>
      </c>
      <c r="E211" s="166" t="s">
        <v>310</v>
      </c>
      <c r="F211" s="184">
        <v>11</v>
      </c>
      <c r="G211" s="185">
        <v>475</v>
      </c>
      <c r="H211" s="185">
        <v>132009</v>
      </c>
      <c r="I211" s="185">
        <v>228682</v>
      </c>
      <c r="J211" s="185">
        <v>510856</v>
      </c>
      <c r="K211" s="185">
        <v>238192</v>
      </c>
      <c r="L211" s="22"/>
      <c r="M211" s="22"/>
      <c r="N211" s="22"/>
    </row>
    <row r="212" spans="1:14" ht="12" x14ac:dyDescent="0.4">
      <c r="A212" s="124"/>
      <c r="B212" s="169">
        <v>20</v>
      </c>
      <c r="C212" s="169" t="s">
        <v>56</v>
      </c>
      <c r="D212" s="222"/>
      <c r="E212" s="170"/>
      <c r="F212" s="188">
        <v>7</v>
      </c>
      <c r="G212" s="189">
        <v>344</v>
      </c>
      <c r="H212" s="189">
        <v>107838</v>
      </c>
      <c r="I212" s="189">
        <v>395115</v>
      </c>
      <c r="J212" s="189">
        <v>606248</v>
      </c>
      <c r="K212" s="189">
        <v>191174</v>
      </c>
      <c r="L212" s="51"/>
      <c r="M212" s="51"/>
      <c r="N212" s="51"/>
    </row>
    <row r="213" spans="1:14" s="104" customFormat="1" ht="12" customHeight="1" x14ac:dyDescent="0.4">
      <c r="A213" s="124"/>
      <c r="B213" s="171"/>
      <c r="C213" s="171">
        <v>203</v>
      </c>
      <c r="D213" s="329" t="s">
        <v>311</v>
      </c>
      <c r="E213" s="330"/>
      <c r="F213" s="182" t="s">
        <v>2101</v>
      </c>
      <c r="G213" s="183" t="s">
        <v>2101</v>
      </c>
      <c r="H213" s="183" t="s">
        <v>2101</v>
      </c>
      <c r="I213" s="183" t="s">
        <v>2101</v>
      </c>
      <c r="J213" s="183" t="s">
        <v>2101</v>
      </c>
      <c r="K213" s="183" t="s">
        <v>2101</v>
      </c>
      <c r="L213" s="51"/>
      <c r="M213" s="51"/>
      <c r="N213" s="51"/>
    </row>
    <row r="214" spans="1:14" ht="24" x14ac:dyDescent="0.4">
      <c r="A214" s="125"/>
      <c r="B214" s="172"/>
      <c r="C214" s="172"/>
      <c r="D214" s="172">
        <v>2031</v>
      </c>
      <c r="E214" s="166" t="s">
        <v>311</v>
      </c>
      <c r="F214" s="184">
        <v>3</v>
      </c>
      <c r="G214" s="185">
        <v>49</v>
      </c>
      <c r="H214" s="185">
        <v>11780</v>
      </c>
      <c r="I214" s="185">
        <v>33954</v>
      </c>
      <c r="J214" s="185">
        <v>59425</v>
      </c>
      <c r="K214" s="185">
        <v>23155</v>
      </c>
      <c r="L214" s="22"/>
      <c r="M214" s="22"/>
      <c r="N214" s="22"/>
    </row>
    <row r="215" spans="1:14" s="104" customFormat="1" ht="12" customHeight="1" x14ac:dyDescent="0.4">
      <c r="A215" s="124"/>
      <c r="B215" s="171"/>
      <c r="C215" s="171">
        <v>204</v>
      </c>
      <c r="D215" s="331" t="s">
        <v>312</v>
      </c>
      <c r="E215" s="333"/>
      <c r="F215" s="182" t="s">
        <v>2101</v>
      </c>
      <c r="G215" s="183" t="s">
        <v>2101</v>
      </c>
      <c r="H215" s="183" t="s">
        <v>2101</v>
      </c>
      <c r="I215" s="183" t="s">
        <v>2101</v>
      </c>
      <c r="J215" s="183" t="s">
        <v>2101</v>
      </c>
      <c r="K215" s="183" t="s">
        <v>2101</v>
      </c>
      <c r="L215" s="51"/>
      <c r="M215" s="51"/>
      <c r="N215" s="51"/>
    </row>
    <row r="216" spans="1:14" ht="12" x14ac:dyDescent="0.4">
      <c r="A216" s="125"/>
      <c r="B216" s="172"/>
      <c r="C216" s="172"/>
      <c r="D216" s="172">
        <v>2041</v>
      </c>
      <c r="E216" s="166" t="s">
        <v>313</v>
      </c>
      <c r="F216" s="184">
        <v>4</v>
      </c>
      <c r="G216" s="185">
        <v>295</v>
      </c>
      <c r="H216" s="185">
        <v>96058</v>
      </c>
      <c r="I216" s="185">
        <v>361161</v>
      </c>
      <c r="J216" s="185">
        <v>546823</v>
      </c>
      <c r="K216" s="185">
        <v>168019</v>
      </c>
      <c r="L216" s="22"/>
      <c r="M216" s="22"/>
      <c r="N216" s="22"/>
    </row>
    <row r="217" spans="1:14" s="104" customFormat="1" ht="12" customHeight="1" x14ac:dyDescent="0.4">
      <c r="A217" s="124"/>
      <c r="B217" s="169">
        <v>21</v>
      </c>
      <c r="C217" s="169" t="s">
        <v>57</v>
      </c>
      <c r="D217" s="222"/>
      <c r="E217" s="170"/>
      <c r="F217" s="188">
        <v>147</v>
      </c>
      <c r="G217" s="189">
        <v>2859</v>
      </c>
      <c r="H217" s="189">
        <v>1107236</v>
      </c>
      <c r="I217" s="189">
        <v>5393234</v>
      </c>
      <c r="J217" s="189">
        <v>9676995</v>
      </c>
      <c r="K217" s="189">
        <v>3578648</v>
      </c>
      <c r="L217" s="51"/>
      <c r="M217" s="51"/>
      <c r="N217" s="51"/>
    </row>
    <row r="218" spans="1:14" s="104" customFormat="1" ht="12" x14ac:dyDescent="0.4">
      <c r="A218" s="124"/>
      <c r="B218" s="171"/>
      <c r="C218" s="171">
        <v>211</v>
      </c>
      <c r="D218" s="334" t="s">
        <v>314</v>
      </c>
      <c r="E218" s="335"/>
      <c r="F218" s="182" t="s">
        <v>2101</v>
      </c>
      <c r="G218" s="183" t="s">
        <v>2101</v>
      </c>
      <c r="H218" s="183" t="s">
        <v>2101</v>
      </c>
      <c r="I218" s="183" t="s">
        <v>2101</v>
      </c>
      <c r="J218" s="183" t="s">
        <v>2101</v>
      </c>
      <c r="K218" s="183" t="s">
        <v>2101</v>
      </c>
      <c r="L218" s="22"/>
      <c r="M218" s="22"/>
      <c r="N218" s="22"/>
    </row>
    <row r="219" spans="1:14" ht="15" customHeight="1" x14ac:dyDescent="0.4">
      <c r="A219" s="125"/>
      <c r="B219" s="172"/>
      <c r="C219" s="172"/>
      <c r="D219" s="172">
        <v>2112</v>
      </c>
      <c r="E219" s="166" t="s">
        <v>315</v>
      </c>
      <c r="F219" s="184">
        <v>5</v>
      </c>
      <c r="G219" s="185">
        <v>211</v>
      </c>
      <c r="H219" s="185">
        <v>74280</v>
      </c>
      <c r="I219" s="185">
        <v>201795</v>
      </c>
      <c r="J219" s="185">
        <v>374545</v>
      </c>
      <c r="K219" s="185">
        <v>150760</v>
      </c>
      <c r="L219" s="51"/>
      <c r="M219" s="51"/>
      <c r="N219" s="51"/>
    </row>
    <row r="220" spans="1:14" ht="15" customHeight="1" x14ac:dyDescent="0.4">
      <c r="A220" s="125"/>
      <c r="B220" s="172"/>
      <c r="C220" s="172"/>
      <c r="D220" s="172">
        <v>2117</v>
      </c>
      <c r="E220" s="166" t="s">
        <v>316</v>
      </c>
      <c r="F220" s="184">
        <v>1</v>
      </c>
      <c r="G220" s="185">
        <v>17</v>
      </c>
      <c r="H220" s="185" t="s">
        <v>2100</v>
      </c>
      <c r="I220" s="185" t="s">
        <v>2100</v>
      </c>
      <c r="J220" s="185" t="s">
        <v>2100</v>
      </c>
      <c r="K220" s="185" t="s">
        <v>2100</v>
      </c>
      <c r="L220" s="51"/>
      <c r="M220" s="51"/>
      <c r="N220" s="51"/>
    </row>
    <row r="221" spans="1:14" ht="24" x14ac:dyDescent="0.4">
      <c r="A221" s="125"/>
      <c r="B221" s="172"/>
      <c r="C221" s="172"/>
      <c r="D221" s="172">
        <v>2119</v>
      </c>
      <c r="E221" s="166" t="s">
        <v>317</v>
      </c>
      <c r="F221" s="184">
        <v>1</v>
      </c>
      <c r="G221" s="185">
        <v>4</v>
      </c>
      <c r="H221" s="185" t="s">
        <v>2100</v>
      </c>
      <c r="I221" s="185" t="s">
        <v>2100</v>
      </c>
      <c r="J221" s="185" t="s">
        <v>2100</v>
      </c>
      <c r="K221" s="185" t="s">
        <v>2100</v>
      </c>
      <c r="L221" s="22"/>
      <c r="M221" s="22"/>
      <c r="N221" s="22"/>
    </row>
    <row r="222" spans="1:14" s="104" customFormat="1" ht="12" customHeight="1" x14ac:dyDescent="0.4">
      <c r="A222" s="124"/>
      <c r="B222" s="171"/>
      <c r="C222" s="171">
        <v>212</v>
      </c>
      <c r="D222" s="331" t="s">
        <v>318</v>
      </c>
      <c r="E222" s="333"/>
      <c r="F222" s="182" t="s">
        <v>2101</v>
      </c>
      <c r="G222" s="183" t="s">
        <v>2101</v>
      </c>
      <c r="H222" s="183" t="s">
        <v>2101</v>
      </c>
      <c r="I222" s="183" t="s">
        <v>2101</v>
      </c>
      <c r="J222" s="183" t="s">
        <v>2101</v>
      </c>
      <c r="K222" s="183" t="s">
        <v>2101</v>
      </c>
      <c r="L222" s="22"/>
      <c r="M222" s="22"/>
      <c r="N222" s="22"/>
    </row>
    <row r="223" spans="1:14" ht="15" customHeight="1" x14ac:dyDescent="0.4">
      <c r="A223" s="125"/>
      <c r="B223" s="172"/>
      <c r="C223" s="172"/>
      <c r="D223" s="172">
        <v>2121</v>
      </c>
      <c r="E223" s="166" t="s">
        <v>319</v>
      </c>
      <c r="F223" s="184">
        <v>3</v>
      </c>
      <c r="G223" s="185">
        <v>383</v>
      </c>
      <c r="H223" s="185">
        <v>197253</v>
      </c>
      <c r="I223" s="185">
        <v>1893421</v>
      </c>
      <c r="J223" s="185">
        <v>3205680</v>
      </c>
      <c r="K223" s="185">
        <v>911554</v>
      </c>
      <c r="L223" s="22"/>
      <c r="M223" s="22"/>
      <c r="N223" s="22"/>
    </row>
    <row r="224" spans="1:14" ht="15" customHeight="1" x14ac:dyDescent="0.4">
      <c r="A224" s="125"/>
      <c r="B224" s="172"/>
      <c r="C224" s="172"/>
      <c r="D224" s="172">
        <v>2122</v>
      </c>
      <c r="E224" s="166" t="s">
        <v>320</v>
      </c>
      <c r="F224" s="184">
        <v>50</v>
      </c>
      <c r="G224" s="185">
        <v>678</v>
      </c>
      <c r="H224" s="185">
        <v>256854</v>
      </c>
      <c r="I224" s="185">
        <v>1071398</v>
      </c>
      <c r="J224" s="185">
        <v>1869123</v>
      </c>
      <c r="K224" s="185">
        <v>722479</v>
      </c>
      <c r="L224" s="51"/>
      <c r="M224" s="51"/>
      <c r="N224" s="51"/>
    </row>
    <row r="225" spans="1:14" ht="15" customHeight="1" x14ac:dyDescent="0.4">
      <c r="A225" s="125"/>
      <c r="B225" s="172"/>
      <c r="C225" s="172"/>
      <c r="D225" s="172">
        <v>2123</v>
      </c>
      <c r="E225" s="166" t="s">
        <v>321</v>
      </c>
      <c r="F225" s="184">
        <v>32</v>
      </c>
      <c r="G225" s="185">
        <v>874</v>
      </c>
      <c r="H225" s="185">
        <v>306353</v>
      </c>
      <c r="I225" s="185">
        <v>1492882</v>
      </c>
      <c r="J225" s="185">
        <v>2565014</v>
      </c>
      <c r="K225" s="185">
        <v>963989</v>
      </c>
      <c r="L225" s="22"/>
      <c r="M225" s="22"/>
      <c r="N225" s="22"/>
    </row>
    <row r="226" spans="1:14" s="104" customFormat="1" ht="12" customHeight="1" x14ac:dyDescent="0.4">
      <c r="A226" s="124"/>
      <c r="B226" s="171"/>
      <c r="C226" s="171">
        <v>214</v>
      </c>
      <c r="D226" s="331" t="s">
        <v>322</v>
      </c>
      <c r="E226" s="333"/>
      <c r="F226" s="182" t="s">
        <v>2101</v>
      </c>
      <c r="G226" s="183" t="s">
        <v>2101</v>
      </c>
      <c r="H226" s="183" t="s">
        <v>2101</v>
      </c>
      <c r="I226" s="183" t="s">
        <v>2101</v>
      </c>
      <c r="J226" s="183" t="s">
        <v>2101</v>
      </c>
      <c r="K226" s="183" t="s">
        <v>2101</v>
      </c>
      <c r="L226" s="22"/>
      <c r="M226" s="22"/>
      <c r="N226" s="22"/>
    </row>
    <row r="227" spans="1:14" ht="24" x14ac:dyDescent="0.4">
      <c r="A227" s="124"/>
      <c r="B227" s="172"/>
      <c r="C227" s="172"/>
      <c r="D227" s="218">
        <v>2142</v>
      </c>
      <c r="E227" s="218" t="s">
        <v>2109</v>
      </c>
      <c r="F227" s="184">
        <v>2</v>
      </c>
      <c r="G227" s="185">
        <v>2</v>
      </c>
      <c r="H227" s="185" t="s">
        <v>2100</v>
      </c>
      <c r="I227" s="185" t="s">
        <v>2100</v>
      </c>
      <c r="J227" s="185" t="s">
        <v>2100</v>
      </c>
      <c r="K227" s="185" t="s">
        <v>2100</v>
      </c>
      <c r="L227" s="22"/>
      <c r="M227" s="22"/>
      <c r="N227" s="22"/>
    </row>
    <row r="228" spans="1:14" ht="12" x14ac:dyDescent="0.4">
      <c r="A228" s="125"/>
      <c r="B228" s="172"/>
      <c r="C228" s="172"/>
      <c r="D228" s="172">
        <v>2144</v>
      </c>
      <c r="E228" s="166" t="s">
        <v>323</v>
      </c>
      <c r="F228" s="184">
        <v>1</v>
      </c>
      <c r="G228" s="185">
        <v>42</v>
      </c>
      <c r="H228" s="185" t="s">
        <v>2100</v>
      </c>
      <c r="I228" s="185" t="s">
        <v>2100</v>
      </c>
      <c r="J228" s="185" t="s">
        <v>2100</v>
      </c>
      <c r="K228" s="185" t="s">
        <v>2100</v>
      </c>
      <c r="L228" s="51"/>
      <c r="M228" s="51"/>
      <c r="N228" s="51"/>
    </row>
    <row r="229" spans="1:14" s="104" customFormat="1" ht="24" x14ac:dyDescent="0.4">
      <c r="A229" s="125"/>
      <c r="B229" s="172"/>
      <c r="C229" s="172"/>
      <c r="D229" s="172">
        <v>2145</v>
      </c>
      <c r="E229" s="166" t="s">
        <v>324</v>
      </c>
      <c r="F229" s="184">
        <v>1</v>
      </c>
      <c r="G229" s="185">
        <v>45</v>
      </c>
      <c r="H229" s="185" t="s">
        <v>2100</v>
      </c>
      <c r="I229" s="185" t="s">
        <v>2100</v>
      </c>
      <c r="J229" s="185" t="s">
        <v>2100</v>
      </c>
      <c r="K229" s="185" t="s">
        <v>2100</v>
      </c>
      <c r="L229" s="22"/>
      <c r="M229" s="22"/>
      <c r="N229" s="22"/>
    </row>
    <row r="230" spans="1:14" ht="24" x14ac:dyDescent="0.4">
      <c r="A230" s="125"/>
      <c r="B230" s="172"/>
      <c r="C230" s="172"/>
      <c r="D230" s="172">
        <v>2149</v>
      </c>
      <c r="E230" s="166" t="s">
        <v>2110</v>
      </c>
      <c r="F230" s="184">
        <v>2</v>
      </c>
      <c r="G230" s="185">
        <v>32</v>
      </c>
      <c r="H230" s="185" t="s">
        <v>2100</v>
      </c>
      <c r="I230" s="185" t="s">
        <v>2100</v>
      </c>
      <c r="J230" s="185" t="s">
        <v>2100</v>
      </c>
      <c r="K230" s="185" t="s">
        <v>2100</v>
      </c>
      <c r="L230" s="22"/>
      <c r="M230" s="22"/>
      <c r="N230" s="22"/>
    </row>
    <row r="231" spans="1:14" s="104" customFormat="1" ht="12" customHeight="1" x14ac:dyDescent="0.4">
      <c r="A231" s="124"/>
      <c r="B231" s="171"/>
      <c r="C231" s="171">
        <v>215</v>
      </c>
      <c r="D231" s="331" t="s">
        <v>325</v>
      </c>
      <c r="E231" s="333"/>
      <c r="F231" s="182" t="s">
        <v>2101</v>
      </c>
      <c r="G231" s="183" t="s">
        <v>2101</v>
      </c>
      <c r="H231" s="183" t="s">
        <v>2101</v>
      </c>
      <c r="I231" s="183" t="s">
        <v>2101</v>
      </c>
      <c r="J231" s="183" t="s">
        <v>2101</v>
      </c>
      <c r="K231" s="183" t="s">
        <v>2101</v>
      </c>
      <c r="L231" s="51"/>
      <c r="M231" s="51"/>
      <c r="N231" s="51"/>
    </row>
    <row r="232" spans="1:14" ht="15" customHeight="1" x14ac:dyDescent="0.4">
      <c r="A232" s="125"/>
      <c r="B232" s="172"/>
      <c r="C232" s="172"/>
      <c r="D232" s="172">
        <v>2159</v>
      </c>
      <c r="E232" s="166" t="s">
        <v>326</v>
      </c>
      <c r="F232" s="184">
        <v>1</v>
      </c>
      <c r="G232" s="185">
        <v>9</v>
      </c>
      <c r="H232" s="185" t="s">
        <v>2100</v>
      </c>
      <c r="I232" s="185" t="s">
        <v>2100</v>
      </c>
      <c r="J232" s="185" t="s">
        <v>2100</v>
      </c>
      <c r="K232" s="185" t="s">
        <v>2100</v>
      </c>
      <c r="L232" s="22"/>
      <c r="M232" s="22"/>
      <c r="N232" s="22"/>
    </row>
    <row r="233" spans="1:14" ht="12" customHeight="1" x14ac:dyDescent="0.4">
      <c r="A233" s="124"/>
      <c r="B233" s="171"/>
      <c r="C233" s="171">
        <v>218</v>
      </c>
      <c r="D233" s="331" t="s">
        <v>327</v>
      </c>
      <c r="E233" s="333"/>
      <c r="F233" s="182" t="s">
        <v>2101</v>
      </c>
      <c r="G233" s="183" t="s">
        <v>2101</v>
      </c>
      <c r="H233" s="183" t="s">
        <v>2101</v>
      </c>
      <c r="I233" s="183" t="s">
        <v>2101</v>
      </c>
      <c r="J233" s="183" t="s">
        <v>2101</v>
      </c>
      <c r="K233" s="183" t="s">
        <v>2101</v>
      </c>
      <c r="L233" s="51"/>
      <c r="M233" s="51"/>
      <c r="N233" s="51"/>
    </row>
    <row r="234" spans="1:14" ht="15" customHeight="1" x14ac:dyDescent="0.4">
      <c r="A234" s="125"/>
      <c r="B234" s="172"/>
      <c r="C234" s="172"/>
      <c r="D234" s="172">
        <v>2181</v>
      </c>
      <c r="E234" s="166" t="s">
        <v>328</v>
      </c>
      <c r="F234" s="184">
        <v>20</v>
      </c>
      <c r="G234" s="185">
        <v>224</v>
      </c>
      <c r="H234" s="185">
        <v>82679</v>
      </c>
      <c r="I234" s="185">
        <v>196272</v>
      </c>
      <c r="J234" s="185">
        <v>481889</v>
      </c>
      <c r="K234" s="185">
        <v>261448</v>
      </c>
      <c r="L234" s="22"/>
      <c r="M234" s="22"/>
      <c r="N234" s="22"/>
    </row>
    <row r="235" spans="1:14" ht="15" customHeight="1" x14ac:dyDescent="0.4">
      <c r="A235" s="125"/>
      <c r="B235" s="172"/>
      <c r="C235" s="172"/>
      <c r="D235" s="172">
        <v>2182</v>
      </c>
      <c r="E235" s="166" t="s">
        <v>329</v>
      </c>
      <c r="F235" s="184">
        <v>1</v>
      </c>
      <c r="G235" s="185">
        <v>6</v>
      </c>
      <c r="H235" s="185" t="s">
        <v>2100</v>
      </c>
      <c r="I235" s="185" t="s">
        <v>2100</v>
      </c>
      <c r="J235" s="185" t="s">
        <v>2100</v>
      </c>
      <c r="K235" s="185" t="s">
        <v>2100</v>
      </c>
      <c r="L235" s="22"/>
      <c r="M235" s="22"/>
      <c r="N235" s="22"/>
    </row>
    <row r="236" spans="1:14" ht="15" customHeight="1" x14ac:dyDescent="0.4">
      <c r="A236" s="125"/>
      <c r="B236" s="172"/>
      <c r="C236" s="172"/>
      <c r="D236" s="172">
        <v>2183</v>
      </c>
      <c r="E236" s="166" t="s">
        <v>330</v>
      </c>
      <c r="F236" s="184">
        <v>1</v>
      </c>
      <c r="G236" s="185">
        <v>2</v>
      </c>
      <c r="H236" s="185" t="s">
        <v>2100</v>
      </c>
      <c r="I236" s="185" t="s">
        <v>2100</v>
      </c>
      <c r="J236" s="185" t="s">
        <v>2100</v>
      </c>
      <c r="K236" s="185" t="s">
        <v>2100</v>
      </c>
      <c r="L236" s="22"/>
      <c r="M236" s="22"/>
      <c r="N236" s="22"/>
    </row>
    <row r="237" spans="1:14" s="104" customFormat="1" ht="15" customHeight="1" x14ac:dyDescent="0.4">
      <c r="A237" s="125"/>
      <c r="B237" s="172"/>
      <c r="C237" s="172"/>
      <c r="D237" s="172">
        <v>2184</v>
      </c>
      <c r="E237" s="166" t="s">
        <v>331</v>
      </c>
      <c r="F237" s="184">
        <v>8</v>
      </c>
      <c r="G237" s="185">
        <v>41</v>
      </c>
      <c r="H237" s="185">
        <v>13878</v>
      </c>
      <c r="I237" s="185">
        <v>15324</v>
      </c>
      <c r="J237" s="185">
        <v>37708</v>
      </c>
      <c r="K237" s="185">
        <v>20349</v>
      </c>
      <c r="L237" s="22"/>
      <c r="M237" s="22"/>
      <c r="N237" s="22"/>
    </row>
    <row r="238" spans="1:14" ht="15" customHeight="1" x14ac:dyDescent="0.4">
      <c r="A238" s="125"/>
      <c r="B238" s="172"/>
      <c r="C238" s="172"/>
      <c r="D238" s="172">
        <v>2186</v>
      </c>
      <c r="E238" s="166" t="s">
        <v>332</v>
      </c>
      <c r="F238" s="184">
        <v>2</v>
      </c>
      <c r="G238" s="185">
        <v>28</v>
      </c>
      <c r="H238" s="185" t="s">
        <v>2100</v>
      </c>
      <c r="I238" s="185" t="s">
        <v>2100</v>
      </c>
      <c r="J238" s="185" t="s">
        <v>2100</v>
      </c>
      <c r="K238" s="185" t="s">
        <v>2100</v>
      </c>
      <c r="L238" s="22"/>
      <c r="M238" s="22"/>
      <c r="N238" s="22"/>
    </row>
    <row r="239" spans="1:14" ht="12" customHeight="1" x14ac:dyDescent="0.4">
      <c r="A239" s="124"/>
      <c r="B239" s="171"/>
      <c r="C239" s="171">
        <v>219</v>
      </c>
      <c r="D239" s="331" t="s">
        <v>333</v>
      </c>
      <c r="E239" s="333"/>
      <c r="F239" s="182" t="s">
        <v>2101</v>
      </c>
      <c r="G239" s="183" t="s">
        <v>2101</v>
      </c>
      <c r="H239" s="183" t="s">
        <v>2101</v>
      </c>
      <c r="I239" s="183" t="s">
        <v>2101</v>
      </c>
      <c r="J239" s="183" t="s">
        <v>2101</v>
      </c>
      <c r="K239" s="183" t="s">
        <v>2101</v>
      </c>
      <c r="L239" s="51"/>
      <c r="M239" s="51"/>
      <c r="N239" s="51"/>
    </row>
    <row r="240" spans="1:14" ht="15" customHeight="1" x14ac:dyDescent="0.4">
      <c r="A240" s="125"/>
      <c r="B240" s="172"/>
      <c r="C240" s="172"/>
      <c r="D240" s="172">
        <v>2192</v>
      </c>
      <c r="E240" s="166" t="s">
        <v>334</v>
      </c>
      <c r="F240" s="184">
        <v>1</v>
      </c>
      <c r="G240" s="185">
        <v>15</v>
      </c>
      <c r="H240" s="185" t="s">
        <v>2100</v>
      </c>
      <c r="I240" s="185" t="s">
        <v>2100</v>
      </c>
      <c r="J240" s="185" t="s">
        <v>2100</v>
      </c>
      <c r="K240" s="185" t="s">
        <v>2100</v>
      </c>
      <c r="L240" s="22"/>
      <c r="M240" s="22"/>
      <c r="N240" s="22"/>
    </row>
    <row r="241" spans="1:14" ht="12" x14ac:dyDescent="0.4">
      <c r="A241" s="125"/>
      <c r="B241" s="172"/>
      <c r="C241" s="172"/>
      <c r="D241" s="172">
        <v>2193</v>
      </c>
      <c r="E241" s="166" t="s">
        <v>335</v>
      </c>
      <c r="F241" s="184">
        <v>8</v>
      </c>
      <c r="G241" s="185">
        <v>136</v>
      </c>
      <c r="H241" s="185">
        <v>57768</v>
      </c>
      <c r="I241" s="185">
        <v>327079</v>
      </c>
      <c r="J241" s="185">
        <v>574407</v>
      </c>
      <c r="K241" s="185">
        <v>217548</v>
      </c>
      <c r="L241" s="22"/>
      <c r="M241" s="22"/>
      <c r="N241" s="22"/>
    </row>
    <row r="242" spans="1:14" s="104" customFormat="1" ht="15" customHeight="1" x14ac:dyDescent="0.4">
      <c r="A242" s="125"/>
      <c r="B242" s="172"/>
      <c r="C242" s="172"/>
      <c r="D242" s="172">
        <v>2194</v>
      </c>
      <c r="E242" s="166" t="s">
        <v>336</v>
      </c>
      <c r="F242" s="184">
        <v>5</v>
      </c>
      <c r="G242" s="185">
        <v>40</v>
      </c>
      <c r="H242" s="185">
        <v>12408</v>
      </c>
      <c r="I242" s="185">
        <v>16315</v>
      </c>
      <c r="J242" s="185">
        <v>45341</v>
      </c>
      <c r="K242" s="185">
        <v>26387</v>
      </c>
      <c r="L242" s="22"/>
      <c r="M242" s="22"/>
      <c r="N242" s="22"/>
    </row>
    <row r="243" spans="1:14" s="104" customFormat="1" ht="24" customHeight="1" x14ac:dyDescent="0.4">
      <c r="A243" s="125"/>
      <c r="B243" s="172"/>
      <c r="C243" s="172"/>
      <c r="D243" s="172">
        <v>2199</v>
      </c>
      <c r="E243" s="166" t="s">
        <v>337</v>
      </c>
      <c r="F243" s="184">
        <v>2</v>
      </c>
      <c r="G243" s="185">
        <v>70</v>
      </c>
      <c r="H243" s="185" t="s">
        <v>2100</v>
      </c>
      <c r="I243" s="185" t="s">
        <v>2100</v>
      </c>
      <c r="J243" s="185" t="s">
        <v>2100</v>
      </c>
      <c r="K243" s="185" t="s">
        <v>2100</v>
      </c>
      <c r="L243" s="22"/>
      <c r="M243" s="22"/>
      <c r="N243" s="22"/>
    </row>
    <row r="244" spans="1:14" ht="12" x14ac:dyDescent="0.4">
      <c r="A244" s="124"/>
      <c r="B244" s="169">
        <v>22</v>
      </c>
      <c r="C244" s="169" t="s">
        <v>338</v>
      </c>
      <c r="D244" s="222"/>
      <c r="E244" s="170"/>
      <c r="F244" s="188">
        <v>47</v>
      </c>
      <c r="G244" s="189">
        <v>2127</v>
      </c>
      <c r="H244" s="189">
        <v>1009739</v>
      </c>
      <c r="I244" s="189">
        <v>7739372</v>
      </c>
      <c r="J244" s="189">
        <v>10745179</v>
      </c>
      <c r="K244" s="189">
        <v>2623895</v>
      </c>
      <c r="L244" s="51"/>
      <c r="M244" s="51"/>
      <c r="N244" s="51"/>
    </row>
    <row r="245" spans="1:14" ht="12" customHeight="1" x14ac:dyDescent="0.4">
      <c r="A245" s="124"/>
      <c r="B245" s="171"/>
      <c r="C245" s="171">
        <v>223</v>
      </c>
      <c r="D245" s="331" t="s">
        <v>339</v>
      </c>
      <c r="E245" s="333"/>
      <c r="F245" s="182" t="s">
        <v>2101</v>
      </c>
      <c r="G245" s="183" t="s">
        <v>2101</v>
      </c>
      <c r="H245" s="183" t="s">
        <v>2101</v>
      </c>
      <c r="I245" s="183" t="s">
        <v>2101</v>
      </c>
      <c r="J245" s="183" t="s">
        <v>2101</v>
      </c>
      <c r="K245" s="183" t="s">
        <v>2101</v>
      </c>
      <c r="L245" s="51"/>
      <c r="M245" s="51"/>
      <c r="N245" s="51"/>
    </row>
    <row r="246" spans="1:14" s="104" customFormat="1" ht="24" x14ac:dyDescent="0.4">
      <c r="A246" s="125"/>
      <c r="B246" s="172"/>
      <c r="C246" s="172"/>
      <c r="D246" s="172">
        <v>2231</v>
      </c>
      <c r="E246" s="166" t="s">
        <v>340</v>
      </c>
      <c r="F246" s="184">
        <v>1</v>
      </c>
      <c r="G246" s="185">
        <v>268</v>
      </c>
      <c r="H246" s="185" t="s">
        <v>2100</v>
      </c>
      <c r="I246" s="185" t="s">
        <v>2100</v>
      </c>
      <c r="J246" s="185" t="s">
        <v>2100</v>
      </c>
      <c r="K246" s="185" t="s">
        <v>2100</v>
      </c>
      <c r="L246" s="22"/>
      <c r="M246" s="22"/>
      <c r="N246" s="22"/>
    </row>
    <row r="247" spans="1:14" ht="15" customHeight="1" x14ac:dyDescent="0.4">
      <c r="A247" s="125"/>
      <c r="B247" s="172"/>
      <c r="C247" s="172"/>
      <c r="D247" s="172">
        <v>2238</v>
      </c>
      <c r="E247" s="166" t="s">
        <v>341</v>
      </c>
      <c r="F247" s="184">
        <v>3</v>
      </c>
      <c r="G247" s="185">
        <v>108</v>
      </c>
      <c r="H247" s="185">
        <v>35921</v>
      </c>
      <c r="I247" s="185">
        <v>322597</v>
      </c>
      <c r="J247" s="185">
        <v>393629</v>
      </c>
      <c r="K247" s="185">
        <v>75791</v>
      </c>
      <c r="L247" s="22"/>
      <c r="M247" s="22"/>
      <c r="N247" s="22"/>
    </row>
    <row r="248" spans="1:14" s="104" customFormat="1" ht="12" customHeight="1" x14ac:dyDescent="0.4">
      <c r="A248" s="124"/>
      <c r="B248" s="171"/>
      <c r="C248" s="171">
        <v>224</v>
      </c>
      <c r="D248" s="331" t="s">
        <v>342</v>
      </c>
      <c r="E248" s="333"/>
      <c r="F248" s="182" t="s">
        <v>2101</v>
      </c>
      <c r="G248" s="183" t="s">
        <v>2101</v>
      </c>
      <c r="H248" s="183" t="s">
        <v>2101</v>
      </c>
      <c r="I248" s="183" t="s">
        <v>2101</v>
      </c>
      <c r="J248" s="183" t="s">
        <v>2101</v>
      </c>
      <c r="K248" s="183" t="s">
        <v>2101</v>
      </c>
      <c r="L248" s="51"/>
      <c r="M248" s="51"/>
      <c r="N248" s="51"/>
    </row>
    <row r="249" spans="1:14" ht="12" x14ac:dyDescent="0.4">
      <c r="A249" s="125"/>
      <c r="B249" s="172"/>
      <c r="C249" s="172"/>
      <c r="D249" s="172">
        <v>2249</v>
      </c>
      <c r="E249" s="166" t="s">
        <v>343</v>
      </c>
      <c r="F249" s="184">
        <v>1</v>
      </c>
      <c r="G249" s="185">
        <v>52</v>
      </c>
      <c r="H249" s="185" t="s">
        <v>2100</v>
      </c>
      <c r="I249" s="185" t="s">
        <v>2100</v>
      </c>
      <c r="J249" s="185" t="s">
        <v>2100</v>
      </c>
      <c r="K249" s="185" t="s">
        <v>2100</v>
      </c>
      <c r="L249" s="22"/>
      <c r="M249" s="22"/>
      <c r="N249" s="22"/>
    </row>
    <row r="250" spans="1:14" ht="12" customHeight="1" x14ac:dyDescent="0.4">
      <c r="A250" s="124"/>
      <c r="B250" s="171"/>
      <c r="C250" s="171">
        <v>225</v>
      </c>
      <c r="D250" s="331" t="s">
        <v>344</v>
      </c>
      <c r="E250" s="333"/>
      <c r="F250" s="182" t="s">
        <v>2101</v>
      </c>
      <c r="G250" s="183" t="s">
        <v>2101</v>
      </c>
      <c r="H250" s="183" t="s">
        <v>2101</v>
      </c>
      <c r="I250" s="183" t="s">
        <v>2101</v>
      </c>
      <c r="J250" s="183" t="s">
        <v>2101</v>
      </c>
      <c r="K250" s="183" t="s">
        <v>2101</v>
      </c>
      <c r="L250" s="51"/>
      <c r="M250" s="51"/>
      <c r="N250" s="51"/>
    </row>
    <row r="251" spans="1:14" ht="24" x14ac:dyDescent="0.4">
      <c r="A251" s="125"/>
      <c r="B251" s="172"/>
      <c r="C251" s="172"/>
      <c r="D251" s="172">
        <v>2251</v>
      </c>
      <c r="E251" s="166" t="s">
        <v>345</v>
      </c>
      <c r="F251" s="184">
        <v>22</v>
      </c>
      <c r="G251" s="185">
        <v>1331</v>
      </c>
      <c r="H251" s="185">
        <v>648388</v>
      </c>
      <c r="I251" s="185">
        <v>1807184</v>
      </c>
      <c r="J251" s="185">
        <v>3347080</v>
      </c>
      <c r="K251" s="185">
        <v>1388012</v>
      </c>
      <c r="L251" s="22"/>
      <c r="M251" s="22"/>
      <c r="N251" s="22"/>
    </row>
    <row r="252" spans="1:14" s="104" customFormat="1" ht="15" customHeight="1" x14ac:dyDescent="0.4">
      <c r="A252" s="125"/>
      <c r="B252" s="172"/>
      <c r="C252" s="172"/>
      <c r="D252" s="172">
        <v>2253</v>
      </c>
      <c r="E252" s="166" t="s">
        <v>346</v>
      </c>
      <c r="F252" s="184">
        <v>1</v>
      </c>
      <c r="G252" s="185">
        <v>36</v>
      </c>
      <c r="H252" s="185" t="s">
        <v>2100</v>
      </c>
      <c r="I252" s="185" t="s">
        <v>2100</v>
      </c>
      <c r="J252" s="185" t="s">
        <v>2100</v>
      </c>
      <c r="K252" s="185" t="s">
        <v>2100</v>
      </c>
      <c r="L252" s="22"/>
      <c r="M252" s="22"/>
      <c r="N252" s="22"/>
    </row>
    <row r="253" spans="1:14" ht="15" customHeight="1" x14ac:dyDescent="0.4">
      <c r="A253" s="125"/>
      <c r="B253" s="172"/>
      <c r="C253" s="172"/>
      <c r="D253" s="172">
        <v>2254</v>
      </c>
      <c r="E253" s="166" t="s">
        <v>347</v>
      </c>
      <c r="F253" s="184">
        <v>2</v>
      </c>
      <c r="G253" s="185">
        <v>17</v>
      </c>
      <c r="H253" s="185" t="s">
        <v>2100</v>
      </c>
      <c r="I253" s="185" t="s">
        <v>2100</v>
      </c>
      <c r="J253" s="185" t="s">
        <v>2100</v>
      </c>
      <c r="K253" s="185" t="s">
        <v>2100</v>
      </c>
      <c r="L253" s="22"/>
      <c r="M253" s="22"/>
      <c r="N253" s="22"/>
    </row>
    <row r="254" spans="1:14" ht="12" customHeight="1" x14ac:dyDescent="0.4">
      <c r="A254" s="124"/>
      <c r="B254" s="171"/>
      <c r="C254" s="171">
        <v>229</v>
      </c>
      <c r="D254" s="331" t="s">
        <v>348</v>
      </c>
      <c r="E254" s="333"/>
      <c r="F254" s="182" t="s">
        <v>2101</v>
      </c>
      <c r="G254" s="183" t="s">
        <v>2101</v>
      </c>
      <c r="H254" s="183" t="s">
        <v>2101</v>
      </c>
      <c r="I254" s="183" t="s">
        <v>2101</v>
      </c>
      <c r="J254" s="183" t="s">
        <v>2101</v>
      </c>
      <c r="K254" s="183" t="s">
        <v>2101</v>
      </c>
      <c r="L254" s="51"/>
      <c r="M254" s="51"/>
      <c r="N254" s="51"/>
    </row>
    <row r="255" spans="1:14" ht="15" customHeight="1" x14ac:dyDescent="0.4">
      <c r="A255" s="125"/>
      <c r="B255" s="172"/>
      <c r="C255" s="172"/>
      <c r="D255" s="172">
        <v>2291</v>
      </c>
      <c r="E255" s="166" t="s">
        <v>349</v>
      </c>
      <c r="F255" s="184">
        <v>5</v>
      </c>
      <c r="G255" s="185">
        <v>61</v>
      </c>
      <c r="H255" s="185">
        <v>20069</v>
      </c>
      <c r="I255" s="185">
        <v>184668</v>
      </c>
      <c r="J255" s="185">
        <v>249749</v>
      </c>
      <c r="K255" s="185">
        <v>59089</v>
      </c>
      <c r="L255" s="22"/>
      <c r="M255" s="22"/>
      <c r="N255" s="22"/>
    </row>
    <row r="256" spans="1:14" s="104" customFormat="1" ht="15" customHeight="1" x14ac:dyDescent="0.4">
      <c r="A256" s="125"/>
      <c r="B256" s="172"/>
      <c r="C256" s="172"/>
      <c r="D256" s="172">
        <v>2292</v>
      </c>
      <c r="E256" s="166" t="s">
        <v>350</v>
      </c>
      <c r="F256" s="184">
        <v>10</v>
      </c>
      <c r="G256" s="185">
        <v>195</v>
      </c>
      <c r="H256" s="185">
        <v>80105</v>
      </c>
      <c r="I256" s="185">
        <v>1154615</v>
      </c>
      <c r="J256" s="185">
        <v>1627525</v>
      </c>
      <c r="K256" s="185">
        <v>435575</v>
      </c>
      <c r="L256" s="22"/>
      <c r="M256" s="22"/>
      <c r="N256" s="22"/>
    </row>
    <row r="257" spans="1:14" s="104" customFormat="1" ht="12" x14ac:dyDescent="0.4">
      <c r="A257" s="125"/>
      <c r="B257" s="172"/>
      <c r="C257" s="172"/>
      <c r="D257" s="172">
        <v>2299</v>
      </c>
      <c r="E257" s="166" t="s">
        <v>351</v>
      </c>
      <c r="F257" s="184">
        <v>2</v>
      </c>
      <c r="G257" s="185">
        <v>59</v>
      </c>
      <c r="H257" s="185" t="s">
        <v>2100</v>
      </c>
      <c r="I257" s="185" t="s">
        <v>2100</v>
      </c>
      <c r="J257" s="185" t="s">
        <v>2100</v>
      </c>
      <c r="K257" s="185" t="s">
        <v>2100</v>
      </c>
      <c r="L257" s="22"/>
      <c r="M257" s="22"/>
      <c r="N257" s="22"/>
    </row>
    <row r="258" spans="1:14" ht="12" x14ac:dyDescent="0.4">
      <c r="A258" s="124"/>
      <c r="B258" s="169">
        <v>23</v>
      </c>
      <c r="C258" s="169" t="s">
        <v>59</v>
      </c>
      <c r="D258" s="222"/>
      <c r="E258" s="170"/>
      <c r="F258" s="188">
        <v>27</v>
      </c>
      <c r="G258" s="189">
        <v>948</v>
      </c>
      <c r="H258" s="189">
        <v>351195</v>
      </c>
      <c r="I258" s="189">
        <v>1501307</v>
      </c>
      <c r="J258" s="189">
        <v>2593871</v>
      </c>
      <c r="K258" s="189">
        <v>984277</v>
      </c>
      <c r="L258" s="51"/>
      <c r="M258" s="51"/>
      <c r="N258" s="51"/>
    </row>
    <row r="259" spans="1:14" s="104" customFormat="1" ht="12" customHeight="1" x14ac:dyDescent="0.4">
      <c r="A259" s="124"/>
      <c r="B259" s="171"/>
      <c r="C259" s="171">
        <v>232</v>
      </c>
      <c r="D259" s="329" t="s">
        <v>352</v>
      </c>
      <c r="E259" s="330"/>
      <c r="F259" s="182" t="s">
        <v>2101</v>
      </c>
      <c r="G259" s="183" t="s">
        <v>2101</v>
      </c>
      <c r="H259" s="183" t="s">
        <v>2101</v>
      </c>
      <c r="I259" s="183" t="s">
        <v>2101</v>
      </c>
      <c r="J259" s="183" t="s">
        <v>2101</v>
      </c>
      <c r="K259" s="183" t="s">
        <v>2101</v>
      </c>
      <c r="L259" s="51"/>
      <c r="M259" s="51"/>
      <c r="N259" s="51"/>
    </row>
    <row r="260" spans="1:14" ht="36" x14ac:dyDescent="0.4">
      <c r="A260" s="125"/>
      <c r="B260" s="172"/>
      <c r="C260" s="172"/>
      <c r="D260" s="172">
        <v>2329</v>
      </c>
      <c r="E260" s="166" t="s">
        <v>353</v>
      </c>
      <c r="F260" s="184">
        <v>2</v>
      </c>
      <c r="G260" s="185">
        <v>91</v>
      </c>
      <c r="H260" s="185" t="s">
        <v>2100</v>
      </c>
      <c r="I260" s="185" t="s">
        <v>2100</v>
      </c>
      <c r="J260" s="185" t="s">
        <v>2100</v>
      </c>
      <c r="K260" s="185" t="s">
        <v>2100</v>
      </c>
      <c r="L260" s="22"/>
      <c r="M260" s="22"/>
      <c r="N260" s="22"/>
    </row>
    <row r="261" spans="1:14" s="104" customFormat="1" ht="12" customHeight="1" x14ac:dyDescent="0.4">
      <c r="A261" s="124"/>
      <c r="B261" s="171"/>
      <c r="C261" s="171">
        <v>233</v>
      </c>
      <c r="D261" s="329" t="s">
        <v>354</v>
      </c>
      <c r="E261" s="330"/>
      <c r="F261" s="182" t="s">
        <v>2101</v>
      </c>
      <c r="G261" s="183" t="s">
        <v>2101</v>
      </c>
      <c r="H261" s="183" t="s">
        <v>2101</v>
      </c>
      <c r="I261" s="183" t="s">
        <v>2101</v>
      </c>
      <c r="J261" s="183" t="s">
        <v>2101</v>
      </c>
      <c r="K261" s="183" t="s">
        <v>2101</v>
      </c>
      <c r="L261" s="51"/>
      <c r="M261" s="51"/>
      <c r="N261" s="51"/>
    </row>
    <row r="262" spans="1:14" ht="36" x14ac:dyDescent="0.4">
      <c r="A262" s="125"/>
      <c r="B262" s="172"/>
      <c r="C262" s="172"/>
      <c r="D262" s="172">
        <v>2339</v>
      </c>
      <c r="E262" s="166" t="s">
        <v>355</v>
      </c>
      <c r="F262" s="184">
        <v>4</v>
      </c>
      <c r="G262" s="185">
        <v>286</v>
      </c>
      <c r="H262" s="185">
        <v>134408</v>
      </c>
      <c r="I262" s="185">
        <v>815487</v>
      </c>
      <c r="J262" s="185">
        <v>1390248</v>
      </c>
      <c r="K262" s="185">
        <v>525780</v>
      </c>
      <c r="L262" s="22"/>
      <c r="M262" s="22"/>
      <c r="N262" s="22"/>
    </row>
    <row r="263" spans="1:14" s="104" customFormat="1" ht="12" customHeight="1" x14ac:dyDescent="0.4">
      <c r="A263" s="124"/>
      <c r="B263" s="171"/>
      <c r="C263" s="171">
        <v>234</v>
      </c>
      <c r="D263" s="331" t="s">
        <v>356</v>
      </c>
      <c r="E263" s="333"/>
      <c r="F263" s="182" t="s">
        <v>2101</v>
      </c>
      <c r="G263" s="183" t="s">
        <v>2101</v>
      </c>
      <c r="H263" s="183" t="s">
        <v>2101</v>
      </c>
      <c r="I263" s="183" t="s">
        <v>2101</v>
      </c>
      <c r="J263" s="183" t="s">
        <v>2101</v>
      </c>
      <c r="K263" s="183" t="s">
        <v>2101</v>
      </c>
      <c r="L263" s="51"/>
      <c r="M263" s="51"/>
      <c r="N263" s="51"/>
    </row>
    <row r="264" spans="1:14" ht="36" x14ac:dyDescent="0.4">
      <c r="A264" s="125"/>
      <c r="B264" s="172"/>
      <c r="C264" s="172"/>
      <c r="D264" s="172">
        <v>2341</v>
      </c>
      <c r="E264" s="166" t="s">
        <v>357</v>
      </c>
      <c r="F264" s="184">
        <v>3</v>
      </c>
      <c r="G264" s="185">
        <v>63</v>
      </c>
      <c r="H264" s="185">
        <v>21536</v>
      </c>
      <c r="I264" s="185">
        <v>55513</v>
      </c>
      <c r="J264" s="185">
        <v>86416</v>
      </c>
      <c r="K264" s="185">
        <v>27201</v>
      </c>
      <c r="L264" s="22"/>
      <c r="M264" s="22"/>
      <c r="N264" s="22"/>
    </row>
    <row r="265" spans="1:14" ht="12" x14ac:dyDescent="0.4">
      <c r="A265" s="124"/>
      <c r="B265" s="171"/>
      <c r="C265" s="171">
        <v>235</v>
      </c>
      <c r="D265" s="331" t="s">
        <v>358</v>
      </c>
      <c r="E265" s="333"/>
      <c r="F265" s="182" t="s">
        <v>2101</v>
      </c>
      <c r="G265" s="183" t="s">
        <v>2101</v>
      </c>
      <c r="H265" s="183" t="s">
        <v>2101</v>
      </c>
      <c r="I265" s="183" t="s">
        <v>2101</v>
      </c>
      <c r="J265" s="183" t="s">
        <v>2101</v>
      </c>
      <c r="K265" s="183" t="s">
        <v>2101</v>
      </c>
      <c r="L265" s="51"/>
      <c r="M265" s="51"/>
      <c r="N265" s="51"/>
    </row>
    <row r="266" spans="1:14" ht="24" x14ac:dyDescent="0.4">
      <c r="A266" s="125"/>
      <c r="B266" s="172"/>
      <c r="C266" s="172"/>
      <c r="D266" s="172">
        <v>2351</v>
      </c>
      <c r="E266" s="166" t="s">
        <v>359</v>
      </c>
      <c r="F266" s="184">
        <v>1</v>
      </c>
      <c r="G266" s="185">
        <v>14</v>
      </c>
      <c r="H266" s="185" t="s">
        <v>2100</v>
      </c>
      <c r="I266" s="185" t="s">
        <v>2100</v>
      </c>
      <c r="J266" s="185" t="s">
        <v>2100</v>
      </c>
      <c r="K266" s="185" t="s">
        <v>2100</v>
      </c>
      <c r="L266" s="22"/>
      <c r="M266" s="22"/>
      <c r="N266" s="22"/>
    </row>
    <row r="267" spans="1:14" ht="36" x14ac:dyDescent="0.4">
      <c r="A267" s="125"/>
      <c r="B267" s="172"/>
      <c r="C267" s="172"/>
      <c r="D267" s="172">
        <v>2352</v>
      </c>
      <c r="E267" s="166" t="s">
        <v>360</v>
      </c>
      <c r="F267" s="184">
        <v>3</v>
      </c>
      <c r="G267" s="185">
        <v>36</v>
      </c>
      <c r="H267" s="185">
        <v>10074</v>
      </c>
      <c r="I267" s="185">
        <v>17763</v>
      </c>
      <c r="J267" s="185">
        <v>36567</v>
      </c>
      <c r="K267" s="185">
        <v>17095</v>
      </c>
      <c r="L267" s="22"/>
      <c r="M267" s="22"/>
      <c r="N267" s="22"/>
    </row>
    <row r="268" spans="1:14" s="104" customFormat="1" ht="24" x14ac:dyDescent="0.4">
      <c r="A268" s="125"/>
      <c r="B268" s="172"/>
      <c r="C268" s="172"/>
      <c r="D268" s="172">
        <v>2353</v>
      </c>
      <c r="E268" s="166" t="s">
        <v>361</v>
      </c>
      <c r="F268" s="184">
        <v>4</v>
      </c>
      <c r="G268" s="185">
        <v>121</v>
      </c>
      <c r="H268" s="185">
        <v>42585</v>
      </c>
      <c r="I268" s="185">
        <v>157497</v>
      </c>
      <c r="J268" s="185">
        <v>330910</v>
      </c>
      <c r="K268" s="185">
        <v>157967</v>
      </c>
      <c r="L268" s="22"/>
      <c r="M268" s="22"/>
      <c r="N268" s="22"/>
    </row>
    <row r="269" spans="1:14" ht="36" x14ac:dyDescent="0.4">
      <c r="A269" s="125"/>
      <c r="B269" s="172"/>
      <c r="C269" s="172"/>
      <c r="D269" s="172">
        <v>2354</v>
      </c>
      <c r="E269" s="166" t="s">
        <v>362</v>
      </c>
      <c r="F269" s="184">
        <v>6</v>
      </c>
      <c r="G269" s="185">
        <v>220</v>
      </c>
      <c r="H269" s="185">
        <v>63564</v>
      </c>
      <c r="I269" s="185">
        <v>83994</v>
      </c>
      <c r="J269" s="185">
        <v>201050</v>
      </c>
      <c r="K269" s="185">
        <v>105523</v>
      </c>
      <c r="L269" s="22"/>
      <c r="M269" s="22"/>
      <c r="N269" s="22"/>
    </row>
    <row r="270" spans="1:14" s="104" customFormat="1" ht="12" customHeight="1" x14ac:dyDescent="0.4">
      <c r="A270" s="124"/>
      <c r="B270" s="171"/>
      <c r="C270" s="171">
        <v>239</v>
      </c>
      <c r="D270" s="331" t="s">
        <v>363</v>
      </c>
      <c r="E270" s="333"/>
      <c r="F270" s="182" t="s">
        <v>2101</v>
      </c>
      <c r="G270" s="183" t="s">
        <v>2101</v>
      </c>
      <c r="H270" s="183" t="s">
        <v>2101</v>
      </c>
      <c r="I270" s="183" t="s">
        <v>2101</v>
      </c>
      <c r="J270" s="183" t="s">
        <v>2101</v>
      </c>
      <c r="K270" s="183" t="s">
        <v>2101</v>
      </c>
      <c r="L270" s="51"/>
      <c r="M270" s="51"/>
      <c r="N270" s="51"/>
    </row>
    <row r="271" spans="1:14" s="104" customFormat="1" ht="24" customHeight="1" x14ac:dyDescent="0.4">
      <c r="A271" s="125"/>
      <c r="B271" s="172"/>
      <c r="C271" s="172"/>
      <c r="D271" s="172">
        <v>2399</v>
      </c>
      <c r="E271" s="166" t="s">
        <v>364</v>
      </c>
      <c r="F271" s="184">
        <v>4</v>
      </c>
      <c r="G271" s="185">
        <v>117</v>
      </c>
      <c r="H271" s="185">
        <v>41999</v>
      </c>
      <c r="I271" s="185">
        <v>252189</v>
      </c>
      <c r="J271" s="185">
        <v>330589</v>
      </c>
      <c r="K271" s="185">
        <v>67485</v>
      </c>
      <c r="L271" s="22"/>
      <c r="M271" s="22"/>
      <c r="N271" s="22"/>
    </row>
    <row r="272" spans="1:14" ht="12" customHeight="1" x14ac:dyDescent="0.4">
      <c r="A272" s="124"/>
      <c r="B272" s="169">
        <v>24</v>
      </c>
      <c r="C272" s="169" t="s">
        <v>60</v>
      </c>
      <c r="D272" s="349"/>
      <c r="E272" s="350"/>
      <c r="F272" s="188">
        <v>190</v>
      </c>
      <c r="G272" s="189">
        <v>5615</v>
      </c>
      <c r="H272" s="189">
        <v>2329126</v>
      </c>
      <c r="I272" s="189">
        <v>6678446</v>
      </c>
      <c r="J272" s="189">
        <v>12408169</v>
      </c>
      <c r="K272" s="189">
        <v>4926048</v>
      </c>
      <c r="L272" s="51"/>
      <c r="M272" s="51"/>
      <c r="N272" s="51"/>
    </row>
    <row r="273" spans="1:14" ht="12" x14ac:dyDescent="0.4">
      <c r="A273" s="124"/>
      <c r="B273" s="171"/>
      <c r="C273" s="171">
        <v>242</v>
      </c>
      <c r="D273" s="329" t="s">
        <v>365</v>
      </c>
      <c r="E273" s="330"/>
      <c r="F273" s="182" t="s">
        <v>2101</v>
      </c>
      <c r="G273" s="183" t="s">
        <v>2101</v>
      </c>
      <c r="H273" s="183" t="s">
        <v>2101</v>
      </c>
      <c r="I273" s="183" t="s">
        <v>2101</v>
      </c>
      <c r="J273" s="183" t="s">
        <v>2101</v>
      </c>
      <c r="K273" s="183" t="s">
        <v>2101</v>
      </c>
      <c r="L273" s="51"/>
      <c r="M273" s="51"/>
      <c r="N273" s="51"/>
    </row>
    <row r="274" spans="1:14" ht="12" x14ac:dyDescent="0.4">
      <c r="A274" s="125"/>
      <c r="B274" s="172"/>
      <c r="C274" s="172"/>
      <c r="D274" s="172">
        <v>2422</v>
      </c>
      <c r="E274" s="166" t="s">
        <v>366</v>
      </c>
      <c r="F274" s="184">
        <v>1</v>
      </c>
      <c r="G274" s="185">
        <v>5</v>
      </c>
      <c r="H274" s="185" t="s">
        <v>2100</v>
      </c>
      <c r="I274" s="185" t="s">
        <v>2100</v>
      </c>
      <c r="J274" s="185" t="s">
        <v>2100</v>
      </c>
      <c r="K274" s="185" t="s">
        <v>2100</v>
      </c>
      <c r="L274" s="22"/>
      <c r="M274" s="22"/>
      <c r="N274" s="22"/>
    </row>
    <row r="275" spans="1:14" ht="36" x14ac:dyDescent="0.4">
      <c r="A275" s="125"/>
      <c r="B275" s="172"/>
      <c r="C275" s="172"/>
      <c r="D275" s="172">
        <v>2423</v>
      </c>
      <c r="E275" s="166" t="s">
        <v>367</v>
      </c>
      <c r="F275" s="184">
        <v>1</v>
      </c>
      <c r="G275" s="185">
        <v>39</v>
      </c>
      <c r="H275" s="185" t="s">
        <v>2100</v>
      </c>
      <c r="I275" s="185" t="s">
        <v>2100</v>
      </c>
      <c r="J275" s="185" t="s">
        <v>2100</v>
      </c>
      <c r="K275" s="185" t="s">
        <v>2100</v>
      </c>
      <c r="L275" s="22"/>
      <c r="M275" s="22"/>
      <c r="N275" s="22"/>
    </row>
    <row r="276" spans="1:14" s="104" customFormat="1" ht="24" customHeight="1" x14ac:dyDescent="0.4">
      <c r="A276" s="125"/>
      <c r="B276" s="172"/>
      <c r="C276" s="172"/>
      <c r="D276" s="172">
        <v>2426</v>
      </c>
      <c r="E276" s="166" t="s">
        <v>368</v>
      </c>
      <c r="F276" s="184">
        <v>4</v>
      </c>
      <c r="G276" s="185">
        <v>27</v>
      </c>
      <c r="H276" s="185">
        <v>8831</v>
      </c>
      <c r="I276" s="185">
        <v>13366</v>
      </c>
      <c r="J276" s="185">
        <v>39393</v>
      </c>
      <c r="K276" s="185">
        <v>23662</v>
      </c>
      <c r="L276" s="22"/>
      <c r="M276" s="22"/>
      <c r="N276" s="22"/>
    </row>
    <row r="277" spans="1:14" ht="12" x14ac:dyDescent="0.4">
      <c r="A277" s="125"/>
      <c r="B277" s="172"/>
      <c r="C277" s="172"/>
      <c r="D277" s="172">
        <v>2429</v>
      </c>
      <c r="E277" s="166" t="s">
        <v>369</v>
      </c>
      <c r="F277" s="184">
        <v>4</v>
      </c>
      <c r="G277" s="185">
        <v>191</v>
      </c>
      <c r="H277" s="185">
        <v>94607</v>
      </c>
      <c r="I277" s="185">
        <v>214917</v>
      </c>
      <c r="J277" s="185">
        <v>375790</v>
      </c>
      <c r="K277" s="185">
        <v>131054</v>
      </c>
      <c r="L277" s="22"/>
      <c r="M277" s="22"/>
      <c r="N277" s="22"/>
    </row>
    <row r="278" spans="1:14" ht="12" customHeight="1" x14ac:dyDescent="0.4">
      <c r="A278" s="124"/>
      <c r="B278" s="171"/>
      <c r="C278" s="171">
        <v>243</v>
      </c>
      <c r="D278" s="331" t="s">
        <v>370</v>
      </c>
      <c r="E278" s="332"/>
      <c r="F278" s="182" t="s">
        <v>2101</v>
      </c>
      <c r="G278" s="183" t="s">
        <v>2101</v>
      </c>
      <c r="H278" s="183" t="s">
        <v>2101</v>
      </c>
      <c r="I278" s="183" t="s">
        <v>2101</v>
      </c>
      <c r="J278" s="183" t="s">
        <v>2101</v>
      </c>
      <c r="K278" s="183" t="s">
        <v>2101</v>
      </c>
      <c r="L278" s="51"/>
      <c r="M278" s="51"/>
      <c r="N278" s="51"/>
    </row>
    <row r="279" spans="1:14" ht="24" x14ac:dyDescent="0.4">
      <c r="A279" s="125"/>
      <c r="B279" s="172"/>
      <c r="C279" s="172"/>
      <c r="D279" s="172">
        <v>2431</v>
      </c>
      <c r="E279" s="166" t="s">
        <v>371</v>
      </c>
      <c r="F279" s="184">
        <v>2</v>
      </c>
      <c r="G279" s="185">
        <v>27</v>
      </c>
      <c r="H279" s="185" t="s">
        <v>2100</v>
      </c>
      <c r="I279" s="185" t="s">
        <v>2100</v>
      </c>
      <c r="J279" s="185" t="s">
        <v>2100</v>
      </c>
      <c r="K279" s="185" t="s">
        <v>2100</v>
      </c>
      <c r="L279" s="22"/>
      <c r="M279" s="22"/>
      <c r="N279" s="22"/>
    </row>
    <row r="280" spans="1:14" ht="12" x14ac:dyDescent="0.4">
      <c r="A280" s="125"/>
      <c r="B280" s="172"/>
      <c r="C280" s="172"/>
      <c r="D280" s="172">
        <v>2432</v>
      </c>
      <c r="E280" s="166" t="s">
        <v>372</v>
      </c>
      <c r="F280" s="184">
        <v>2</v>
      </c>
      <c r="G280" s="185">
        <v>185</v>
      </c>
      <c r="H280" s="185" t="s">
        <v>2100</v>
      </c>
      <c r="I280" s="185" t="s">
        <v>2100</v>
      </c>
      <c r="J280" s="185" t="s">
        <v>2100</v>
      </c>
      <c r="K280" s="185" t="s">
        <v>2100</v>
      </c>
      <c r="L280" s="22"/>
      <c r="M280" s="22"/>
      <c r="N280" s="22"/>
    </row>
    <row r="281" spans="1:14" s="104" customFormat="1" ht="12" x14ac:dyDescent="0.4">
      <c r="A281" s="125"/>
      <c r="B281" s="172"/>
      <c r="C281" s="172"/>
      <c r="D281" s="172">
        <v>2433</v>
      </c>
      <c r="E281" s="166" t="s">
        <v>373</v>
      </c>
      <c r="F281" s="184">
        <v>1</v>
      </c>
      <c r="G281" s="185">
        <v>14</v>
      </c>
      <c r="H281" s="185" t="s">
        <v>2100</v>
      </c>
      <c r="I281" s="185" t="s">
        <v>2100</v>
      </c>
      <c r="J281" s="185" t="s">
        <v>2100</v>
      </c>
      <c r="K281" s="185" t="s">
        <v>2100</v>
      </c>
      <c r="L281" s="22"/>
      <c r="M281" s="22"/>
      <c r="N281" s="22"/>
    </row>
    <row r="282" spans="1:14" ht="48" x14ac:dyDescent="0.4">
      <c r="A282" s="125"/>
      <c r="B282" s="172"/>
      <c r="C282" s="172"/>
      <c r="D282" s="172">
        <v>2439</v>
      </c>
      <c r="E282" s="166" t="s">
        <v>374</v>
      </c>
      <c r="F282" s="184">
        <v>2</v>
      </c>
      <c r="G282" s="185">
        <v>23</v>
      </c>
      <c r="H282" s="185" t="s">
        <v>2100</v>
      </c>
      <c r="I282" s="185" t="s">
        <v>2100</v>
      </c>
      <c r="J282" s="185" t="s">
        <v>2100</v>
      </c>
      <c r="K282" s="185" t="s">
        <v>2100</v>
      </c>
      <c r="L282" s="22"/>
      <c r="M282" s="22"/>
      <c r="N282" s="22"/>
    </row>
    <row r="283" spans="1:14" ht="12" customHeight="1" x14ac:dyDescent="0.4">
      <c r="A283" s="124"/>
      <c r="B283" s="171"/>
      <c r="C283" s="171">
        <v>244</v>
      </c>
      <c r="D283" s="329" t="s">
        <v>375</v>
      </c>
      <c r="E283" s="330"/>
      <c r="F283" s="182" t="s">
        <v>2101</v>
      </c>
      <c r="G283" s="183" t="s">
        <v>2101</v>
      </c>
      <c r="H283" s="183" t="s">
        <v>2101</v>
      </c>
      <c r="I283" s="183" t="s">
        <v>2101</v>
      </c>
      <c r="J283" s="183" t="s">
        <v>2101</v>
      </c>
      <c r="K283" s="183" t="s">
        <v>2101</v>
      </c>
      <c r="L283" s="51"/>
      <c r="M283" s="51"/>
      <c r="N283" s="51"/>
    </row>
    <row r="284" spans="1:14" ht="15" customHeight="1" x14ac:dyDescent="0.4">
      <c r="A284" s="125"/>
      <c r="B284" s="172"/>
      <c r="C284" s="172"/>
      <c r="D284" s="172">
        <v>2441</v>
      </c>
      <c r="E284" s="166" t="s">
        <v>376</v>
      </c>
      <c r="F284" s="184">
        <v>29</v>
      </c>
      <c r="G284" s="185">
        <v>676</v>
      </c>
      <c r="H284" s="185">
        <v>288481</v>
      </c>
      <c r="I284" s="185">
        <v>1901541</v>
      </c>
      <c r="J284" s="185">
        <v>3232110</v>
      </c>
      <c r="K284" s="185">
        <v>1100438</v>
      </c>
      <c r="L284" s="22"/>
      <c r="M284" s="22"/>
      <c r="N284" s="22"/>
    </row>
    <row r="285" spans="1:14" ht="24" x14ac:dyDescent="0.4">
      <c r="A285" s="125"/>
      <c r="B285" s="172"/>
      <c r="C285" s="172"/>
      <c r="D285" s="172">
        <v>2442</v>
      </c>
      <c r="E285" s="166" t="s">
        <v>377</v>
      </c>
      <c r="F285" s="184">
        <v>30</v>
      </c>
      <c r="G285" s="185">
        <v>797</v>
      </c>
      <c r="H285" s="185">
        <v>366525</v>
      </c>
      <c r="I285" s="185">
        <v>722348</v>
      </c>
      <c r="J285" s="185">
        <v>1690557</v>
      </c>
      <c r="K285" s="185">
        <v>856561</v>
      </c>
      <c r="L285" s="22"/>
      <c r="M285" s="22"/>
      <c r="N285" s="22"/>
    </row>
    <row r="286" spans="1:14" ht="12" x14ac:dyDescent="0.4">
      <c r="A286" s="125"/>
      <c r="B286" s="172"/>
      <c r="C286" s="172"/>
      <c r="D286" s="172">
        <v>2443</v>
      </c>
      <c r="E286" s="166" t="s">
        <v>378</v>
      </c>
      <c r="F286" s="184">
        <v>7</v>
      </c>
      <c r="G286" s="185">
        <v>85</v>
      </c>
      <c r="H286" s="185">
        <v>35103</v>
      </c>
      <c r="I286" s="185">
        <v>68115</v>
      </c>
      <c r="J286" s="185">
        <v>143532</v>
      </c>
      <c r="K286" s="185">
        <v>66556</v>
      </c>
      <c r="L286" s="22"/>
      <c r="M286" s="22"/>
      <c r="N286" s="22"/>
    </row>
    <row r="287" spans="1:14" ht="12" x14ac:dyDescent="0.4">
      <c r="A287" s="125"/>
      <c r="B287" s="172"/>
      <c r="C287" s="172"/>
      <c r="D287" s="172">
        <v>2444</v>
      </c>
      <c r="E287" s="166" t="s">
        <v>379</v>
      </c>
      <c r="F287" s="184">
        <v>1</v>
      </c>
      <c r="G287" s="185">
        <v>14</v>
      </c>
      <c r="H287" s="185" t="s">
        <v>2100</v>
      </c>
      <c r="I287" s="185" t="s">
        <v>2100</v>
      </c>
      <c r="J287" s="185" t="s">
        <v>2100</v>
      </c>
      <c r="K287" s="185" t="s">
        <v>2100</v>
      </c>
      <c r="L287" s="22"/>
      <c r="M287" s="22"/>
      <c r="N287" s="22"/>
    </row>
    <row r="288" spans="1:14" s="104" customFormat="1" ht="36" x14ac:dyDescent="0.4">
      <c r="A288" s="125"/>
      <c r="B288" s="172"/>
      <c r="C288" s="172"/>
      <c r="D288" s="172">
        <v>2445</v>
      </c>
      <c r="E288" s="166" t="s">
        <v>380</v>
      </c>
      <c r="F288" s="184">
        <v>9</v>
      </c>
      <c r="G288" s="185">
        <v>123</v>
      </c>
      <c r="H288" s="185">
        <v>41915</v>
      </c>
      <c r="I288" s="185">
        <v>147481</v>
      </c>
      <c r="J288" s="185">
        <v>436629</v>
      </c>
      <c r="K288" s="185">
        <v>262863</v>
      </c>
      <c r="L288" s="22"/>
      <c r="M288" s="22"/>
      <c r="N288" s="22"/>
    </row>
    <row r="289" spans="1:14" ht="12" x14ac:dyDescent="0.4">
      <c r="A289" s="125"/>
      <c r="B289" s="172"/>
      <c r="C289" s="172"/>
      <c r="D289" s="172">
        <v>2446</v>
      </c>
      <c r="E289" s="166" t="s">
        <v>381</v>
      </c>
      <c r="F289" s="184">
        <v>19</v>
      </c>
      <c r="G289" s="185">
        <v>490</v>
      </c>
      <c r="H289" s="185">
        <v>176214</v>
      </c>
      <c r="I289" s="185">
        <v>321677</v>
      </c>
      <c r="J289" s="185">
        <v>660104</v>
      </c>
      <c r="K289" s="185">
        <v>293637</v>
      </c>
      <c r="L289" s="22"/>
      <c r="M289" s="22"/>
      <c r="N289" s="22"/>
    </row>
    <row r="290" spans="1:14" ht="12" x14ac:dyDescent="0.4">
      <c r="A290" s="124"/>
      <c r="B290" s="171"/>
      <c r="C290" s="171">
        <v>245</v>
      </c>
      <c r="D290" s="331" t="s">
        <v>382</v>
      </c>
      <c r="E290" s="333"/>
      <c r="F290" s="182" t="s">
        <v>2101</v>
      </c>
      <c r="G290" s="183" t="s">
        <v>2101</v>
      </c>
      <c r="H290" s="183" t="s">
        <v>2101</v>
      </c>
      <c r="I290" s="183" t="s">
        <v>2101</v>
      </c>
      <c r="J290" s="183" t="s">
        <v>2101</v>
      </c>
      <c r="K290" s="183" t="s">
        <v>2101</v>
      </c>
      <c r="L290" s="51"/>
      <c r="M290" s="51"/>
      <c r="N290" s="51"/>
    </row>
    <row r="291" spans="1:14" ht="24" x14ac:dyDescent="0.4">
      <c r="A291" s="125"/>
      <c r="B291" s="172"/>
      <c r="C291" s="172"/>
      <c r="D291" s="172">
        <v>2451</v>
      </c>
      <c r="E291" s="166" t="s">
        <v>383</v>
      </c>
      <c r="F291" s="184">
        <v>4</v>
      </c>
      <c r="G291" s="185">
        <v>242</v>
      </c>
      <c r="H291" s="185">
        <v>104100</v>
      </c>
      <c r="I291" s="185">
        <v>128671</v>
      </c>
      <c r="J291" s="185">
        <v>290996</v>
      </c>
      <c r="K291" s="185">
        <v>139809</v>
      </c>
      <c r="L291" s="22"/>
      <c r="M291" s="22"/>
      <c r="N291" s="22"/>
    </row>
    <row r="292" spans="1:14" s="104" customFormat="1" ht="36" x14ac:dyDescent="0.4">
      <c r="A292" s="125"/>
      <c r="B292" s="172"/>
      <c r="C292" s="172"/>
      <c r="D292" s="172">
        <v>2452</v>
      </c>
      <c r="E292" s="166" t="s">
        <v>384</v>
      </c>
      <c r="F292" s="184">
        <v>24</v>
      </c>
      <c r="G292" s="185">
        <v>510</v>
      </c>
      <c r="H292" s="185">
        <v>217489</v>
      </c>
      <c r="I292" s="185">
        <v>500553</v>
      </c>
      <c r="J292" s="185">
        <v>909909</v>
      </c>
      <c r="K292" s="185">
        <v>346129</v>
      </c>
      <c r="L292" s="22"/>
      <c r="M292" s="22"/>
      <c r="N292" s="22"/>
    </row>
    <row r="293" spans="1:14" ht="12" x14ac:dyDescent="0.4">
      <c r="A293" s="125"/>
      <c r="B293" s="172"/>
      <c r="C293" s="172"/>
      <c r="D293" s="172">
        <v>2453</v>
      </c>
      <c r="E293" s="166" t="s">
        <v>385</v>
      </c>
      <c r="F293" s="184">
        <v>1</v>
      </c>
      <c r="G293" s="185">
        <v>93</v>
      </c>
      <c r="H293" s="185" t="s">
        <v>2100</v>
      </c>
      <c r="I293" s="185" t="s">
        <v>2100</v>
      </c>
      <c r="J293" s="185" t="s">
        <v>2100</v>
      </c>
      <c r="K293" s="185" t="s">
        <v>2100</v>
      </c>
      <c r="L293" s="22"/>
      <c r="M293" s="22"/>
      <c r="N293" s="22"/>
    </row>
    <row r="294" spans="1:14" ht="12" x14ac:dyDescent="0.4">
      <c r="A294" s="124"/>
      <c r="B294" s="171"/>
      <c r="C294" s="171">
        <v>246</v>
      </c>
      <c r="D294" s="329" t="s">
        <v>386</v>
      </c>
      <c r="E294" s="330"/>
      <c r="F294" s="182" t="s">
        <v>2101</v>
      </c>
      <c r="G294" s="183" t="s">
        <v>2101</v>
      </c>
      <c r="H294" s="183" t="s">
        <v>2101</v>
      </c>
      <c r="I294" s="183" t="s">
        <v>2101</v>
      </c>
      <c r="J294" s="183" t="s">
        <v>2101</v>
      </c>
      <c r="K294" s="183" t="s">
        <v>2101</v>
      </c>
      <c r="L294" s="51"/>
      <c r="M294" s="51"/>
      <c r="N294" s="51"/>
    </row>
    <row r="295" spans="1:14" ht="12" x14ac:dyDescent="0.4">
      <c r="A295" s="125"/>
      <c r="B295" s="172"/>
      <c r="C295" s="172"/>
      <c r="D295" s="172">
        <v>2461</v>
      </c>
      <c r="E295" s="166" t="s">
        <v>387</v>
      </c>
      <c r="F295" s="184">
        <v>13</v>
      </c>
      <c r="G295" s="185">
        <v>202</v>
      </c>
      <c r="H295" s="185">
        <v>59127</v>
      </c>
      <c r="I295" s="185">
        <v>36916</v>
      </c>
      <c r="J295" s="185">
        <v>142037</v>
      </c>
      <c r="K295" s="185">
        <v>94610</v>
      </c>
      <c r="L295" s="22"/>
      <c r="M295" s="22"/>
      <c r="N295" s="22"/>
    </row>
    <row r="296" spans="1:14" ht="24" x14ac:dyDescent="0.4">
      <c r="A296" s="125"/>
      <c r="B296" s="172"/>
      <c r="C296" s="172"/>
      <c r="D296" s="172">
        <v>2462</v>
      </c>
      <c r="E296" s="166" t="s">
        <v>388</v>
      </c>
      <c r="F296" s="184">
        <v>1</v>
      </c>
      <c r="G296" s="185">
        <v>71</v>
      </c>
      <c r="H296" s="185" t="s">
        <v>2100</v>
      </c>
      <c r="I296" s="185" t="s">
        <v>2100</v>
      </c>
      <c r="J296" s="185" t="s">
        <v>2100</v>
      </c>
      <c r="K296" s="185" t="s">
        <v>2100</v>
      </c>
      <c r="L296" s="22"/>
      <c r="M296" s="22"/>
      <c r="N296" s="22"/>
    </row>
    <row r="297" spans="1:14" ht="24" x14ac:dyDescent="0.4">
      <c r="A297" s="125"/>
      <c r="B297" s="172"/>
      <c r="C297" s="172"/>
      <c r="D297" s="172">
        <v>2464</v>
      </c>
      <c r="E297" s="166" t="s">
        <v>389</v>
      </c>
      <c r="F297" s="184">
        <v>6</v>
      </c>
      <c r="G297" s="185">
        <v>416</v>
      </c>
      <c r="H297" s="185">
        <v>178381</v>
      </c>
      <c r="I297" s="185">
        <v>376595</v>
      </c>
      <c r="J297" s="185">
        <v>810407</v>
      </c>
      <c r="K297" s="185">
        <v>365591</v>
      </c>
      <c r="L297" s="22"/>
      <c r="M297" s="22"/>
      <c r="N297" s="22"/>
    </row>
    <row r="298" spans="1:14" s="104" customFormat="1" ht="12" x14ac:dyDescent="0.4">
      <c r="A298" s="125"/>
      <c r="B298" s="172"/>
      <c r="C298" s="172"/>
      <c r="D298" s="172">
        <v>2465</v>
      </c>
      <c r="E298" s="166" t="s">
        <v>390</v>
      </c>
      <c r="F298" s="184">
        <v>2</v>
      </c>
      <c r="G298" s="185">
        <v>45</v>
      </c>
      <c r="H298" s="185" t="s">
        <v>2100</v>
      </c>
      <c r="I298" s="185" t="s">
        <v>2100</v>
      </c>
      <c r="J298" s="185" t="s">
        <v>2100</v>
      </c>
      <c r="K298" s="185" t="s">
        <v>2100</v>
      </c>
      <c r="L298" s="22"/>
      <c r="M298" s="22"/>
      <c r="N298" s="22"/>
    </row>
    <row r="299" spans="1:14" ht="12" x14ac:dyDescent="0.4">
      <c r="A299" s="125"/>
      <c r="B299" s="172"/>
      <c r="C299" s="172"/>
      <c r="D299" s="172">
        <v>2469</v>
      </c>
      <c r="E299" s="166" t="s">
        <v>391</v>
      </c>
      <c r="F299" s="184">
        <v>7</v>
      </c>
      <c r="G299" s="185">
        <v>200</v>
      </c>
      <c r="H299" s="185">
        <v>57450</v>
      </c>
      <c r="I299" s="185">
        <v>455899</v>
      </c>
      <c r="J299" s="185">
        <v>628203</v>
      </c>
      <c r="K299" s="185">
        <v>159937</v>
      </c>
      <c r="L299" s="22"/>
      <c r="M299" s="22"/>
      <c r="N299" s="22"/>
    </row>
    <row r="300" spans="1:14" s="104" customFormat="1" ht="12" x14ac:dyDescent="0.4">
      <c r="A300" s="124"/>
      <c r="B300" s="171"/>
      <c r="C300" s="171">
        <v>247</v>
      </c>
      <c r="D300" s="329" t="s">
        <v>392</v>
      </c>
      <c r="E300" s="330"/>
      <c r="F300" s="182" t="s">
        <v>2101</v>
      </c>
      <c r="G300" s="183" t="s">
        <v>2101</v>
      </c>
      <c r="H300" s="183" t="s">
        <v>2101</v>
      </c>
      <c r="I300" s="183" t="s">
        <v>2101</v>
      </c>
      <c r="J300" s="183" t="s">
        <v>2101</v>
      </c>
      <c r="K300" s="183" t="s">
        <v>2101</v>
      </c>
      <c r="L300" s="51"/>
      <c r="M300" s="51"/>
      <c r="N300" s="51"/>
    </row>
    <row r="301" spans="1:14" ht="12" x14ac:dyDescent="0.4">
      <c r="A301" s="125"/>
      <c r="B301" s="172"/>
      <c r="C301" s="172"/>
      <c r="D301" s="172">
        <v>2479</v>
      </c>
      <c r="E301" s="166" t="s">
        <v>393</v>
      </c>
      <c r="F301" s="184">
        <v>9</v>
      </c>
      <c r="G301" s="185">
        <v>704</v>
      </c>
      <c r="H301" s="185">
        <v>321806</v>
      </c>
      <c r="I301" s="185">
        <v>926920</v>
      </c>
      <c r="J301" s="185">
        <v>1481582</v>
      </c>
      <c r="K301" s="185">
        <v>491620</v>
      </c>
      <c r="L301" s="22"/>
      <c r="M301" s="22"/>
      <c r="N301" s="22"/>
    </row>
    <row r="302" spans="1:14" s="104" customFormat="1" ht="12" customHeight="1" x14ac:dyDescent="0.4">
      <c r="A302" s="124"/>
      <c r="B302" s="171"/>
      <c r="C302" s="171">
        <v>248</v>
      </c>
      <c r="D302" s="331" t="s">
        <v>394</v>
      </c>
      <c r="E302" s="332"/>
      <c r="F302" s="182" t="s">
        <v>2101</v>
      </c>
      <c r="G302" s="183" t="s">
        <v>2101</v>
      </c>
      <c r="H302" s="183" t="s">
        <v>2101</v>
      </c>
      <c r="I302" s="183" t="s">
        <v>2101</v>
      </c>
      <c r="J302" s="183" t="s">
        <v>2101</v>
      </c>
      <c r="K302" s="183" t="s">
        <v>2101</v>
      </c>
      <c r="L302" s="51"/>
      <c r="M302" s="51"/>
      <c r="N302" s="51"/>
    </row>
    <row r="303" spans="1:14" ht="36" x14ac:dyDescent="0.4">
      <c r="A303" s="125"/>
      <c r="B303" s="172"/>
      <c r="C303" s="172"/>
      <c r="D303" s="172">
        <v>2481</v>
      </c>
      <c r="E303" s="166" t="s">
        <v>394</v>
      </c>
      <c r="F303" s="184">
        <v>3</v>
      </c>
      <c r="G303" s="185">
        <v>80</v>
      </c>
      <c r="H303" s="185">
        <v>25181</v>
      </c>
      <c r="I303" s="185">
        <v>59412</v>
      </c>
      <c r="J303" s="185">
        <v>141067</v>
      </c>
      <c r="K303" s="185">
        <v>62604</v>
      </c>
      <c r="L303" s="22"/>
      <c r="M303" s="22"/>
      <c r="N303" s="22"/>
    </row>
    <row r="304" spans="1:14" ht="12" customHeight="1" x14ac:dyDescent="0.4">
      <c r="A304" s="124"/>
      <c r="B304" s="171"/>
      <c r="C304" s="171">
        <v>249</v>
      </c>
      <c r="D304" s="331" t="s">
        <v>395</v>
      </c>
      <c r="E304" s="333"/>
      <c r="F304" s="182" t="s">
        <v>2101</v>
      </c>
      <c r="G304" s="183" t="s">
        <v>2101</v>
      </c>
      <c r="H304" s="183" t="s">
        <v>2101</v>
      </c>
      <c r="I304" s="183" t="s">
        <v>2101</v>
      </c>
      <c r="J304" s="183" t="s">
        <v>2101</v>
      </c>
      <c r="K304" s="183" t="s">
        <v>2101</v>
      </c>
      <c r="L304" s="51"/>
      <c r="M304" s="51"/>
      <c r="N304" s="51"/>
    </row>
    <row r="305" spans="1:14" s="104" customFormat="1" ht="15" customHeight="1" x14ac:dyDescent="0.4">
      <c r="A305" s="125"/>
      <c r="B305" s="172"/>
      <c r="C305" s="172"/>
      <c r="D305" s="172">
        <v>2492</v>
      </c>
      <c r="E305" s="166" t="s">
        <v>396</v>
      </c>
      <c r="F305" s="184">
        <v>1</v>
      </c>
      <c r="G305" s="185">
        <v>9</v>
      </c>
      <c r="H305" s="185" t="s">
        <v>2100</v>
      </c>
      <c r="I305" s="185" t="s">
        <v>2100</v>
      </c>
      <c r="J305" s="185" t="s">
        <v>2100</v>
      </c>
      <c r="K305" s="185" t="s">
        <v>2100</v>
      </c>
      <c r="L305" s="22"/>
      <c r="M305" s="22"/>
      <c r="N305" s="22"/>
    </row>
    <row r="306" spans="1:14" s="104" customFormat="1" ht="24" x14ac:dyDescent="0.4">
      <c r="A306" s="125"/>
      <c r="B306" s="172"/>
      <c r="C306" s="172"/>
      <c r="D306" s="172">
        <v>2499</v>
      </c>
      <c r="E306" s="166" t="s">
        <v>397</v>
      </c>
      <c r="F306" s="184">
        <v>7</v>
      </c>
      <c r="G306" s="185">
        <v>347</v>
      </c>
      <c r="H306" s="185">
        <v>143807</v>
      </c>
      <c r="I306" s="185">
        <v>207187</v>
      </c>
      <c r="J306" s="185">
        <v>550957</v>
      </c>
      <c r="K306" s="185">
        <v>321908</v>
      </c>
      <c r="L306" s="22"/>
      <c r="M306" s="22"/>
      <c r="N306" s="22"/>
    </row>
    <row r="307" spans="1:14" ht="12" customHeight="1" x14ac:dyDescent="0.4">
      <c r="A307" s="124"/>
      <c r="B307" s="169">
        <v>25</v>
      </c>
      <c r="C307" s="169" t="s">
        <v>61</v>
      </c>
      <c r="D307" s="222"/>
      <c r="E307" s="170"/>
      <c r="F307" s="188">
        <v>39</v>
      </c>
      <c r="G307" s="189">
        <v>3359</v>
      </c>
      <c r="H307" s="189">
        <v>1383667</v>
      </c>
      <c r="I307" s="189">
        <v>6583045</v>
      </c>
      <c r="J307" s="189">
        <v>14404892</v>
      </c>
      <c r="K307" s="189">
        <v>7683682</v>
      </c>
      <c r="L307" s="51"/>
      <c r="M307" s="51"/>
      <c r="N307" s="51"/>
    </row>
    <row r="308" spans="1:14" s="104" customFormat="1" ht="12" customHeight="1" x14ac:dyDescent="0.4">
      <c r="A308" s="124"/>
      <c r="B308" s="171"/>
      <c r="C308" s="171">
        <v>251</v>
      </c>
      <c r="D308" s="334" t="s">
        <v>398</v>
      </c>
      <c r="E308" s="335"/>
      <c r="F308" s="182" t="s">
        <v>2101</v>
      </c>
      <c r="G308" s="183" t="s">
        <v>2101</v>
      </c>
      <c r="H308" s="183" t="s">
        <v>2101</v>
      </c>
      <c r="I308" s="183" t="s">
        <v>2101</v>
      </c>
      <c r="J308" s="183" t="s">
        <v>2101</v>
      </c>
      <c r="K308" s="183" t="s">
        <v>2101</v>
      </c>
      <c r="L308" s="51"/>
      <c r="M308" s="51"/>
      <c r="N308" s="51"/>
    </row>
    <row r="309" spans="1:14" ht="12" x14ac:dyDescent="0.4">
      <c r="A309" s="125"/>
      <c r="B309" s="172"/>
      <c r="C309" s="172"/>
      <c r="D309" s="172">
        <v>2513</v>
      </c>
      <c r="E309" s="166" t="s">
        <v>399</v>
      </c>
      <c r="F309" s="184">
        <v>2</v>
      </c>
      <c r="G309" s="185">
        <v>121</v>
      </c>
      <c r="H309" s="185" t="s">
        <v>2100</v>
      </c>
      <c r="I309" s="185" t="s">
        <v>2100</v>
      </c>
      <c r="J309" s="185" t="s">
        <v>2100</v>
      </c>
      <c r="K309" s="185" t="s">
        <v>2100</v>
      </c>
      <c r="L309" s="22"/>
      <c r="M309" s="22"/>
      <c r="N309" s="22"/>
    </row>
    <row r="310" spans="1:14" ht="12" customHeight="1" x14ac:dyDescent="0.4">
      <c r="A310" s="124"/>
      <c r="B310" s="171"/>
      <c r="C310" s="171">
        <v>252</v>
      </c>
      <c r="D310" s="331" t="s">
        <v>400</v>
      </c>
      <c r="E310" s="333"/>
      <c r="F310" s="182" t="s">
        <v>2101</v>
      </c>
      <c r="G310" s="183" t="s">
        <v>2101</v>
      </c>
      <c r="H310" s="183" t="s">
        <v>2101</v>
      </c>
      <c r="I310" s="183" t="s">
        <v>2101</v>
      </c>
      <c r="J310" s="183" t="s">
        <v>2101</v>
      </c>
      <c r="K310" s="183" t="s">
        <v>2101</v>
      </c>
      <c r="L310" s="51"/>
      <c r="M310" s="51"/>
      <c r="N310" s="51"/>
    </row>
    <row r="311" spans="1:14" s="104" customFormat="1" ht="24" x14ac:dyDescent="0.4">
      <c r="A311" s="125"/>
      <c r="B311" s="172"/>
      <c r="C311" s="172"/>
      <c r="D311" s="172">
        <v>2522</v>
      </c>
      <c r="E311" s="166" t="s">
        <v>2081</v>
      </c>
      <c r="F311" s="184">
        <v>1</v>
      </c>
      <c r="G311" s="185">
        <v>98</v>
      </c>
      <c r="H311" s="185" t="s">
        <v>2100</v>
      </c>
      <c r="I311" s="185" t="s">
        <v>2100</v>
      </c>
      <c r="J311" s="185" t="s">
        <v>2100</v>
      </c>
      <c r="K311" s="185" t="s">
        <v>2100</v>
      </c>
      <c r="L311" s="22"/>
      <c r="M311" s="22"/>
      <c r="N311" s="22"/>
    </row>
    <row r="312" spans="1:14" ht="15" customHeight="1" x14ac:dyDescent="0.4">
      <c r="A312" s="125"/>
      <c r="B312" s="172"/>
      <c r="C312" s="172"/>
      <c r="D312" s="172">
        <v>2523</v>
      </c>
      <c r="E312" s="166" t="s">
        <v>401</v>
      </c>
      <c r="F312" s="184">
        <v>8</v>
      </c>
      <c r="G312" s="185">
        <v>1487</v>
      </c>
      <c r="H312" s="185">
        <v>583303</v>
      </c>
      <c r="I312" s="185">
        <v>5160915</v>
      </c>
      <c r="J312" s="185">
        <v>10870180</v>
      </c>
      <c r="K312" s="185">
        <v>5898871</v>
      </c>
      <c r="L312" s="22"/>
      <c r="M312" s="22"/>
      <c r="N312" s="22"/>
    </row>
    <row r="313" spans="1:14" s="104" customFormat="1" ht="12" customHeight="1" x14ac:dyDescent="0.4">
      <c r="A313" s="124"/>
      <c r="B313" s="171"/>
      <c r="C313" s="171">
        <v>253</v>
      </c>
      <c r="D313" s="329" t="s">
        <v>402</v>
      </c>
      <c r="E313" s="330"/>
      <c r="F313" s="182" t="s">
        <v>2101</v>
      </c>
      <c r="G313" s="183" t="s">
        <v>2101</v>
      </c>
      <c r="H313" s="183" t="s">
        <v>2101</v>
      </c>
      <c r="I313" s="183" t="s">
        <v>2101</v>
      </c>
      <c r="J313" s="183" t="s">
        <v>2101</v>
      </c>
      <c r="K313" s="183" t="s">
        <v>2101</v>
      </c>
      <c r="L313" s="51"/>
      <c r="M313" s="51"/>
      <c r="N313" s="51"/>
    </row>
    <row r="314" spans="1:14" ht="15" customHeight="1" x14ac:dyDescent="0.4">
      <c r="A314" s="125"/>
      <c r="B314" s="172"/>
      <c r="C314" s="172"/>
      <c r="D314" s="172">
        <v>2535</v>
      </c>
      <c r="E314" s="166" t="s">
        <v>403</v>
      </c>
      <c r="F314" s="184">
        <v>1</v>
      </c>
      <c r="G314" s="185">
        <v>24</v>
      </c>
      <c r="H314" s="185" t="s">
        <v>2100</v>
      </c>
      <c r="I314" s="185" t="s">
        <v>2100</v>
      </c>
      <c r="J314" s="185" t="s">
        <v>2100</v>
      </c>
      <c r="K314" s="185" t="s">
        <v>2100</v>
      </c>
      <c r="L314" s="22"/>
      <c r="M314" s="22"/>
      <c r="N314" s="22"/>
    </row>
    <row r="315" spans="1:14" ht="12" customHeight="1" x14ac:dyDescent="0.4">
      <c r="A315" s="124"/>
      <c r="B315" s="171"/>
      <c r="C315" s="171">
        <v>259</v>
      </c>
      <c r="D315" s="329" t="s">
        <v>404</v>
      </c>
      <c r="E315" s="330"/>
      <c r="F315" s="182" t="s">
        <v>2101</v>
      </c>
      <c r="G315" s="183" t="s">
        <v>2101</v>
      </c>
      <c r="H315" s="183" t="s">
        <v>2101</v>
      </c>
      <c r="I315" s="183" t="s">
        <v>2101</v>
      </c>
      <c r="J315" s="183" t="s">
        <v>2101</v>
      </c>
      <c r="K315" s="183" t="s">
        <v>2101</v>
      </c>
      <c r="L315" s="51"/>
      <c r="M315" s="51"/>
      <c r="N315" s="51"/>
    </row>
    <row r="316" spans="1:14" ht="15" customHeight="1" x14ac:dyDescent="0.4">
      <c r="A316" s="125"/>
      <c r="B316" s="172"/>
      <c r="C316" s="172"/>
      <c r="D316" s="172">
        <v>2591</v>
      </c>
      <c r="E316" s="166" t="s">
        <v>405</v>
      </c>
      <c r="F316" s="184">
        <v>3</v>
      </c>
      <c r="G316" s="185">
        <v>139</v>
      </c>
      <c r="H316" s="185">
        <v>44348</v>
      </c>
      <c r="I316" s="185">
        <v>234178</v>
      </c>
      <c r="J316" s="185">
        <v>482272</v>
      </c>
      <c r="K316" s="185">
        <v>220586</v>
      </c>
      <c r="L316" s="22"/>
      <c r="M316" s="22"/>
      <c r="N316" s="22"/>
    </row>
    <row r="317" spans="1:14" ht="12" x14ac:dyDescent="0.4">
      <c r="A317" s="125"/>
      <c r="B317" s="172"/>
      <c r="C317" s="172"/>
      <c r="D317" s="172">
        <v>2592</v>
      </c>
      <c r="E317" s="166" t="s">
        <v>406</v>
      </c>
      <c r="F317" s="184">
        <v>3</v>
      </c>
      <c r="G317" s="185">
        <v>110</v>
      </c>
      <c r="H317" s="185">
        <v>62263</v>
      </c>
      <c r="I317" s="185">
        <v>204282</v>
      </c>
      <c r="J317" s="185">
        <v>326564</v>
      </c>
      <c r="K317" s="185">
        <v>82288</v>
      </c>
      <c r="L317" s="22"/>
      <c r="M317" s="22"/>
      <c r="N317" s="22"/>
    </row>
    <row r="318" spans="1:14" ht="12" x14ac:dyDescent="0.4">
      <c r="A318" s="125"/>
      <c r="B318" s="172"/>
      <c r="C318" s="172"/>
      <c r="D318" s="172">
        <v>2595</v>
      </c>
      <c r="E318" s="166" t="s">
        <v>407</v>
      </c>
      <c r="F318" s="184">
        <v>2</v>
      </c>
      <c r="G318" s="185">
        <v>664</v>
      </c>
      <c r="H318" s="185" t="s">
        <v>2100</v>
      </c>
      <c r="I318" s="185" t="s">
        <v>2100</v>
      </c>
      <c r="J318" s="185" t="s">
        <v>2100</v>
      </c>
      <c r="K318" s="185" t="s">
        <v>2100</v>
      </c>
      <c r="L318" s="22"/>
      <c r="M318" s="22"/>
      <c r="N318" s="22"/>
    </row>
    <row r="319" spans="1:14" s="104" customFormat="1" ht="24" x14ac:dyDescent="0.4">
      <c r="A319" s="125"/>
      <c r="B319" s="172"/>
      <c r="C319" s="172"/>
      <c r="D319" s="172">
        <v>2596</v>
      </c>
      <c r="E319" s="166" t="s">
        <v>408</v>
      </c>
      <c r="F319" s="184">
        <v>5</v>
      </c>
      <c r="G319" s="185">
        <v>536</v>
      </c>
      <c r="H319" s="185">
        <v>245791</v>
      </c>
      <c r="I319" s="185">
        <v>247719</v>
      </c>
      <c r="J319" s="185">
        <v>814867</v>
      </c>
      <c r="K319" s="185">
        <v>447009</v>
      </c>
      <c r="L319" s="22"/>
      <c r="M319" s="22"/>
      <c r="N319" s="22"/>
    </row>
    <row r="320" spans="1:14" s="104" customFormat="1" ht="36" x14ac:dyDescent="0.4">
      <c r="A320" s="125"/>
      <c r="B320" s="172"/>
      <c r="C320" s="172"/>
      <c r="D320" s="172">
        <v>2599</v>
      </c>
      <c r="E320" s="166" t="s">
        <v>409</v>
      </c>
      <c r="F320" s="184">
        <v>14</v>
      </c>
      <c r="G320" s="185">
        <v>180</v>
      </c>
      <c r="H320" s="185">
        <v>53513</v>
      </c>
      <c r="I320" s="185">
        <v>70113</v>
      </c>
      <c r="J320" s="185">
        <v>167543</v>
      </c>
      <c r="K320" s="185">
        <v>87589</v>
      </c>
      <c r="L320" s="22"/>
      <c r="M320" s="22"/>
      <c r="N320" s="22"/>
    </row>
    <row r="321" spans="1:14" ht="12" x14ac:dyDescent="0.4">
      <c r="A321" s="124"/>
      <c r="B321" s="169">
        <v>26</v>
      </c>
      <c r="C321" s="169" t="s">
        <v>62</v>
      </c>
      <c r="D321" s="222"/>
      <c r="E321" s="170"/>
      <c r="F321" s="188">
        <v>192</v>
      </c>
      <c r="G321" s="189">
        <v>8721</v>
      </c>
      <c r="H321" s="189">
        <v>3653482</v>
      </c>
      <c r="I321" s="189">
        <v>18760678</v>
      </c>
      <c r="J321" s="189">
        <v>29170109</v>
      </c>
      <c r="K321" s="189">
        <v>10238178</v>
      </c>
      <c r="L321" s="51"/>
      <c r="M321" s="51"/>
      <c r="N321" s="51"/>
    </row>
    <row r="322" spans="1:14" s="104" customFormat="1" ht="12" customHeight="1" x14ac:dyDescent="0.4">
      <c r="A322" s="124"/>
      <c r="B322" s="171"/>
      <c r="C322" s="171">
        <v>261</v>
      </c>
      <c r="D322" s="329" t="s">
        <v>410</v>
      </c>
      <c r="E322" s="330"/>
      <c r="F322" s="182" t="s">
        <v>2101</v>
      </c>
      <c r="G322" s="183" t="s">
        <v>2101</v>
      </c>
      <c r="H322" s="183" t="s">
        <v>2101</v>
      </c>
      <c r="I322" s="183" t="s">
        <v>2101</v>
      </c>
      <c r="J322" s="183" t="s">
        <v>2101</v>
      </c>
      <c r="K322" s="183" t="s">
        <v>2101</v>
      </c>
      <c r="L322" s="51"/>
      <c r="M322" s="51"/>
      <c r="N322" s="51"/>
    </row>
    <row r="323" spans="1:14" ht="24" x14ac:dyDescent="0.4">
      <c r="A323" s="125"/>
      <c r="B323" s="172"/>
      <c r="C323" s="172"/>
      <c r="D323" s="172">
        <v>2611</v>
      </c>
      <c r="E323" s="166" t="s">
        <v>410</v>
      </c>
      <c r="F323" s="184">
        <v>8</v>
      </c>
      <c r="G323" s="185">
        <v>460</v>
      </c>
      <c r="H323" s="185">
        <v>151276</v>
      </c>
      <c r="I323" s="185">
        <v>567844</v>
      </c>
      <c r="J323" s="185">
        <v>824277</v>
      </c>
      <c r="K323" s="185">
        <v>248931</v>
      </c>
      <c r="L323" s="22"/>
      <c r="M323" s="22"/>
      <c r="N323" s="22"/>
    </row>
    <row r="324" spans="1:14" s="104" customFormat="1" ht="12" customHeight="1" x14ac:dyDescent="0.4">
      <c r="A324" s="124"/>
      <c r="B324" s="171"/>
      <c r="C324" s="171">
        <v>262</v>
      </c>
      <c r="D324" s="331" t="s">
        <v>411</v>
      </c>
      <c r="E324" s="333"/>
      <c r="F324" s="182" t="s">
        <v>2101</v>
      </c>
      <c r="G324" s="183" t="s">
        <v>2101</v>
      </c>
      <c r="H324" s="183" t="s">
        <v>2101</v>
      </c>
      <c r="I324" s="183" t="s">
        <v>2101</v>
      </c>
      <c r="J324" s="183" t="s">
        <v>2101</v>
      </c>
      <c r="K324" s="183" t="s">
        <v>2101</v>
      </c>
      <c r="L324" s="51"/>
      <c r="M324" s="51"/>
      <c r="N324" s="51"/>
    </row>
    <row r="325" spans="1:14" ht="15" customHeight="1" x14ac:dyDescent="0.4">
      <c r="A325" s="125"/>
      <c r="B325" s="172"/>
      <c r="C325" s="172"/>
      <c r="D325" s="172">
        <v>2621</v>
      </c>
      <c r="E325" s="166" t="s">
        <v>412</v>
      </c>
      <c r="F325" s="184">
        <v>4</v>
      </c>
      <c r="G325" s="185">
        <v>75</v>
      </c>
      <c r="H325" s="185">
        <v>21980</v>
      </c>
      <c r="I325" s="185">
        <v>37634</v>
      </c>
      <c r="J325" s="185">
        <v>97013</v>
      </c>
      <c r="K325" s="185">
        <v>52160</v>
      </c>
      <c r="L325" s="22"/>
      <c r="M325" s="22"/>
      <c r="N325" s="22"/>
    </row>
    <row r="326" spans="1:14" ht="12" customHeight="1" x14ac:dyDescent="0.4">
      <c r="A326" s="124"/>
      <c r="B326" s="171"/>
      <c r="C326" s="171">
        <v>264</v>
      </c>
      <c r="D326" s="331" t="s">
        <v>413</v>
      </c>
      <c r="E326" s="333"/>
      <c r="F326" s="182" t="s">
        <v>2101</v>
      </c>
      <c r="G326" s="183" t="s">
        <v>2101</v>
      </c>
      <c r="H326" s="183" t="s">
        <v>2101</v>
      </c>
      <c r="I326" s="183" t="s">
        <v>2101</v>
      </c>
      <c r="J326" s="183" t="s">
        <v>2101</v>
      </c>
      <c r="K326" s="183" t="s">
        <v>2101</v>
      </c>
      <c r="L326" s="51"/>
      <c r="M326" s="51"/>
      <c r="N326" s="51"/>
    </row>
    <row r="327" spans="1:14" ht="15" customHeight="1" x14ac:dyDescent="0.4">
      <c r="A327" s="125"/>
      <c r="B327" s="172"/>
      <c r="C327" s="172"/>
      <c r="D327" s="172">
        <v>2641</v>
      </c>
      <c r="E327" s="166" t="s">
        <v>414</v>
      </c>
      <c r="F327" s="184">
        <v>4</v>
      </c>
      <c r="G327" s="185">
        <v>18</v>
      </c>
      <c r="H327" s="185">
        <v>7384</v>
      </c>
      <c r="I327" s="185">
        <v>52111</v>
      </c>
      <c r="J327" s="185">
        <v>78498</v>
      </c>
      <c r="K327" s="185">
        <v>23989</v>
      </c>
      <c r="L327" s="22"/>
      <c r="M327" s="22"/>
      <c r="N327" s="22"/>
    </row>
    <row r="328" spans="1:14" ht="15" customHeight="1" x14ac:dyDescent="0.4">
      <c r="A328" s="125"/>
      <c r="B328" s="172"/>
      <c r="C328" s="172"/>
      <c r="D328" s="172">
        <v>2642</v>
      </c>
      <c r="E328" s="166" t="s">
        <v>415</v>
      </c>
      <c r="F328" s="184">
        <v>1</v>
      </c>
      <c r="G328" s="185">
        <v>6</v>
      </c>
      <c r="H328" s="185" t="s">
        <v>2100</v>
      </c>
      <c r="I328" s="185" t="s">
        <v>2100</v>
      </c>
      <c r="J328" s="185" t="s">
        <v>2100</v>
      </c>
      <c r="K328" s="185" t="s">
        <v>2100</v>
      </c>
      <c r="L328" s="22"/>
      <c r="M328" s="22"/>
      <c r="N328" s="22"/>
    </row>
    <row r="329" spans="1:14" s="104" customFormat="1" ht="15" customHeight="1" x14ac:dyDescent="0.4">
      <c r="A329" s="125"/>
      <c r="B329" s="172"/>
      <c r="C329" s="172"/>
      <c r="D329" s="172">
        <v>2644</v>
      </c>
      <c r="E329" s="166" t="s">
        <v>416</v>
      </c>
      <c r="F329" s="184">
        <v>1</v>
      </c>
      <c r="G329" s="185">
        <v>114</v>
      </c>
      <c r="H329" s="185" t="s">
        <v>2100</v>
      </c>
      <c r="I329" s="185" t="s">
        <v>2100</v>
      </c>
      <c r="J329" s="185" t="s">
        <v>2100</v>
      </c>
      <c r="K329" s="185" t="s">
        <v>2100</v>
      </c>
      <c r="L329" s="22"/>
      <c r="M329" s="22"/>
      <c r="N329" s="22"/>
    </row>
    <row r="330" spans="1:14" ht="15" customHeight="1" x14ac:dyDescent="0.4">
      <c r="A330" s="125"/>
      <c r="B330" s="172"/>
      <c r="C330" s="172"/>
      <c r="D330" s="172">
        <v>2645</v>
      </c>
      <c r="E330" s="166" t="s">
        <v>417</v>
      </c>
      <c r="F330" s="184">
        <v>3</v>
      </c>
      <c r="G330" s="185">
        <v>154</v>
      </c>
      <c r="H330" s="185">
        <v>56131</v>
      </c>
      <c r="I330" s="185">
        <v>75010</v>
      </c>
      <c r="J330" s="185">
        <v>193080</v>
      </c>
      <c r="K330" s="185">
        <v>106307</v>
      </c>
      <c r="L330" s="22"/>
      <c r="M330" s="22"/>
      <c r="N330" s="22"/>
    </row>
    <row r="331" spans="1:14" s="104" customFormat="1" ht="12" customHeight="1" x14ac:dyDescent="0.4">
      <c r="A331" s="124"/>
      <c r="B331" s="171"/>
      <c r="C331" s="171">
        <v>265</v>
      </c>
      <c r="D331" s="331" t="s">
        <v>418</v>
      </c>
      <c r="E331" s="333"/>
      <c r="F331" s="182" t="s">
        <v>2101</v>
      </c>
      <c r="G331" s="183" t="s">
        <v>2101</v>
      </c>
      <c r="H331" s="183" t="s">
        <v>2101</v>
      </c>
      <c r="I331" s="183" t="s">
        <v>2101</v>
      </c>
      <c r="J331" s="183" t="s">
        <v>2101</v>
      </c>
      <c r="K331" s="183" t="s">
        <v>2101</v>
      </c>
      <c r="L331" s="51"/>
      <c r="M331" s="51"/>
      <c r="N331" s="51"/>
    </row>
    <row r="332" spans="1:14" ht="15" customHeight="1" x14ac:dyDescent="0.4">
      <c r="A332" s="124"/>
      <c r="B332" s="172"/>
      <c r="C332" s="172"/>
      <c r="D332" s="218">
        <v>2651</v>
      </c>
      <c r="E332" s="218" t="s">
        <v>2111</v>
      </c>
      <c r="F332" s="184">
        <v>1</v>
      </c>
      <c r="G332" s="185">
        <v>2</v>
      </c>
      <c r="H332" s="185" t="s">
        <v>2100</v>
      </c>
      <c r="I332" s="185" t="s">
        <v>2100</v>
      </c>
      <c r="J332" s="185" t="s">
        <v>2100</v>
      </c>
      <c r="K332" s="185" t="s">
        <v>2100</v>
      </c>
      <c r="L332" s="22"/>
      <c r="M332" s="22"/>
      <c r="N332" s="22"/>
    </row>
    <row r="333" spans="1:14" ht="12" x14ac:dyDescent="0.4">
      <c r="A333" s="125"/>
      <c r="B333" s="172"/>
      <c r="C333" s="172"/>
      <c r="D333" s="172">
        <v>2652</v>
      </c>
      <c r="E333" s="166" t="s">
        <v>419</v>
      </c>
      <c r="F333" s="184">
        <v>2</v>
      </c>
      <c r="G333" s="185">
        <v>36</v>
      </c>
      <c r="H333" s="185" t="s">
        <v>2100</v>
      </c>
      <c r="I333" s="185" t="s">
        <v>2100</v>
      </c>
      <c r="J333" s="185" t="s">
        <v>2100</v>
      </c>
      <c r="K333" s="185" t="s">
        <v>2100</v>
      </c>
      <c r="L333" s="51"/>
      <c r="M333" s="51"/>
      <c r="N333" s="51"/>
    </row>
    <row r="334" spans="1:14" ht="12" x14ac:dyDescent="0.4">
      <c r="A334" s="124"/>
      <c r="B334" s="171"/>
      <c r="C334" s="171">
        <v>266</v>
      </c>
      <c r="D334" s="331" t="s">
        <v>420</v>
      </c>
      <c r="E334" s="333"/>
      <c r="F334" s="182" t="s">
        <v>2101</v>
      </c>
      <c r="G334" s="183" t="s">
        <v>2101</v>
      </c>
      <c r="H334" s="183" t="s">
        <v>2101</v>
      </c>
      <c r="I334" s="183" t="s">
        <v>2101</v>
      </c>
      <c r="J334" s="183" t="s">
        <v>2101</v>
      </c>
      <c r="K334" s="183" t="s">
        <v>2101</v>
      </c>
      <c r="L334" s="22"/>
      <c r="M334" s="22"/>
      <c r="N334" s="22"/>
    </row>
    <row r="335" spans="1:14" ht="12" x14ac:dyDescent="0.4">
      <c r="A335" s="125"/>
      <c r="B335" s="172"/>
      <c r="C335" s="172"/>
      <c r="D335" s="172">
        <v>2661</v>
      </c>
      <c r="E335" s="166" t="s">
        <v>421</v>
      </c>
      <c r="F335" s="184">
        <v>3</v>
      </c>
      <c r="G335" s="185">
        <v>226</v>
      </c>
      <c r="H335" s="185">
        <v>159233</v>
      </c>
      <c r="I335" s="185">
        <v>887379</v>
      </c>
      <c r="J335" s="185">
        <v>1214736</v>
      </c>
      <c r="K335" s="185">
        <v>363565</v>
      </c>
      <c r="L335" s="22"/>
      <c r="M335" s="22"/>
      <c r="N335" s="22"/>
    </row>
    <row r="336" spans="1:14" s="104" customFormat="1" ht="24" customHeight="1" x14ac:dyDescent="0.4">
      <c r="A336" s="125"/>
      <c r="B336" s="172"/>
      <c r="C336" s="172"/>
      <c r="D336" s="172">
        <v>2662</v>
      </c>
      <c r="E336" s="166" t="s">
        <v>422</v>
      </c>
      <c r="F336" s="184">
        <v>4</v>
      </c>
      <c r="G336" s="185">
        <v>190</v>
      </c>
      <c r="H336" s="185">
        <v>76939</v>
      </c>
      <c r="I336" s="185">
        <v>169006</v>
      </c>
      <c r="J336" s="185">
        <v>341766</v>
      </c>
      <c r="K336" s="185">
        <v>152144</v>
      </c>
      <c r="L336" s="22"/>
      <c r="M336" s="22"/>
      <c r="N336" s="22"/>
    </row>
    <row r="337" spans="1:14" ht="48" x14ac:dyDescent="0.4">
      <c r="A337" s="125"/>
      <c r="B337" s="172"/>
      <c r="C337" s="172"/>
      <c r="D337" s="172">
        <v>2663</v>
      </c>
      <c r="E337" s="166" t="s">
        <v>423</v>
      </c>
      <c r="F337" s="184">
        <v>21</v>
      </c>
      <c r="G337" s="185">
        <v>216</v>
      </c>
      <c r="H337" s="185">
        <v>74893</v>
      </c>
      <c r="I337" s="185">
        <v>141053</v>
      </c>
      <c r="J337" s="185">
        <v>269274</v>
      </c>
      <c r="K337" s="185">
        <v>119564</v>
      </c>
      <c r="L337" s="22"/>
      <c r="M337" s="22"/>
      <c r="N337" s="22"/>
    </row>
    <row r="338" spans="1:14" ht="24" x14ac:dyDescent="0.4">
      <c r="A338" s="125"/>
      <c r="B338" s="172"/>
      <c r="C338" s="172"/>
      <c r="D338" s="172">
        <v>2664</v>
      </c>
      <c r="E338" s="166" t="s">
        <v>424</v>
      </c>
      <c r="F338" s="184">
        <v>10</v>
      </c>
      <c r="G338" s="185">
        <v>240</v>
      </c>
      <c r="H338" s="185">
        <v>97948</v>
      </c>
      <c r="I338" s="185">
        <v>213004</v>
      </c>
      <c r="J338" s="185">
        <v>424111</v>
      </c>
      <c r="K338" s="185">
        <v>188072</v>
      </c>
      <c r="L338" s="51"/>
      <c r="M338" s="51"/>
      <c r="N338" s="51"/>
    </row>
    <row r="339" spans="1:14" s="104" customFormat="1" ht="12" customHeight="1" x14ac:dyDescent="0.4">
      <c r="A339" s="124"/>
      <c r="B339" s="171"/>
      <c r="C339" s="171">
        <v>267</v>
      </c>
      <c r="D339" s="331" t="s">
        <v>425</v>
      </c>
      <c r="E339" s="332"/>
      <c r="F339" s="182" t="s">
        <v>2101</v>
      </c>
      <c r="G339" s="183" t="s">
        <v>2101</v>
      </c>
      <c r="H339" s="183" t="s">
        <v>2101</v>
      </c>
      <c r="I339" s="183" t="s">
        <v>2101</v>
      </c>
      <c r="J339" s="183" t="s">
        <v>2101</v>
      </c>
      <c r="K339" s="183" t="s">
        <v>2101</v>
      </c>
      <c r="L339" s="22"/>
      <c r="M339" s="22"/>
      <c r="N339" s="22"/>
    </row>
    <row r="340" spans="1:14" ht="15" customHeight="1" x14ac:dyDescent="0.4">
      <c r="A340" s="125"/>
      <c r="B340" s="172"/>
      <c r="C340" s="172"/>
      <c r="D340" s="172">
        <v>2671</v>
      </c>
      <c r="E340" s="166" t="s">
        <v>426</v>
      </c>
      <c r="F340" s="184">
        <v>46</v>
      </c>
      <c r="G340" s="185">
        <v>3671</v>
      </c>
      <c r="H340" s="185">
        <v>1659551</v>
      </c>
      <c r="I340" s="185">
        <v>14041916</v>
      </c>
      <c r="J340" s="185">
        <v>19326665</v>
      </c>
      <c r="K340" s="185">
        <v>5459162</v>
      </c>
      <c r="L340" s="22"/>
      <c r="M340" s="22"/>
      <c r="N340" s="22"/>
    </row>
    <row r="341" spans="1:14" ht="24" x14ac:dyDescent="0.4">
      <c r="A341" s="125"/>
      <c r="B341" s="172"/>
      <c r="C341" s="172"/>
      <c r="D341" s="172">
        <v>2672</v>
      </c>
      <c r="E341" s="166" t="s">
        <v>427</v>
      </c>
      <c r="F341" s="184">
        <v>2</v>
      </c>
      <c r="G341" s="185">
        <v>115</v>
      </c>
      <c r="H341" s="185" t="s">
        <v>2100</v>
      </c>
      <c r="I341" s="185" t="s">
        <v>2100</v>
      </c>
      <c r="J341" s="185" t="s">
        <v>2100</v>
      </c>
      <c r="K341" s="185" t="s">
        <v>2100</v>
      </c>
      <c r="L341" s="51"/>
      <c r="M341" s="51"/>
      <c r="N341" s="51"/>
    </row>
    <row r="342" spans="1:14" ht="12" customHeight="1" x14ac:dyDescent="0.4">
      <c r="A342" s="124"/>
      <c r="B342" s="171"/>
      <c r="C342" s="171">
        <v>269</v>
      </c>
      <c r="D342" s="338" t="s">
        <v>428</v>
      </c>
      <c r="E342" s="330"/>
      <c r="F342" s="182" t="s">
        <v>2101</v>
      </c>
      <c r="G342" s="183" t="s">
        <v>2101</v>
      </c>
      <c r="H342" s="183" t="s">
        <v>2101</v>
      </c>
      <c r="I342" s="183" t="s">
        <v>2101</v>
      </c>
      <c r="J342" s="183" t="s">
        <v>2101</v>
      </c>
      <c r="K342" s="183" t="s">
        <v>2101</v>
      </c>
      <c r="L342" s="22"/>
      <c r="M342" s="22"/>
      <c r="N342" s="22"/>
    </row>
    <row r="343" spans="1:14" ht="24" x14ac:dyDescent="0.4">
      <c r="A343" s="125"/>
      <c r="B343" s="172"/>
      <c r="C343" s="172"/>
      <c r="D343" s="172">
        <v>2691</v>
      </c>
      <c r="E343" s="166" t="s">
        <v>429</v>
      </c>
      <c r="F343" s="184">
        <v>26</v>
      </c>
      <c r="G343" s="185">
        <v>520</v>
      </c>
      <c r="H343" s="185">
        <v>208265</v>
      </c>
      <c r="I343" s="185">
        <v>223391</v>
      </c>
      <c r="J343" s="185">
        <v>586544</v>
      </c>
      <c r="K343" s="185">
        <v>324872</v>
      </c>
      <c r="L343" s="22"/>
      <c r="M343" s="22"/>
      <c r="N343" s="22"/>
    </row>
    <row r="344" spans="1:14" ht="24" x14ac:dyDescent="0.4">
      <c r="A344" s="125"/>
      <c r="B344" s="172"/>
      <c r="C344" s="172"/>
      <c r="D344" s="172">
        <v>2692</v>
      </c>
      <c r="E344" s="166" t="s">
        <v>430</v>
      </c>
      <c r="F344" s="184">
        <v>11</v>
      </c>
      <c r="G344" s="185">
        <v>772</v>
      </c>
      <c r="H344" s="185">
        <v>234915</v>
      </c>
      <c r="I344" s="185">
        <v>275925</v>
      </c>
      <c r="J344" s="185">
        <v>630931</v>
      </c>
      <c r="K344" s="185">
        <v>322330</v>
      </c>
      <c r="L344" s="22"/>
      <c r="M344" s="22"/>
      <c r="N344" s="22"/>
    </row>
    <row r="345" spans="1:14" s="104" customFormat="1" ht="15" customHeight="1" x14ac:dyDescent="0.4">
      <c r="A345" s="125"/>
      <c r="B345" s="172"/>
      <c r="C345" s="172"/>
      <c r="D345" s="172">
        <v>2693</v>
      </c>
      <c r="E345" s="166" t="s">
        <v>431</v>
      </c>
      <c r="F345" s="184">
        <v>1</v>
      </c>
      <c r="G345" s="185">
        <v>18</v>
      </c>
      <c r="H345" s="185" t="s">
        <v>2100</v>
      </c>
      <c r="I345" s="185" t="s">
        <v>2100</v>
      </c>
      <c r="J345" s="185" t="s">
        <v>2100</v>
      </c>
      <c r="K345" s="185" t="s">
        <v>2100</v>
      </c>
      <c r="L345" s="22"/>
      <c r="M345" s="22"/>
      <c r="N345" s="22"/>
    </row>
    <row r="346" spans="1:14" s="104" customFormat="1" ht="15" customHeight="1" x14ac:dyDescent="0.4">
      <c r="A346" s="125"/>
      <c r="B346" s="172"/>
      <c r="C346" s="172"/>
      <c r="D346" s="172">
        <v>2694</v>
      </c>
      <c r="E346" s="166" t="s">
        <v>432</v>
      </c>
      <c r="F346" s="184">
        <v>4</v>
      </c>
      <c r="G346" s="185">
        <v>147</v>
      </c>
      <c r="H346" s="185">
        <v>46378</v>
      </c>
      <c r="I346" s="185">
        <v>85979</v>
      </c>
      <c r="J346" s="185">
        <v>217280</v>
      </c>
      <c r="K346" s="185">
        <v>119767</v>
      </c>
      <c r="L346" s="22"/>
      <c r="M346" s="22"/>
      <c r="N346" s="22"/>
    </row>
    <row r="347" spans="1:14" ht="24" x14ac:dyDescent="0.4">
      <c r="A347" s="125"/>
      <c r="B347" s="172"/>
      <c r="C347" s="172"/>
      <c r="D347" s="172">
        <v>2699</v>
      </c>
      <c r="E347" s="166" t="s">
        <v>433</v>
      </c>
      <c r="F347" s="184">
        <v>40</v>
      </c>
      <c r="G347" s="185">
        <v>1741</v>
      </c>
      <c r="H347" s="185">
        <v>745730</v>
      </c>
      <c r="I347" s="185">
        <v>1774245</v>
      </c>
      <c r="J347" s="185">
        <v>4528841</v>
      </c>
      <c r="K347" s="185">
        <v>2561834</v>
      </c>
      <c r="L347" s="51"/>
      <c r="M347" s="51"/>
      <c r="N347" s="51"/>
    </row>
    <row r="348" spans="1:14" s="104" customFormat="1" ht="12" customHeight="1" x14ac:dyDescent="0.4">
      <c r="A348" s="124"/>
      <c r="B348" s="169">
        <v>27</v>
      </c>
      <c r="C348" s="169" t="s">
        <v>63</v>
      </c>
      <c r="D348" s="222"/>
      <c r="E348" s="170"/>
      <c r="F348" s="188">
        <v>41</v>
      </c>
      <c r="G348" s="189">
        <v>3220</v>
      </c>
      <c r="H348" s="189">
        <v>1339618</v>
      </c>
      <c r="I348" s="189">
        <v>9039360</v>
      </c>
      <c r="J348" s="189">
        <v>11568046</v>
      </c>
      <c r="K348" s="189">
        <v>2441600</v>
      </c>
      <c r="L348" s="51"/>
      <c r="M348" s="51"/>
      <c r="N348" s="51"/>
    </row>
    <row r="349" spans="1:14" ht="12" customHeight="1" x14ac:dyDescent="0.4">
      <c r="A349" s="124"/>
      <c r="B349" s="171"/>
      <c r="C349" s="171">
        <v>271</v>
      </c>
      <c r="D349" s="334" t="s">
        <v>434</v>
      </c>
      <c r="E349" s="335"/>
      <c r="F349" s="182" t="s">
        <v>2101</v>
      </c>
      <c r="G349" s="183" t="s">
        <v>2101</v>
      </c>
      <c r="H349" s="183" t="s">
        <v>2101</v>
      </c>
      <c r="I349" s="183" t="s">
        <v>2101</v>
      </c>
      <c r="J349" s="183" t="s">
        <v>2101</v>
      </c>
      <c r="K349" s="183" t="s">
        <v>2101</v>
      </c>
      <c r="L349" s="22"/>
      <c r="M349" s="22"/>
      <c r="N349" s="22"/>
    </row>
    <row r="350" spans="1:14" ht="15" customHeight="1" x14ac:dyDescent="0.4">
      <c r="A350" s="124"/>
      <c r="B350" s="172"/>
      <c r="C350" s="172"/>
      <c r="D350" s="218">
        <v>2711</v>
      </c>
      <c r="E350" s="218" t="s">
        <v>2112</v>
      </c>
      <c r="F350" s="184">
        <v>1</v>
      </c>
      <c r="G350" s="185">
        <v>76</v>
      </c>
      <c r="H350" s="185" t="s">
        <v>2100</v>
      </c>
      <c r="I350" s="185" t="s">
        <v>2100</v>
      </c>
      <c r="J350" s="185" t="s">
        <v>2100</v>
      </c>
      <c r="K350" s="185" t="s">
        <v>2100</v>
      </c>
      <c r="L350" s="51"/>
      <c r="M350" s="51"/>
      <c r="N350" s="51"/>
    </row>
    <row r="351" spans="1:14" s="104" customFormat="1" ht="27.75" customHeight="1" x14ac:dyDescent="0.4">
      <c r="A351" s="125"/>
      <c r="B351" s="172"/>
      <c r="C351" s="172"/>
      <c r="D351" s="172">
        <v>2719</v>
      </c>
      <c r="E351" s="166" t="s">
        <v>435</v>
      </c>
      <c r="F351" s="184">
        <v>2</v>
      </c>
      <c r="G351" s="185">
        <v>508</v>
      </c>
      <c r="H351" s="185" t="s">
        <v>2100</v>
      </c>
      <c r="I351" s="185" t="s">
        <v>2100</v>
      </c>
      <c r="J351" s="185" t="s">
        <v>2100</v>
      </c>
      <c r="K351" s="185" t="s">
        <v>2100</v>
      </c>
      <c r="L351" s="22"/>
      <c r="M351" s="22"/>
      <c r="N351" s="22"/>
    </row>
    <row r="352" spans="1:14" ht="12" x14ac:dyDescent="0.4">
      <c r="A352" s="124"/>
      <c r="B352" s="171"/>
      <c r="C352" s="171">
        <v>272</v>
      </c>
      <c r="D352" s="329" t="s">
        <v>436</v>
      </c>
      <c r="E352" s="330"/>
      <c r="F352" s="182" t="s">
        <v>2101</v>
      </c>
      <c r="G352" s="183" t="s">
        <v>2101</v>
      </c>
      <c r="H352" s="183" t="s">
        <v>2101</v>
      </c>
      <c r="I352" s="183" t="s">
        <v>2101</v>
      </c>
      <c r="J352" s="183" t="s">
        <v>2101</v>
      </c>
      <c r="K352" s="183" t="s">
        <v>2101</v>
      </c>
      <c r="L352" s="22"/>
      <c r="M352" s="22"/>
      <c r="N352" s="22"/>
    </row>
    <row r="353" spans="1:14" ht="15" customHeight="1" x14ac:dyDescent="0.4">
      <c r="A353" s="125"/>
      <c r="B353" s="172"/>
      <c r="C353" s="172"/>
      <c r="D353" s="172">
        <v>2722</v>
      </c>
      <c r="E353" s="166" t="s">
        <v>437</v>
      </c>
      <c r="F353" s="184">
        <v>2</v>
      </c>
      <c r="G353" s="185">
        <v>269</v>
      </c>
      <c r="H353" s="185" t="s">
        <v>2100</v>
      </c>
      <c r="I353" s="185" t="s">
        <v>2100</v>
      </c>
      <c r="J353" s="185" t="s">
        <v>2100</v>
      </c>
      <c r="K353" s="185" t="s">
        <v>2100</v>
      </c>
      <c r="L353" s="51"/>
      <c r="M353" s="51"/>
      <c r="N353" s="51"/>
    </row>
    <row r="354" spans="1:14" ht="15" customHeight="1" x14ac:dyDescent="0.4">
      <c r="A354" s="125"/>
      <c r="B354" s="172"/>
      <c r="C354" s="172"/>
      <c r="D354" s="172">
        <v>2723</v>
      </c>
      <c r="E354" s="166" t="s">
        <v>438</v>
      </c>
      <c r="F354" s="184">
        <v>3</v>
      </c>
      <c r="G354" s="185">
        <v>101</v>
      </c>
      <c r="H354" s="185">
        <v>24639</v>
      </c>
      <c r="I354" s="185">
        <v>2389</v>
      </c>
      <c r="J354" s="185">
        <v>40565</v>
      </c>
      <c r="K354" s="185">
        <v>34303</v>
      </c>
      <c r="L354" s="22"/>
      <c r="M354" s="22"/>
      <c r="N354" s="22"/>
    </row>
    <row r="355" spans="1:14" ht="12" customHeight="1" x14ac:dyDescent="0.4">
      <c r="A355" s="124"/>
      <c r="B355" s="171"/>
      <c r="C355" s="171">
        <v>273</v>
      </c>
      <c r="D355" s="331" t="s">
        <v>439</v>
      </c>
      <c r="E355" s="332"/>
      <c r="F355" s="182" t="s">
        <v>2101</v>
      </c>
      <c r="G355" s="183" t="s">
        <v>2101</v>
      </c>
      <c r="H355" s="183" t="s">
        <v>2101</v>
      </c>
      <c r="I355" s="183" t="s">
        <v>2101</v>
      </c>
      <c r="J355" s="183" t="s">
        <v>2101</v>
      </c>
      <c r="K355" s="183" t="s">
        <v>2101</v>
      </c>
      <c r="L355" s="22"/>
      <c r="M355" s="22"/>
      <c r="N355" s="22"/>
    </row>
    <row r="356" spans="1:14" ht="24" x14ac:dyDescent="0.4">
      <c r="A356" s="125"/>
      <c r="B356" s="172"/>
      <c r="C356" s="172"/>
      <c r="D356" s="172">
        <v>2733</v>
      </c>
      <c r="E356" s="166" t="s">
        <v>441</v>
      </c>
      <c r="F356" s="184">
        <v>1</v>
      </c>
      <c r="G356" s="185">
        <v>17</v>
      </c>
      <c r="H356" s="185" t="s">
        <v>2100</v>
      </c>
      <c r="I356" s="185" t="s">
        <v>2100</v>
      </c>
      <c r="J356" s="185" t="s">
        <v>2100</v>
      </c>
      <c r="K356" s="185" t="s">
        <v>2100</v>
      </c>
      <c r="L356" s="22"/>
      <c r="M356" s="22"/>
      <c r="N356" s="22"/>
    </row>
    <row r="357" spans="1:14" ht="12" x14ac:dyDescent="0.4">
      <c r="A357" s="125"/>
      <c r="B357" s="172"/>
      <c r="C357" s="172"/>
      <c r="D357" s="172">
        <v>2735</v>
      </c>
      <c r="E357" s="166" t="s">
        <v>443</v>
      </c>
      <c r="F357" s="184">
        <v>1</v>
      </c>
      <c r="G357" s="185">
        <v>309</v>
      </c>
      <c r="H357" s="185" t="s">
        <v>2100</v>
      </c>
      <c r="I357" s="185" t="s">
        <v>2100</v>
      </c>
      <c r="J357" s="185" t="s">
        <v>2100</v>
      </c>
      <c r="K357" s="185" t="s">
        <v>2100</v>
      </c>
      <c r="L357" s="22"/>
      <c r="M357" s="22"/>
      <c r="N357" s="22"/>
    </row>
    <row r="358" spans="1:14" s="104" customFormat="1" ht="15" customHeight="1" x14ac:dyDescent="0.4">
      <c r="A358" s="125"/>
      <c r="B358" s="172"/>
      <c r="C358" s="172"/>
      <c r="D358" s="172">
        <v>2738</v>
      </c>
      <c r="E358" s="166" t="s">
        <v>444</v>
      </c>
      <c r="F358" s="184">
        <v>3</v>
      </c>
      <c r="G358" s="185">
        <v>99</v>
      </c>
      <c r="H358" s="185">
        <v>29542</v>
      </c>
      <c r="I358" s="185">
        <v>38888</v>
      </c>
      <c r="J358" s="185">
        <v>116397</v>
      </c>
      <c r="K358" s="185">
        <v>67323</v>
      </c>
      <c r="L358" s="22"/>
      <c r="M358" s="22"/>
      <c r="N358" s="22"/>
    </row>
    <row r="359" spans="1:14" ht="48" x14ac:dyDescent="0.4">
      <c r="A359" s="125"/>
      <c r="B359" s="172"/>
      <c r="C359" s="172"/>
      <c r="D359" s="172">
        <v>2739</v>
      </c>
      <c r="E359" s="166" t="s">
        <v>445</v>
      </c>
      <c r="F359" s="184">
        <v>6</v>
      </c>
      <c r="G359" s="185">
        <v>262</v>
      </c>
      <c r="H359" s="185">
        <v>135738</v>
      </c>
      <c r="I359" s="185">
        <v>310812</v>
      </c>
      <c r="J359" s="185">
        <v>695069</v>
      </c>
      <c r="K359" s="185">
        <v>364316</v>
      </c>
      <c r="L359" s="22"/>
      <c r="M359" s="22"/>
      <c r="N359" s="22"/>
    </row>
    <row r="360" spans="1:14" ht="12" x14ac:dyDescent="0.4">
      <c r="A360" s="124"/>
      <c r="B360" s="171"/>
      <c r="C360" s="171">
        <v>274</v>
      </c>
      <c r="D360" s="329" t="s">
        <v>446</v>
      </c>
      <c r="E360" s="330"/>
      <c r="F360" s="182" t="s">
        <v>2101</v>
      </c>
      <c r="G360" s="183" t="s">
        <v>2101</v>
      </c>
      <c r="H360" s="183" t="s">
        <v>2101</v>
      </c>
      <c r="I360" s="183" t="s">
        <v>2101</v>
      </c>
      <c r="J360" s="183" t="s">
        <v>2101</v>
      </c>
      <c r="K360" s="183" t="s">
        <v>2101</v>
      </c>
      <c r="L360" s="51"/>
      <c r="M360" s="51"/>
      <c r="N360" s="51"/>
    </row>
    <row r="361" spans="1:14" s="104" customFormat="1" ht="12" x14ac:dyDescent="0.4">
      <c r="A361" s="125"/>
      <c r="B361" s="172"/>
      <c r="C361" s="172"/>
      <c r="D361" s="172">
        <v>2741</v>
      </c>
      <c r="E361" s="166" t="s">
        <v>447</v>
      </c>
      <c r="F361" s="184">
        <v>4</v>
      </c>
      <c r="G361" s="185">
        <v>564</v>
      </c>
      <c r="H361" s="185">
        <v>127999</v>
      </c>
      <c r="I361" s="185">
        <v>2165091</v>
      </c>
      <c r="J361" s="185">
        <v>2270493</v>
      </c>
      <c r="K361" s="185">
        <v>73918</v>
      </c>
      <c r="L361" s="22"/>
      <c r="M361" s="22"/>
      <c r="N361" s="22"/>
    </row>
    <row r="362" spans="1:14" ht="24" x14ac:dyDescent="0.4">
      <c r="A362" s="125"/>
      <c r="B362" s="172"/>
      <c r="C362" s="172"/>
      <c r="D362" s="172">
        <v>2743</v>
      </c>
      <c r="E362" s="166" t="s">
        <v>448</v>
      </c>
      <c r="F362" s="184">
        <v>6</v>
      </c>
      <c r="G362" s="185">
        <v>200</v>
      </c>
      <c r="H362" s="185">
        <v>85361</v>
      </c>
      <c r="I362" s="185">
        <v>395691</v>
      </c>
      <c r="J362" s="185">
        <v>407871</v>
      </c>
      <c r="K362" s="185">
        <v>29060</v>
      </c>
      <c r="L362" s="22"/>
      <c r="M362" s="22"/>
      <c r="N362" s="22"/>
    </row>
    <row r="363" spans="1:14" ht="12" x14ac:dyDescent="0.4">
      <c r="A363" s="124"/>
      <c r="B363" s="171"/>
      <c r="C363" s="171">
        <v>275</v>
      </c>
      <c r="D363" s="329" t="s">
        <v>449</v>
      </c>
      <c r="E363" s="330"/>
      <c r="F363" s="182" t="s">
        <v>2101</v>
      </c>
      <c r="G363" s="183" t="s">
        <v>2101</v>
      </c>
      <c r="H363" s="183" t="s">
        <v>2101</v>
      </c>
      <c r="I363" s="183" t="s">
        <v>2101</v>
      </c>
      <c r="J363" s="183" t="s">
        <v>2101</v>
      </c>
      <c r="K363" s="183" t="s">
        <v>2101</v>
      </c>
      <c r="L363" s="51"/>
      <c r="M363" s="51"/>
      <c r="N363" s="51"/>
    </row>
    <row r="364" spans="1:14" ht="12" x14ac:dyDescent="0.4">
      <c r="A364" s="125"/>
      <c r="B364" s="172"/>
      <c r="C364" s="172"/>
      <c r="D364" s="172">
        <v>2751</v>
      </c>
      <c r="E364" s="166" t="s">
        <v>450</v>
      </c>
      <c r="F364" s="184">
        <v>1</v>
      </c>
      <c r="G364" s="185">
        <v>43</v>
      </c>
      <c r="H364" s="185" t="s">
        <v>2100</v>
      </c>
      <c r="I364" s="185" t="s">
        <v>2100</v>
      </c>
      <c r="J364" s="185" t="s">
        <v>2100</v>
      </c>
      <c r="K364" s="185" t="s">
        <v>2100</v>
      </c>
      <c r="L364" s="22"/>
      <c r="M364" s="22"/>
      <c r="N364" s="22"/>
    </row>
    <row r="365" spans="1:14" s="104" customFormat="1" ht="24" x14ac:dyDescent="0.4">
      <c r="A365" s="125"/>
      <c r="B365" s="172"/>
      <c r="C365" s="172"/>
      <c r="D365" s="172">
        <v>2752</v>
      </c>
      <c r="E365" s="166" t="s">
        <v>451</v>
      </c>
      <c r="F365" s="184">
        <v>1</v>
      </c>
      <c r="G365" s="185">
        <v>11</v>
      </c>
      <c r="H365" s="185" t="s">
        <v>2100</v>
      </c>
      <c r="I365" s="185" t="s">
        <v>2100</v>
      </c>
      <c r="J365" s="185" t="s">
        <v>2100</v>
      </c>
      <c r="K365" s="185" t="s">
        <v>2100</v>
      </c>
      <c r="L365" s="22"/>
      <c r="M365" s="22"/>
      <c r="N365" s="22"/>
    </row>
    <row r="366" spans="1:14" s="104" customFormat="1" ht="24" x14ac:dyDescent="0.4">
      <c r="A366" s="125"/>
      <c r="B366" s="172"/>
      <c r="C366" s="172"/>
      <c r="D366" s="172">
        <v>2753</v>
      </c>
      <c r="E366" s="166" t="s">
        <v>452</v>
      </c>
      <c r="F366" s="184">
        <v>10</v>
      </c>
      <c r="G366" s="185">
        <v>761</v>
      </c>
      <c r="H366" s="185">
        <v>472770</v>
      </c>
      <c r="I366" s="185">
        <v>3012072</v>
      </c>
      <c r="J366" s="185">
        <v>3545446</v>
      </c>
      <c r="K366" s="185">
        <v>602956</v>
      </c>
      <c r="L366" s="22"/>
      <c r="M366" s="22"/>
      <c r="N366" s="22"/>
    </row>
    <row r="367" spans="1:14" ht="12" x14ac:dyDescent="0.4">
      <c r="A367" s="124"/>
      <c r="B367" s="169">
        <v>28</v>
      </c>
      <c r="C367" s="169" t="s">
        <v>64</v>
      </c>
      <c r="D367" s="222"/>
      <c r="E367" s="170"/>
      <c r="F367" s="188">
        <v>69</v>
      </c>
      <c r="G367" s="189">
        <v>9939</v>
      </c>
      <c r="H367" s="189">
        <v>3781232</v>
      </c>
      <c r="I367" s="189">
        <v>17480235</v>
      </c>
      <c r="J367" s="189">
        <v>27244089</v>
      </c>
      <c r="K367" s="189">
        <v>7953524</v>
      </c>
      <c r="L367" s="51"/>
      <c r="M367" s="51"/>
      <c r="N367" s="51"/>
    </row>
    <row r="368" spans="1:14" ht="12" customHeight="1" x14ac:dyDescent="0.4">
      <c r="A368" s="124"/>
      <c r="B368" s="171"/>
      <c r="C368" s="171">
        <v>281</v>
      </c>
      <c r="D368" s="334" t="s">
        <v>453</v>
      </c>
      <c r="E368" s="335"/>
      <c r="F368" s="182" t="s">
        <v>2101</v>
      </c>
      <c r="G368" s="183" t="s">
        <v>2101</v>
      </c>
      <c r="H368" s="183" t="s">
        <v>2101</v>
      </c>
      <c r="I368" s="183" t="s">
        <v>2101</v>
      </c>
      <c r="J368" s="183" t="s">
        <v>2101</v>
      </c>
      <c r="K368" s="183" t="s">
        <v>2101</v>
      </c>
      <c r="L368" s="51"/>
      <c r="M368" s="51"/>
      <c r="N368" s="51"/>
    </row>
    <row r="369" spans="1:14" s="104" customFormat="1" ht="24" x14ac:dyDescent="0.4">
      <c r="A369" s="125"/>
      <c r="B369" s="172"/>
      <c r="C369" s="172"/>
      <c r="D369" s="172">
        <v>2813</v>
      </c>
      <c r="E369" s="166" t="s">
        <v>454</v>
      </c>
      <c r="F369" s="184">
        <v>3</v>
      </c>
      <c r="G369" s="185">
        <v>371</v>
      </c>
      <c r="H369" s="185">
        <v>173482</v>
      </c>
      <c r="I369" s="185">
        <v>344998</v>
      </c>
      <c r="J369" s="185">
        <v>686204</v>
      </c>
      <c r="K369" s="185">
        <v>319840</v>
      </c>
      <c r="L369" s="22"/>
      <c r="M369" s="22"/>
      <c r="N369" s="22"/>
    </row>
    <row r="370" spans="1:14" ht="12" x14ac:dyDescent="0.4">
      <c r="A370" s="125"/>
      <c r="B370" s="172"/>
      <c r="C370" s="172"/>
      <c r="D370" s="172">
        <v>2814</v>
      </c>
      <c r="E370" s="166" t="s">
        <v>455</v>
      </c>
      <c r="F370" s="184">
        <v>1</v>
      </c>
      <c r="G370" s="185">
        <v>754</v>
      </c>
      <c r="H370" s="185" t="s">
        <v>2100</v>
      </c>
      <c r="I370" s="185" t="s">
        <v>2100</v>
      </c>
      <c r="J370" s="185" t="s">
        <v>2100</v>
      </c>
      <c r="K370" s="185" t="s">
        <v>2100</v>
      </c>
      <c r="L370" s="22"/>
      <c r="M370" s="22"/>
      <c r="N370" s="22"/>
    </row>
    <row r="371" spans="1:14" ht="12" x14ac:dyDescent="0.4">
      <c r="A371" s="124"/>
      <c r="B371" s="171"/>
      <c r="C371" s="171">
        <v>282</v>
      </c>
      <c r="D371" s="331" t="s">
        <v>456</v>
      </c>
      <c r="E371" s="333"/>
      <c r="F371" s="182" t="s">
        <v>2101</v>
      </c>
      <c r="G371" s="183" t="s">
        <v>2101</v>
      </c>
      <c r="H371" s="183" t="s">
        <v>2101</v>
      </c>
      <c r="I371" s="183" t="s">
        <v>2101</v>
      </c>
      <c r="J371" s="183" t="s">
        <v>2101</v>
      </c>
      <c r="K371" s="183" t="s">
        <v>2101</v>
      </c>
      <c r="L371" s="51"/>
      <c r="M371" s="51"/>
      <c r="N371" s="51"/>
    </row>
    <row r="372" spans="1:14" s="104" customFormat="1" ht="24" x14ac:dyDescent="0.4">
      <c r="A372" s="125"/>
      <c r="B372" s="172"/>
      <c r="C372" s="172"/>
      <c r="D372" s="172">
        <v>2821</v>
      </c>
      <c r="E372" s="166" t="s">
        <v>457</v>
      </c>
      <c r="F372" s="184">
        <v>12</v>
      </c>
      <c r="G372" s="185">
        <v>2299</v>
      </c>
      <c r="H372" s="185">
        <v>993739</v>
      </c>
      <c r="I372" s="185">
        <v>2474503</v>
      </c>
      <c r="J372" s="185">
        <v>4391140</v>
      </c>
      <c r="K372" s="185">
        <v>1666915</v>
      </c>
      <c r="L372" s="22"/>
      <c r="M372" s="22"/>
      <c r="N372" s="22"/>
    </row>
    <row r="373" spans="1:14" ht="24" x14ac:dyDescent="0.4">
      <c r="A373" s="125"/>
      <c r="B373" s="172"/>
      <c r="C373" s="172"/>
      <c r="D373" s="172">
        <v>2823</v>
      </c>
      <c r="E373" s="166" t="s">
        <v>458</v>
      </c>
      <c r="F373" s="184">
        <v>18</v>
      </c>
      <c r="G373" s="185">
        <v>1300</v>
      </c>
      <c r="H373" s="185">
        <v>475937</v>
      </c>
      <c r="I373" s="185">
        <v>3741951</v>
      </c>
      <c r="J373" s="185">
        <v>5404777</v>
      </c>
      <c r="K373" s="185">
        <v>1113175</v>
      </c>
      <c r="L373" s="22"/>
      <c r="M373" s="22"/>
      <c r="N373" s="22"/>
    </row>
    <row r="374" spans="1:14" s="104" customFormat="1" ht="12" customHeight="1" x14ac:dyDescent="0.4">
      <c r="A374" s="124"/>
      <c r="B374" s="171"/>
      <c r="C374" s="171">
        <v>283</v>
      </c>
      <c r="D374" s="331" t="s">
        <v>459</v>
      </c>
      <c r="E374" s="333"/>
      <c r="F374" s="182" t="s">
        <v>2101</v>
      </c>
      <c r="G374" s="183" t="s">
        <v>2101</v>
      </c>
      <c r="H374" s="183" t="s">
        <v>2101</v>
      </c>
      <c r="I374" s="183" t="s">
        <v>2101</v>
      </c>
      <c r="J374" s="183" t="s">
        <v>2101</v>
      </c>
      <c r="K374" s="183" t="s">
        <v>2101</v>
      </c>
      <c r="L374" s="51"/>
      <c r="M374" s="51"/>
      <c r="N374" s="51"/>
    </row>
    <row r="375" spans="1:14" ht="15" customHeight="1" x14ac:dyDescent="0.4">
      <c r="A375" s="125"/>
      <c r="B375" s="172"/>
      <c r="C375" s="172"/>
      <c r="D375" s="172">
        <v>2831</v>
      </c>
      <c r="E375" s="166" t="s">
        <v>460</v>
      </c>
      <c r="F375" s="184">
        <v>1</v>
      </c>
      <c r="G375" s="185">
        <v>1877</v>
      </c>
      <c r="H375" s="185" t="s">
        <v>2100</v>
      </c>
      <c r="I375" s="185" t="s">
        <v>2100</v>
      </c>
      <c r="J375" s="185" t="s">
        <v>2100</v>
      </c>
      <c r="K375" s="185" t="s">
        <v>2100</v>
      </c>
      <c r="L375" s="22"/>
      <c r="M375" s="22"/>
      <c r="N375" s="22"/>
    </row>
    <row r="376" spans="1:14" ht="12" customHeight="1" x14ac:dyDescent="0.4">
      <c r="A376" s="124"/>
      <c r="B376" s="171"/>
      <c r="C376" s="171">
        <v>284</v>
      </c>
      <c r="D376" s="331" t="s">
        <v>461</v>
      </c>
      <c r="E376" s="333"/>
      <c r="F376" s="182" t="s">
        <v>2101</v>
      </c>
      <c r="G376" s="183" t="s">
        <v>2101</v>
      </c>
      <c r="H376" s="183" t="s">
        <v>2101</v>
      </c>
      <c r="I376" s="183" t="s">
        <v>2101</v>
      </c>
      <c r="J376" s="183" t="s">
        <v>2101</v>
      </c>
      <c r="K376" s="183" t="s">
        <v>2101</v>
      </c>
      <c r="L376" s="51"/>
      <c r="M376" s="51"/>
      <c r="N376" s="51"/>
    </row>
    <row r="377" spans="1:14" s="104" customFormat="1" ht="15" customHeight="1" x14ac:dyDescent="0.4">
      <c r="A377" s="125"/>
      <c r="B377" s="172"/>
      <c r="C377" s="172"/>
      <c r="D377" s="172">
        <v>2841</v>
      </c>
      <c r="E377" s="166" t="s">
        <v>462</v>
      </c>
      <c r="F377" s="184">
        <v>5</v>
      </c>
      <c r="G377" s="185">
        <v>633</v>
      </c>
      <c r="H377" s="185">
        <v>264861</v>
      </c>
      <c r="I377" s="185">
        <v>929618</v>
      </c>
      <c r="J377" s="185">
        <v>1577542</v>
      </c>
      <c r="K377" s="185">
        <v>585843</v>
      </c>
      <c r="L377" s="22"/>
      <c r="M377" s="22"/>
      <c r="N377" s="22"/>
    </row>
    <row r="378" spans="1:14" ht="12" x14ac:dyDescent="0.4">
      <c r="A378" s="125"/>
      <c r="B378" s="172"/>
      <c r="C378" s="172"/>
      <c r="D378" s="172">
        <v>2842</v>
      </c>
      <c r="E378" s="166" t="s">
        <v>463</v>
      </c>
      <c r="F378" s="184">
        <v>8</v>
      </c>
      <c r="G378" s="185">
        <v>493</v>
      </c>
      <c r="H378" s="185">
        <v>310072</v>
      </c>
      <c r="I378" s="185">
        <v>1077459</v>
      </c>
      <c r="J378" s="185">
        <v>1592564</v>
      </c>
      <c r="K378" s="185">
        <v>495767</v>
      </c>
      <c r="L378" s="22"/>
      <c r="M378" s="22"/>
      <c r="N378" s="22"/>
    </row>
    <row r="379" spans="1:14" s="104" customFormat="1" ht="12" customHeight="1" x14ac:dyDescent="0.4">
      <c r="A379" s="124"/>
      <c r="B379" s="171"/>
      <c r="C379" s="171">
        <v>285</v>
      </c>
      <c r="D379" s="331" t="s">
        <v>464</v>
      </c>
      <c r="E379" s="333"/>
      <c r="F379" s="182" t="s">
        <v>2101</v>
      </c>
      <c r="G379" s="183" t="s">
        <v>2101</v>
      </c>
      <c r="H379" s="183" t="s">
        <v>2101</v>
      </c>
      <c r="I379" s="183" t="s">
        <v>2101</v>
      </c>
      <c r="J379" s="183" t="s">
        <v>2101</v>
      </c>
      <c r="K379" s="183" t="s">
        <v>2101</v>
      </c>
      <c r="L379" s="51"/>
      <c r="M379" s="51"/>
      <c r="N379" s="51"/>
    </row>
    <row r="380" spans="1:14" ht="36" x14ac:dyDescent="0.4">
      <c r="A380" s="125"/>
      <c r="B380" s="172"/>
      <c r="C380" s="172"/>
      <c r="D380" s="172">
        <v>2851</v>
      </c>
      <c r="E380" s="166" t="s">
        <v>465</v>
      </c>
      <c r="F380" s="184">
        <v>2</v>
      </c>
      <c r="G380" s="185">
        <v>1434</v>
      </c>
      <c r="H380" s="185" t="s">
        <v>2100</v>
      </c>
      <c r="I380" s="185" t="s">
        <v>2100</v>
      </c>
      <c r="J380" s="185" t="s">
        <v>2100</v>
      </c>
      <c r="K380" s="185" t="s">
        <v>2100</v>
      </c>
      <c r="L380" s="22"/>
      <c r="M380" s="22"/>
      <c r="N380" s="22"/>
    </row>
    <row r="381" spans="1:14" s="104" customFormat="1" ht="12" customHeight="1" x14ac:dyDescent="0.4">
      <c r="A381" s="124"/>
      <c r="B381" s="171"/>
      <c r="C381" s="171">
        <v>289</v>
      </c>
      <c r="D381" s="331" t="s">
        <v>466</v>
      </c>
      <c r="E381" s="332"/>
      <c r="F381" s="182" t="s">
        <v>2101</v>
      </c>
      <c r="G381" s="183" t="s">
        <v>2101</v>
      </c>
      <c r="H381" s="183" t="s">
        <v>2101</v>
      </c>
      <c r="I381" s="183" t="s">
        <v>2101</v>
      </c>
      <c r="J381" s="183" t="s">
        <v>2101</v>
      </c>
      <c r="K381" s="183" t="s">
        <v>2101</v>
      </c>
      <c r="L381" s="51"/>
      <c r="M381" s="51"/>
      <c r="N381" s="51"/>
    </row>
    <row r="382" spans="1:14" s="104" customFormat="1" ht="24" customHeight="1" x14ac:dyDescent="0.4">
      <c r="A382" s="125"/>
      <c r="B382" s="172"/>
      <c r="C382" s="172"/>
      <c r="D382" s="172">
        <v>2899</v>
      </c>
      <c r="E382" s="166" t="s">
        <v>467</v>
      </c>
      <c r="F382" s="184">
        <v>19</v>
      </c>
      <c r="G382" s="185">
        <v>778</v>
      </c>
      <c r="H382" s="185">
        <v>270914</v>
      </c>
      <c r="I382" s="185">
        <v>689590</v>
      </c>
      <c r="J382" s="185">
        <v>1356943</v>
      </c>
      <c r="K382" s="185">
        <v>626521</v>
      </c>
      <c r="L382" s="22"/>
      <c r="M382" s="22"/>
      <c r="N382" s="22"/>
    </row>
    <row r="383" spans="1:14" ht="12" x14ac:dyDescent="0.4">
      <c r="A383" s="124"/>
      <c r="B383" s="169">
        <v>29</v>
      </c>
      <c r="C383" s="169" t="s">
        <v>65</v>
      </c>
      <c r="D383" s="222"/>
      <c r="E383" s="170"/>
      <c r="F383" s="188">
        <v>63</v>
      </c>
      <c r="G383" s="189">
        <v>2875</v>
      </c>
      <c r="H383" s="189">
        <v>1094798</v>
      </c>
      <c r="I383" s="189">
        <v>3237409</v>
      </c>
      <c r="J383" s="189">
        <v>5749516</v>
      </c>
      <c r="K383" s="189">
        <v>2234796</v>
      </c>
      <c r="L383" s="51"/>
      <c r="M383" s="51"/>
      <c r="N383" s="51"/>
    </row>
    <row r="384" spans="1:14" ht="12" customHeight="1" x14ac:dyDescent="0.4">
      <c r="A384" s="124"/>
      <c r="B384" s="171"/>
      <c r="C384" s="171">
        <v>291</v>
      </c>
      <c r="D384" s="338" t="s">
        <v>468</v>
      </c>
      <c r="E384" s="330"/>
      <c r="F384" s="182" t="s">
        <v>2101</v>
      </c>
      <c r="G384" s="183" t="s">
        <v>2101</v>
      </c>
      <c r="H384" s="183" t="s">
        <v>2101</v>
      </c>
      <c r="I384" s="183" t="s">
        <v>2101</v>
      </c>
      <c r="J384" s="183" t="s">
        <v>2101</v>
      </c>
      <c r="K384" s="183" t="s">
        <v>2101</v>
      </c>
      <c r="L384" s="51"/>
      <c r="M384" s="51"/>
      <c r="N384" s="51"/>
    </row>
    <row r="385" spans="1:14" ht="24" x14ac:dyDescent="0.4">
      <c r="A385" s="125"/>
      <c r="B385" s="172"/>
      <c r="C385" s="172"/>
      <c r="D385" s="172">
        <v>2911</v>
      </c>
      <c r="E385" s="166" t="s">
        <v>469</v>
      </c>
      <c r="F385" s="184">
        <v>2</v>
      </c>
      <c r="G385" s="185">
        <v>54</v>
      </c>
      <c r="H385" s="185" t="s">
        <v>2100</v>
      </c>
      <c r="I385" s="185" t="s">
        <v>2100</v>
      </c>
      <c r="J385" s="185" t="s">
        <v>2100</v>
      </c>
      <c r="K385" s="185" t="s">
        <v>2100</v>
      </c>
      <c r="L385" s="22"/>
      <c r="M385" s="22"/>
      <c r="N385" s="22"/>
    </row>
    <row r="386" spans="1:14" ht="12" x14ac:dyDescent="0.4">
      <c r="A386" s="125"/>
      <c r="B386" s="172"/>
      <c r="C386" s="172"/>
      <c r="D386" s="172">
        <v>2913</v>
      </c>
      <c r="E386" s="166" t="s">
        <v>470</v>
      </c>
      <c r="F386" s="184">
        <v>3</v>
      </c>
      <c r="G386" s="185">
        <v>99</v>
      </c>
      <c r="H386" s="185">
        <v>25702</v>
      </c>
      <c r="I386" s="185">
        <v>26487</v>
      </c>
      <c r="J386" s="185">
        <v>108482</v>
      </c>
      <c r="K386" s="185">
        <v>72993</v>
      </c>
      <c r="L386" s="22"/>
      <c r="M386" s="22"/>
      <c r="N386" s="22"/>
    </row>
    <row r="387" spans="1:14" s="104" customFormat="1" ht="12" x14ac:dyDescent="0.4">
      <c r="A387" s="125"/>
      <c r="B387" s="172"/>
      <c r="C387" s="172"/>
      <c r="D387" s="172">
        <v>2914</v>
      </c>
      <c r="E387" s="166" t="s">
        <v>471</v>
      </c>
      <c r="F387" s="184">
        <v>14</v>
      </c>
      <c r="G387" s="185">
        <v>366</v>
      </c>
      <c r="H387" s="185">
        <v>163207</v>
      </c>
      <c r="I387" s="185">
        <v>415231</v>
      </c>
      <c r="J387" s="185">
        <v>882836</v>
      </c>
      <c r="K387" s="185">
        <v>416928</v>
      </c>
      <c r="L387" s="22"/>
      <c r="M387" s="22"/>
      <c r="N387" s="22"/>
    </row>
    <row r="388" spans="1:14" ht="12" x14ac:dyDescent="0.4">
      <c r="A388" s="125"/>
      <c r="B388" s="172"/>
      <c r="C388" s="172"/>
      <c r="D388" s="172">
        <v>2915</v>
      </c>
      <c r="E388" s="166" t="s">
        <v>472</v>
      </c>
      <c r="F388" s="184">
        <v>4</v>
      </c>
      <c r="G388" s="185">
        <v>241</v>
      </c>
      <c r="H388" s="185">
        <v>110169</v>
      </c>
      <c r="I388" s="185">
        <v>751114</v>
      </c>
      <c r="J388" s="185">
        <v>1087237</v>
      </c>
      <c r="K388" s="185">
        <v>280109</v>
      </c>
      <c r="L388" s="22"/>
      <c r="M388" s="22"/>
      <c r="N388" s="22"/>
    </row>
    <row r="389" spans="1:14" ht="12" x14ac:dyDescent="0.4">
      <c r="A389" s="124"/>
      <c r="B389" s="171"/>
      <c r="C389" s="171">
        <v>292</v>
      </c>
      <c r="D389" s="331" t="s">
        <v>473</v>
      </c>
      <c r="E389" s="333"/>
      <c r="F389" s="182" t="s">
        <v>2101</v>
      </c>
      <c r="G389" s="183" t="s">
        <v>2101</v>
      </c>
      <c r="H389" s="183" t="s">
        <v>2101</v>
      </c>
      <c r="I389" s="183" t="s">
        <v>2101</v>
      </c>
      <c r="J389" s="183" t="s">
        <v>2101</v>
      </c>
      <c r="K389" s="183" t="s">
        <v>2101</v>
      </c>
      <c r="L389" s="51"/>
      <c r="M389" s="51"/>
      <c r="N389" s="51"/>
    </row>
    <row r="390" spans="1:14" s="104" customFormat="1" ht="15" customHeight="1" x14ac:dyDescent="0.4">
      <c r="A390" s="125"/>
      <c r="B390" s="172"/>
      <c r="C390" s="172"/>
      <c r="D390" s="172">
        <v>2922</v>
      </c>
      <c r="E390" s="166" t="s">
        <v>474</v>
      </c>
      <c r="F390" s="184">
        <v>10</v>
      </c>
      <c r="G390" s="185">
        <v>1066</v>
      </c>
      <c r="H390" s="185">
        <v>402747</v>
      </c>
      <c r="I390" s="185">
        <v>415696</v>
      </c>
      <c r="J390" s="185">
        <v>1262514</v>
      </c>
      <c r="K390" s="185">
        <v>738779</v>
      </c>
      <c r="L390" s="22"/>
      <c r="M390" s="22"/>
      <c r="N390" s="22"/>
    </row>
    <row r="391" spans="1:14" ht="36" x14ac:dyDescent="0.4">
      <c r="A391" s="125"/>
      <c r="B391" s="172"/>
      <c r="C391" s="172"/>
      <c r="D391" s="172">
        <v>2929</v>
      </c>
      <c r="E391" s="166" t="s">
        <v>475</v>
      </c>
      <c r="F391" s="184">
        <v>6</v>
      </c>
      <c r="G391" s="185">
        <v>160</v>
      </c>
      <c r="H391" s="185">
        <v>45316</v>
      </c>
      <c r="I391" s="185">
        <v>84002</v>
      </c>
      <c r="J391" s="185">
        <v>192666</v>
      </c>
      <c r="K391" s="185">
        <v>101094</v>
      </c>
      <c r="L391" s="22"/>
      <c r="M391" s="22"/>
      <c r="N391" s="22"/>
    </row>
    <row r="392" spans="1:14" ht="12" x14ac:dyDescent="0.4">
      <c r="A392" s="124"/>
      <c r="B392" s="171"/>
      <c r="C392" s="171">
        <v>293</v>
      </c>
      <c r="D392" s="331" t="s">
        <v>476</v>
      </c>
      <c r="E392" s="333"/>
      <c r="F392" s="182" t="s">
        <v>2101</v>
      </c>
      <c r="G392" s="183" t="s">
        <v>2101</v>
      </c>
      <c r="H392" s="183" t="s">
        <v>2101</v>
      </c>
      <c r="I392" s="183" t="s">
        <v>2101</v>
      </c>
      <c r="J392" s="183" t="s">
        <v>2101</v>
      </c>
      <c r="K392" s="183" t="s">
        <v>2101</v>
      </c>
      <c r="L392" s="51"/>
      <c r="M392" s="51"/>
      <c r="N392" s="51"/>
    </row>
    <row r="393" spans="1:14" s="104" customFormat="1" ht="15" customHeight="1" x14ac:dyDescent="0.4">
      <c r="A393" s="125"/>
      <c r="B393" s="172"/>
      <c r="C393" s="172"/>
      <c r="D393" s="172">
        <v>2931</v>
      </c>
      <c r="E393" s="166" t="s">
        <v>477</v>
      </c>
      <c r="F393" s="184">
        <v>1</v>
      </c>
      <c r="G393" s="185">
        <v>43</v>
      </c>
      <c r="H393" s="185" t="s">
        <v>2100</v>
      </c>
      <c r="I393" s="185" t="s">
        <v>2100</v>
      </c>
      <c r="J393" s="185" t="s">
        <v>2100</v>
      </c>
      <c r="K393" s="185" t="s">
        <v>2100</v>
      </c>
      <c r="L393" s="22"/>
      <c r="M393" s="22"/>
      <c r="N393" s="22"/>
    </row>
    <row r="394" spans="1:14" ht="24" x14ac:dyDescent="0.4">
      <c r="A394" s="125"/>
      <c r="B394" s="172"/>
      <c r="C394" s="172"/>
      <c r="D394" s="172">
        <v>2939</v>
      </c>
      <c r="E394" s="166" t="s">
        <v>478</v>
      </c>
      <c r="F394" s="184">
        <v>4</v>
      </c>
      <c r="G394" s="185">
        <v>202</v>
      </c>
      <c r="H394" s="185">
        <v>70700</v>
      </c>
      <c r="I394" s="185">
        <v>376387</v>
      </c>
      <c r="J394" s="185">
        <v>529661</v>
      </c>
      <c r="K394" s="185">
        <v>129126</v>
      </c>
      <c r="L394" s="22"/>
      <c r="M394" s="22"/>
      <c r="N394" s="22"/>
    </row>
    <row r="395" spans="1:14" ht="12" customHeight="1" x14ac:dyDescent="0.4">
      <c r="A395" s="124"/>
      <c r="B395" s="171"/>
      <c r="C395" s="171">
        <v>296</v>
      </c>
      <c r="D395" s="331" t="s">
        <v>479</v>
      </c>
      <c r="E395" s="333"/>
      <c r="F395" s="182" t="s">
        <v>2101</v>
      </c>
      <c r="G395" s="183" t="s">
        <v>2101</v>
      </c>
      <c r="H395" s="183" t="s">
        <v>2101</v>
      </c>
      <c r="I395" s="183" t="s">
        <v>2101</v>
      </c>
      <c r="J395" s="183" t="s">
        <v>2101</v>
      </c>
      <c r="K395" s="183" t="s">
        <v>2101</v>
      </c>
      <c r="L395" s="51"/>
      <c r="M395" s="51"/>
      <c r="N395" s="51"/>
    </row>
    <row r="396" spans="1:14" s="104" customFormat="1" ht="15" customHeight="1" x14ac:dyDescent="0.4">
      <c r="A396" s="124"/>
      <c r="B396" s="172"/>
      <c r="C396" s="172"/>
      <c r="D396" s="218">
        <v>2961</v>
      </c>
      <c r="E396" s="218" t="s">
        <v>2113</v>
      </c>
      <c r="F396" s="184">
        <v>1</v>
      </c>
      <c r="G396" s="185">
        <v>1</v>
      </c>
      <c r="H396" s="185" t="s">
        <v>2100</v>
      </c>
      <c r="I396" s="185" t="s">
        <v>2100</v>
      </c>
      <c r="J396" s="185" t="s">
        <v>2100</v>
      </c>
      <c r="K396" s="185" t="s">
        <v>2100</v>
      </c>
      <c r="L396" s="22"/>
      <c r="M396" s="22"/>
      <c r="N396" s="22"/>
    </row>
    <row r="397" spans="1:14" ht="12" x14ac:dyDescent="0.4">
      <c r="A397" s="125"/>
      <c r="B397" s="172"/>
      <c r="C397" s="172"/>
      <c r="D397" s="172">
        <v>2962</v>
      </c>
      <c r="E397" s="166" t="s">
        <v>480</v>
      </c>
      <c r="F397" s="184">
        <v>1</v>
      </c>
      <c r="G397" s="185">
        <v>7</v>
      </c>
      <c r="H397" s="185" t="s">
        <v>2100</v>
      </c>
      <c r="I397" s="185" t="s">
        <v>2100</v>
      </c>
      <c r="J397" s="185" t="s">
        <v>2100</v>
      </c>
      <c r="K397" s="185" t="s">
        <v>2100</v>
      </c>
      <c r="L397" s="22"/>
      <c r="M397" s="22"/>
      <c r="N397" s="22"/>
    </row>
    <row r="398" spans="1:14" ht="15" customHeight="1" x14ac:dyDescent="0.4">
      <c r="A398" s="125"/>
      <c r="B398" s="172"/>
      <c r="C398" s="172"/>
      <c r="D398" s="172">
        <v>2969</v>
      </c>
      <c r="E398" s="166" t="s">
        <v>481</v>
      </c>
      <c r="F398" s="184">
        <v>2</v>
      </c>
      <c r="G398" s="185">
        <v>17</v>
      </c>
      <c r="H398" s="185" t="s">
        <v>2100</v>
      </c>
      <c r="I398" s="185" t="s">
        <v>2100</v>
      </c>
      <c r="J398" s="185" t="s">
        <v>2100</v>
      </c>
      <c r="K398" s="185" t="s">
        <v>2100</v>
      </c>
      <c r="L398" s="51"/>
      <c r="M398" s="51"/>
      <c r="N398" s="51"/>
    </row>
    <row r="399" spans="1:14" ht="12" customHeight="1" x14ac:dyDescent="0.4">
      <c r="A399" s="124"/>
      <c r="B399" s="171"/>
      <c r="C399" s="171">
        <v>297</v>
      </c>
      <c r="D399" s="331" t="s">
        <v>482</v>
      </c>
      <c r="E399" s="333"/>
      <c r="F399" s="182" t="s">
        <v>2101</v>
      </c>
      <c r="G399" s="183" t="s">
        <v>2101</v>
      </c>
      <c r="H399" s="183" t="s">
        <v>2101</v>
      </c>
      <c r="I399" s="183" t="s">
        <v>2101</v>
      </c>
      <c r="J399" s="183" t="s">
        <v>2101</v>
      </c>
      <c r="K399" s="183" t="s">
        <v>2101</v>
      </c>
      <c r="L399" s="22"/>
      <c r="M399" s="22"/>
      <c r="N399" s="22"/>
    </row>
    <row r="400" spans="1:14" s="104" customFormat="1" ht="24" x14ac:dyDescent="0.4">
      <c r="A400" s="125"/>
      <c r="B400" s="172"/>
      <c r="C400" s="172"/>
      <c r="D400" s="172">
        <v>2971</v>
      </c>
      <c r="E400" s="166" t="s">
        <v>483</v>
      </c>
      <c r="F400" s="184">
        <v>2</v>
      </c>
      <c r="G400" s="185">
        <v>81</v>
      </c>
      <c r="H400" s="185" t="s">
        <v>2100</v>
      </c>
      <c r="I400" s="185" t="s">
        <v>2100</v>
      </c>
      <c r="J400" s="185" t="s">
        <v>2100</v>
      </c>
      <c r="K400" s="185" t="s">
        <v>2100</v>
      </c>
      <c r="L400" s="22"/>
      <c r="M400" s="22"/>
      <c r="N400" s="22"/>
    </row>
    <row r="401" spans="1:14" ht="15" customHeight="1" x14ac:dyDescent="0.4">
      <c r="A401" s="125"/>
      <c r="B401" s="172"/>
      <c r="C401" s="172"/>
      <c r="D401" s="172">
        <v>2972</v>
      </c>
      <c r="E401" s="166" t="s">
        <v>484</v>
      </c>
      <c r="F401" s="184">
        <v>2</v>
      </c>
      <c r="G401" s="185">
        <v>17</v>
      </c>
      <c r="H401" s="185" t="s">
        <v>2100</v>
      </c>
      <c r="I401" s="185" t="s">
        <v>2100</v>
      </c>
      <c r="J401" s="185" t="s">
        <v>2100</v>
      </c>
      <c r="K401" s="185" t="s">
        <v>2100</v>
      </c>
      <c r="L401" s="22"/>
      <c r="M401" s="22"/>
      <c r="N401" s="22"/>
    </row>
    <row r="402" spans="1:14" s="104" customFormat="1" ht="15" customHeight="1" x14ac:dyDescent="0.4">
      <c r="A402" s="125"/>
      <c r="B402" s="172"/>
      <c r="C402" s="172"/>
      <c r="D402" s="172">
        <v>2973</v>
      </c>
      <c r="E402" s="166" t="s">
        <v>485</v>
      </c>
      <c r="F402" s="184">
        <v>2</v>
      </c>
      <c r="G402" s="185">
        <v>110</v>
      </c>
      <c r="H402" s="185" t="s">
        <v>2100</v>
      </c>
      <c r="I402" s="185" t="s">
        <v>2100</v>
      </c>
      <c r="J402" s="185" t="s">
        <v>2100</v>
      </c>
      <c r="K402" s="185" t="s">
        <v>2100</v>
      </c>
      <c r="L402" s="51"/>
      <c r="M402" s="51"/>
      <c r="N402" s="51"/>
    </row>
    <row r="403" spans="1:14" s="104" customFormat="1" ht="12" customHeight="1" x14ac:dyDescent="0.4">
      <c r="A403" s="124"/>
      <c r="B403" s="171"/>
      <c r="C403" s="171">
        <v>299</v>
      </c>
      <c r="D403" s="331" t="s">
        <v>486</v>
      </c>
      <c r="E403" s="333"/>
      <c r="F403" s="182" t="s">
        <v>2101</v>
      </c>
      <c r="G403" s="183" t="s">
        <v>2101</v>
      </c>
      <c r="H403" s="183" t="s">
        <v>2101</v>
      </c>
      <c r="I403" s="183" t="s">
        <v>2101</v>
      </c>
      <c r="J403" s="183" t="s">
        <v>2101</v>
      </c>
      <c r="K403" s="183" t="s">
        <v>2101</v>
      </c>
      <c r="L403" s="22"/>
      <c r="M403" s="22"/>
      <c r="N403" s="22"/>
    </row>
    <row r="404" spans="1:14" ht="15" customHeight="1" x14ac:dyDescent="0.4">
      <c r="A404" s="125"/>
      <c r="B404" s="172"/>
      <c r="C404" s="172"/>
      <c r="D404" s="172">
        <v>2999</v>
      </c>
      <c r="E404" s="166" t="s">
        <v>487</v>
      </c>
      <c r="F404" s="184">
        <v>9</v>
      </c>
      <c r="G404" s="185">
        <v>411</v>
      </c>
      <c r="H404" s="185">
        <v>168479</v>
      </c>
      <c r="I404" s="185">
        <v>802337</v>
      </c>
      <c r="J404" s="185">
        <v>1042594</v>
      </c>
      <c r="K404" s="185">
        <v>250775</v>
      </c>
      <c r="L404" s="51"/>
      <c r="M404" s="51"/>
      <c r="N404" s="51"/>
    </row>
    <row r="405" spans="1:14" ht="12" customHeight="1" x14ac:dyDescent="0.4">
      <c r="A405" s="124"/>
      <c r="B405" s="169">
        <v>30</v>
      </c>
      <c r="C405" s="169" t="s">
        <v>488</v>
      </c>
      <c r="D405" s="222"/>
      <c r="E405" s="170"/>
      <c r="F405" s="188">
        <v>20</v>
      </c>
      <c r="G405" s="189">
        <v>1274</v>
      </c>
      <c r="H405" s="189">
        <v>481778</v>
      </c>
      <c r="I405" s="189">
        <v>1428920</v>
      </c>
      <c r="J405" s="189">
        <v>2382489</v>
      </c>
      <c r="K405" s="189">
        <v>881315</v>
      </c>
      <c r="L405" s="51"/>
      <c r="M405" s="51"/>
      <c r="N405" s="51"/>
    </row>
    <row r="406" spans="1:14" ht="12" customHeight="1" x14ac:dyDescent="0.4">
      <c r="A406" s="124"/>
      <c r="B406" s="171"/>
      <c r="C406" s="171">
        <v>301</v>
      </c>
      <c r="D406" s="329" t="s">
        <v>489</v>
      </c>
      <c r="E406" s="330"/>
      <c r="F406" s="182" t="s">
        <v>2101</v>
      </c>
      <c r="G406" s="183" t="s">
        <v>2101</v>
      </c>
      <c r="H406" s="183" t="s">
        <v>2101</v>
      </c>
      <c r="I406" s="183" t="s">
        <v>2101</v>
      </c>
      <c r="J406" s="183" t="s">
        <v>2101</v>
      </c>
      <c r="K406" s="183" t="s">
        <v>2101</v>
      </c>
      <c r="L406" s="22"/>
      <c r="M406" s="22"/>
      <c r="N406" s="22"/>
    </row>
    <row r="407" spans="1:14" ht="12" x14ac:dyDescent="0.4">
      <c r="A407" s="125"/>
      <c r="B407" s="172"/>
      <c r="C407" s="172"/>
      <c r="D407" s="172">
        <v>3011</v>
      </c>
      <c r="E407" s="166" t="s">
        <v>490</v>
      </c>
      <c r="F407" s="184">
        <v>2</v>
      </c>
      <c r="G407" s="185">
        <v>363</v>
      </c>
      <c r="H407" s="185" t="s">
        <v>2100</v>
      </c>
      <c r="I407" s="185" t="s">
        <v>2100</v>
      </c>
      <c r="J407" s="185" t="s">
        <v>2100</v>
      </c>
      <c r="K407" s="185" t="s">
        <v>2100</v>
      </c>
      <c r="L407" s="22"/>
      <c r="M407" s="22"/>
      <c r="N407" s="22"/>
    </row>
    <row r="408" spans="1:14" s="104" customFormat="1" ht="12" x14ac:dyDescent="0.4">
      <c r="A408" s="125"/>
      <c r="B408" s="172"/>
      <c r="C408" s="172"/>
      <c r="D408" s="172">
        <v>3012</v>
      </c>
      <c r="E408" s="166" t="s">
        <v>491</v>
      </c>
      <c r="F408" s="184">
        <v>2</v>
      </c>
      <c r="G408" s="185">
        <v>91</v>
      </c>
      <c r="H408" s="185" t="s">
        <v>2100</v>
      </c>
      <c r="I408" s="185" t="s">
        <v>2100</v>
      </c>
      <c r="J408" s="185" t="s">
        <v>2100</v>
      </c>
      <c r="K408" s="185" t="s">
        <v>2100</v>
      </c>
      <c r="L408" s="22"/>
      <c r="M408" s="22"/>
      <c r="N408" s="22"/>
    </row>
    <row r="409" spans="1:14" ht="12" x14ac:dyDescent="0.4">
      <c r="A409" s="125"/>
      <c r="B409" s="172"/>
      <c r="C409" s="172"/>
      <c r="D409" s="172">
        <v>3015</v>
      </c>
      <c r="E409" s="166" t="s">
        <v>492</v>
      </c>
      <c r="F409" s="184">
        <v>2</v>
      </c>
      <c r="G409" s="185">
        <v>65</v>
      </c>
      <c r="H409" s="185" t="s">
        <v>2100</v>
      </c>
      <c r="I409" s="185" t="s">
        <v>2100</v>
      </c>
      <c r="J409" s="185" t="s">
        <v>2100</v>
      </c>
      <c r="K409" s="185" t="s">
        <v>2100</v>
      </c>
      <c r="L409" s="22"/>
      <c r="M409" s="22"/>
      <c r="N409" s="22"/>
    </row>
    <row r="410" spans="1:14" ht="24" x14ac:dyDescent="0.4">
      <c r="A410" s="125"/>
      <c r="B410" s="172"/>
      <c r="C410" s="172"/>
      <c r="D410" s="172">
        <v>3019</v>
      </c>
      <c r="E410" s="166" t="s">
        <v>493</v>
      </c>
      <c r="F410" s="184">
        <v>3</v>
      </c>
      <c r="G410" s="185">
        <v>166</v>
      </c>
      <c r="H410" s="185">
        <v>40236</v>
      </c>
      <c r="I410" s="185">
        <v>15199</v>
      </c>
      <c r="J410" s="185">
        <v>85865</v>
      </c>
      <c r="K410" s="185">
        <v>58382</v>
      </c>
      <c r="L410" s="51"/>
      <c r="M410" s="51"/>
      <c r="N410" s="51"/>
    </row>
    <row r="411" spans="1:14" s="104" customFormat="1" ht="12" customHeight="1" x14ac:dyDescent="0.4">
      <c r="A411" s="124"/>
      <c r="B411" s="171"/>
      <c r="C411" s="171">
        <v>302</v>
      </c>
      <c r="D411" s="331" t="s">
        <v>494</v>
      </c>
      <c r="E411" s="333"/>
      <c r="F411" s="182" t="s">
        <v>2101</v>
      </c>
      <c r="G411" s="183" t="s">
        <v>2101</v>
      </c>
      <c r="H411" s="183" t="s">
        <v>2101</v>
      </c>
      <c r="I411" s="183" t="s">
        <v>2101</v>
      </c>
      <c r="J411" s="183" t="s">
        <v>2101</v>
      </c>
      <c r="K411" s="183" t="s">
        <v>2101</v>
      </c>
      <c r="L411" s="22"/>
      <c r="M411" s="22"/>
      <c r="N411" s="22"/>
    </row>
    <row r="412" spans="1:14" ht="12" x14ac:dyDescent="0.4">
      <c r="A412" s="125"/>
      <c r="B412" s="172"/>
      <c r="C412" s="172"/>
      <c r="D412" s="172">
        <v>3023</v>
      </c>
      <c r="E412" s="166" t="s">
        <v>495</v>
      </c>
      <c r="F412" s="184">
        <v>3</v>
      </c>
      <c r="G412" s="185">
        <v>260</v>
      </c>
      <c r="H412" s="185">
        <v>72428</v>
      </c>
      <c r="I412" s="185">
        <v>103787</v>
      </c>
      <c r="J412" s="185">
        <v>188649</v>
      </c>
      <c r="K412" s="185">
        <v>77257</v>
      </c>
      <c r="L412" s="22"/>
      <c r="M412" s="22"/>
      <c r="N412" s="22"/>
    </row>
    <row r="413" spans="1:14" ht="12" x14ac:dyDescent="0.4">
      <c r="A413" s="124"/>
      <c r="B413" s="171"/>
      <c r="C413" s="171">
        <v>303</v>
      </c>
      <c r="D413" s="329" t="s">
        <v>496</v>
      </c>
      <c r="E413" s="330"/>
      <c r="F413" s="182" t="s">
        <v>2101</v>
      </c>
      <c r="G413" s="183" t="s">
        <v>2101</v>
      </c>
      <c r="H413" s="183" t="s">
        <v>2101</v>
      </c>
      <c r="I413" s="183" t="s">
        <v>2101</v>
      </c>
      <c r="J413" s="183" t="s">
        <v>2101</v>
      </c>
      <c r="K413" s="183" t="s">
        <v>2101</v>
      </c>
      <c r="L413" s="51"/>
      <c r="M413" s="51"/>
      <c r="N413" s="51"/>
    </row>
    <row r="414" spans="1:14" ht="36" x14ac:dyDescent="0.4">
      <c r="A414" s="125"/>
      <c r="B414" s="172"/>
      <c r="C414" s="172"/>
      <c r="D414" s="172">
        <v>3031</v>
      </c>
      <c r="E414" s="166" t="s">
        <v>497</v>
      </c>
      <c r="F414" s="184">
        <v>1</v>
      </c>
      <c r="G414" s="185">
        <v>29</v>
      </c>
      <c r="H414" s="185" t="s">
        <v>2100</v>
      </c>
      <c r="I414" s="185" t="s">
        <v>2100</v>
      </c>
      <c r="J414" s="185" t="s">
        <v>2100</v>
      </c>
      <c r="K414" s="185" t="s">
        <v>2100</v>
      </c>
      <c r="L414" s="22"/>
      <c r="M414" s="22"/>
      <c r="N414" s="22"/>
    </row>
    <row r="415" spans="1:14" ht="24" x14ac:dyDescent="0.4">
      <c r="A415" s="125"/>
      <c r="B415" s="172"/>
      <c r="C415" s="172"/>
      <c r="D415" s="172">
        <v>3032</v>
      </c>
      <c r="E415" s="166" t="s">
        <v>498</v>
      </c>
      <c r="F415" s="184">
        <v>1</v>
      </c>
      <c r="G415" s="185">
        <v>79</v>
      </c>
      <c r="H415" s="185" t="s">
        <v>2100</v>
      </c>
      <c r="I415" s="185" t="s">
        <v>2100</v>
      </c>
      <c r="J415" s="185" t="s">
        <v>2100</v>
      </c>
      <c r="K415" s="185" t="s">
        <v>2100</v>
      </c>
      <c r="L415" s="22"/>
      <c r="M415" s="22"/>
      <c r="N415" s="22"/>
    </row>
    <row r="416" spans="1:14" ht="12" x14ac:dyDescent="0.4">
      <c r="A416" s="125"/>
      <c r="B416" s="172"/>
      <c r="C416" s="172"/>
      <c r="D416" s="172">
        <v>3034</v>
      </c>
      <c r="E416" s="166" t="s">
        <v>499</v>
      </c>
      <c r="F416" s="184">
        <v>4</v>
      </c>
      <c r="G416" s="185">
        <v>94</v>
      </c>
      <c r="H416" s="185">
        <v>24628</v>
      </c>
      <c r="I416" s="185">
        <v>122941</v>
      </c>
      <c r="J416" s="185">
        <v>166974</v>
      </c>
      <c r="K416" s="185">
        <v>39990</v>
      </c>
      <c r="L416" s="22"/>
      <c r="M416" s="22"/>
      <c r="N416" s="22"/>
    </row>
    <row r="417" spans="1:14" s="104" customFormat="1" ht="12" x14ac:dyDescent="0.4">
      <c r="A417" s="125"/>
      <c r="B417" s="172"/>
      <c r="C417" s="172"/>
      <c r="D417" s="172">
        <v>3035</v>
      </c>
      <c r="E417" s="166" t="s">
        <v>500</v>
      </c>
      <c r="F417" s="184">
        <v>1</v>
      </c>
      <c r="G417" s="185">
        <v>15</v>
      </c>
      <c r="H417" s="185" t="s">
        <v>2100</v>
      </c>
      <c r="I417" s="185" t="s">
        <v>2100</v>
      </c>
      <c r="J417" s="185" t="s">
        <v>2100</v>
      </c>
      <c r="K417" s="185" t="s">
        <v>2100</v>
      </c>
      <c r="L417" s="22"/>
      <c r="M417" s="22"/>
      <c r="N417" s="22"/>
    </row>
    <row r="418" spans="1:14" s="104" customFormat="1" ht="12" x14ac:dyDescent="0.4">
      <c r="A418" s="125"/>
      <c r="B418" s="172"/>
      <c r="C418" s="172"/>
      <c r="D418" s="172">
        <v>3039</v>
      </c>
      <c r="E418" s="166" t="s">
        <v>501</v>
      </c>
      <c r="F418" s="184">
        <v>1</v>
      </c>
      <c r="G418" s="185">
        <v>112</v>
      </c>
      <c r="H418" s="185" t="s">
        <v>2100</v>
      </c>
      <c r="I418" s="185" t="s">
        <v>2100</v>
      </c>
      <c r="J418" s="185" t="s">
        <v>2100</v>
      </c>
      <c r="K418" s="185" t="s">
        <v>2100</v>
      </c>
      <c r="L418" s="22"/>
      <c r="M418" s="22"/>
      <c r="N418" s="22"/>
    </row>
    <row r="419" spans="1:14" ht="12" x14ac:dyDescent="0.4">
      <c r="A419" s="124"/>
      <c r="B419" s="169">
        <v>31</v>
      </c>
      <c r="C419" s="169" t="s">
        <v>502</v>
      </c>
      <c r="D419" s="222"/>
      <c r="E419" s="170"/>
      <c r="F419" s="188">
        <v>57</v>
      </c>
      <c r="G419" s="189">
        <v>7728</v>
      </c>
      <c r="H419" s="189">
        <v>4274909</v>
      </c>
      <c r="I419" s="189">
        <v>50964983</v>
      </c>
      <c r="J419" s="189">
        <v>62133952</v>
      </c>
      <c r="K419" s="189">
        <v>8975060</v>
      </c>
      <c r="L419" s="51"/>
      <c r="M419" s="51"/>
      <c r="N419" s="51"/>
    </row>
    <row r="420" spans="1:14" ht="12" customHeight="1" x14ac:dyDescent="0.4">
      <c r="A420" s="124"/>
      <c r="B420" s="171"/>
      <c r="C420" s="171">
        <v>311</v>
      </c>
      <c r="D420" s="329" t="s">
        <v>503</v>
      </c>
      <c r="E420" s="330"/>
      <c r="F420" s="182" t="s">
        <v>2101</v>
      </c>
      <c r="G420" s="183" t="s">
        <v>2101</v>
      </c>
      <c r="H420" s="183" t="s">
        <v>2101</v>
      </c>
      <c r="I420" s="183" t="s">
        <v>2101</v>
      </c>
      <c r="J420" s="183" t="s">
        <v>2101</v>
      </c>
      <c r="K420" s="183" t="s">
        <v>2101</v>
      </c>
      <c r="L420" s="51"/>
      <c r="M420" s="51"/>
      <c r="N420" s="51"/>
    </row>
    <row r="421" spans="1:14" s="104" customFormat="1" ht="24" x14ac:dyDescent="0.4">
      <c r="A421" s="125"/>
      <c r="B421" s="172"/>
      <c r="C421" s="172"/>
      <c r="D421" s="172">
        <v>3111</v>
      </c>
      <c r="E421" s="166" t="s">
        <v>504</v>
      </c>
      <c r="F421" s="184">
        <v>1</v>
      </c>
      <c r="G421" s="185">
        <v>3283</v>
      </c>
      <c r="H421" s="185" t="s">
        <v>2100</v>
      </c>
      <c r="I421" s="185" t="s">
        <v>2100</v>
      </c>
      <c r="J421" s="185" t="s">
        <v>2100</v>
      </c>
      <c r="K421" s="185" t="s">
        <v>2100</v>
      </c>
      <c r="L421" s="22"/>
      <c r="M421" s="22"/>
      <c r="N421" s="22"/>
    </row>
    <row r="422" spans="1:14" ht="15" customHeight="1" x14ac:dyDescent="0.4">
      <c r="A422" s="125"/>
      <c r="B422" s="172"/>
      <c r="C422" s="172"/>
      <c r="D422" s="172">
        <v>3112</v>
      </c>
      <c r="E422" s="166" t="s">
        <v>2114</v>
      </c>
      <c r="F422" s="184">
        <v>1</v>
      </c>
      <c r="G422" s="185">
        <v>26</v>
      </c>
      <c r="H422" s="185" t="s">
        <v>2100</v>
      </c>
      <c r="I422" s="185" t="s">
        <v>2100</v>
      </c>
      <c r="J422" s="185" t="s">
        <v>2100</v>
      </c>
      <c r="K422" s="185" t="s">
        <v>2100</v>
      </c>
      <c r="L422" s="22"/>
      <c r="M422" s="22"/>
      <c r="N422" s="22"/>
    </row>
    <row r="423" spans="1:14" s="104" customFormat="1" ht="15" customHeight="1" x14ac:dyDescent="0.4">
      <c r="A423" s="125"/>
      <c r="B423" s="172"/>
      <c r="C423" s="172"/>
      <c r="D423" s="172">
        <v>3113</v>
      </c>
      <c r="E423" s="166" t="s">
        <v>505</v>
      </c>
      <c r="F423" s="184">
        <v>37</v>
      </c>
      <c r="G423" s="185">
        <v>4069</v>
      </c>
      <c r="H423" s="185">
        <v>1778037</v>
      </c>
      <c r="I423" s="185">
        <v>9425528</v>
      </c>
      <c r="J423" s="185">
        <v>13218074</v>
      </c>
      <c r="K423" s="185">
        <v>3157112</v>
      </c>
      <c r="L423" s="51"/>
      <c r="M423" s="51"/>
      <c r="N423" s="51"/>
    </row>
    <row r="424" spans="1:14" ht="12" customHeight="1" x14ac:dyDescent="0.4">
      <c r="A424" s="124"/>
      <c r="B424" s="171"/>
      <c r="C424" s="171">
        <v>312</v>
      </c>
      <c r="D424" s="329" t="s">
        <v>506</v>
      </c>
      <c r="E424" s="330"/>
      <c r="F424" s="182" t="s">
        <v>2101</v>
      </c>
      <c r="G424" s="183" t="s">
        <v>2101</v>
      </c>
      <c r="H424" s="183" t="s">
        <v>2101</v>
      </c>
      <c r="I424" s="183" t="s">
        <v>2101</v>
      </c>
      <c r="J424" s="183" t="s">
        <v>2101</v>
      </c>
      <c r="K424" s="183" t="s">
        <v>2101</v>
      </c>
      <c r="L424" s="22"/>
      <c r="M424" s="22"/>
      <c r="N424" s="22"/>
    </row>
    <row r="425" spans="1:14" ht="15" customHeight="1" x14ac:dyDescent="0.4">
      <c r="A425" s="125"/>
      <c r="B425" s="172"/>
      <c r="C425" s="172"/>
      <c r="D425" s="172">
        <v>3122</v>
      </c>
      <c r="E425" s="166" t="s">
        <v>507</v>
      </c>
      <c r="F425" s="184">
        <v>1</v>
      </c>
      <c r="G425" s="185">
        <v>56</v>
      </c>
      <c r="H425" s="185" t="s">
        <v>2100</v>
      </c>
      <c r="I425" s="185" t="s">
        <v>2100</v>
      </c>
      <c r="J425" s="185" t="s">
        <v>2100</v>
      </c>
      <c r="K425" s="185" t="s">
        <v>2100</v>
      </c>
      <c r="L425" s="51"/>
      <c r="M425" s="51"/>
      <c r="N425" s="51"/>
    </row>
    <row r="426" spans="1:14" ht="12" customHeight="1" x14ac:dyDescent="0.4">
      <c r="A426" s="124"/>
      <c r="B426" s="171"/>
      <c r="C426" s="171">
        <v>313</v>
      </c>
      <c r="D426" s="329" t="s">
        <v>508</v>
      </c>
      <c r="E426" s="330"/>
      <c r="F426" s="182" t="s">
        <v>2101</v>
      </c>
      <c r="G426" s="183" t="s">
        <v>2101</v>
      </c>
      <c r="H426" s="183" t="s">
        <v>2101</v>
      </c>
      <c r="I426" s="183" t="s">
        <v>2101</v>
      </c>
      <c r="J426" s="183" t="s">
        <v>2101</v>
      </c>
      <c r="K426" s="183" t="s">
        <v>2101</v>
      </c>
      <c r="L426" s="22"/>
      <c r="M426" s="22"/>
      <c r="N426" s="22"/>
    </row>
    <row r="427" spans="1:14" ht="15" customHeight="1" x14ac:dyDescent="0.4">
      <c r="A427" s="125"/>
      <c r="B427" s="172"/>
      <c r="C427" s="172"/>
      <c r="D427" s="172">
        <v>3131</v>
      </c>
      <c r="E427" s="166" t="s">
        <v>509</v>
      </c>
      <c r="F427" s="184">
        <v>3</v>
      </c>
      <c r="G427" s="185">
        <v>36</v>
      </c>
      <c r="H427" s="185">
        <v>10721</v>
      </c>
      <c r="I427" s="185">
        <v>15812</v>
      </c>
      <c r="J427" s="185">
        <v>40556</v>
      </c>
      <c r="K427" s="185">
        <v>22494</v>
      </c>
      <c r="L427" s="22"/>
      <c r="M427" s="22"/>
      <c r="N427" s="22"/>
    </row>
    <row r="428" spans="1:14" s="104" customFormat="1" ht="24" customHeight="1" x14ac:dyDescent="0.4">
      <c r="A428" s="125"/>
      <c r="B428" s="172"/>
      <c r="C428" s="172"/>
      <c r="D428" s="172">
        <v>3132</v>
      </c>
      <c r="E428" s="166" t="s">
        <v>510</v>
      </c>
      <c r="F428" s="184">
        <v>3</v>
      </c>
      <c r="G428" s="185">
        <v>132</v>
      </c>
      <c r="H428" s="185">
        <v>49507</v>
      </c>
      <c r="I428" s="185">
        <v>395277</v>
      </c>
      <c r="J428" s="185">
        <v>505842</v>
      </c>
      <c r="K428" s="185">
        <v>87626</v>
      </c>
      <c r="L428" s="22"/>
      <c r="M428" s="22"/>
      <c r="N428" s="22"/>
    </row>
    <row r="429" spans="1:14" ht="12" x14ac:dyDescent="0.4">
      <c r="A429" s="125"/>
      <c r="B429" s="172"/>
      <c r="C429" s="172"/>
      <c r="D429" s="172">
        <v>3133</v>
      </c>
      <c r="E429" s="166" t="s">
        <v>511</v>
      </c>
      <c r="F429" s="184">
        <v>5</v>
      </c>
      <c r="G429" s="185">
        <v>57</v>
      </c>
      <c r="H429" s="185">
        <v>20598</v>
      </c>
      <c r="I429" s="185">
        <v>25390</v>
      </c>
      <c r="J429" s="185">
        <v>58296</v>
      </c>
      <c r="K429" s="185">
        <v>30150</v>
      </c>
      <c r="L429" s="22"/>
      <c r="M429" s="22"/>
      <c r="N429" s="22"/>
    </row>
    <row r="430" spans="1:14" s="104" customFormat="1" ht="15" customHeight="1" x14ac:dyDescent="0.4">
      <c r="A430" s="125"/>
      <c r="B430" s="172"/>
      <c r="C430" s="172"/>
      <c r="D430" s="172">
        <v>3134</v>
      </c>
      <c r="E430" s="166" t="s">
        <v>512</v>
      </c>
      <c r="F430" s="184">
        <v>4</v>
      </c>
      <c r="G430" s="185">
        <v>27</v>
      </c>
      <c r="H430" s="185">
        <v>7366</v>
      </c>
      <c r="I430" s="185">
        <v>21683</v>
      </c>
      <c r="J430" s="185">
        <v>34852</v>
      </c>
      <c r="K430" s="185">
        <v>11987</v>
      </c>
      <c r="L430" s="51"/>
      <c r="M430" s="51"/>
      <c r="N430" s="51"/>
    </row>
    <row r="431" spans="1:14" s="104" customFormat="1" ht="12" customHeight="1" x14ac:dyDescent="0.4">
      <c r="A431" s="124"/>
      <c r="B431" s="171"/>
      <c r="C431" s="171">
        <v>315</v>
      </c>
      <c r="D431" s="331" t="s">
        <v>514</v>
      </c>
      <c r="E431" s="332"/>
      <c r="F431" s="182" t="s">
        <v>2101</v>
      </c>
      <c r="G431" s="183" t="s">
        <v>2101</v>
      </c>
      <c r="H431" s="183" t="s">
        <v>2101</v>
      </c>
      <c r="I431" s="183" t="s">
        <v>2101</v>
      </c>
      <c r="J431" s="183" t="s">
        <v>2101</v>
      </c>
      <c r="K431" s="183" t="s">
        <v>2101</v>
      </c>
      <c r="L431" s="22"/>
      <c r="M431" s="22"/>
      <c r="N431" s="22"/>
    </row>
    <row r="432" spans="1:14" ht="24" x14ac:dyDescent="0.4">
      <c r="A432" s="125"/>
      <c r="B432" s="172"/>
      <c r="C432" s="172"/>
      <c r="D432" s="172">
        <v>3159</v>
      </c>
      <c r="E432" s="166" t="s">
        <v>515</v>
      </c>
      <c r="F432" s="184">
        <v>1</v>
      </c>
      <c r="G432" s="185">
        <v>34</v>
      </c>
      <c r="H432" s="185" t="s">
        <v>2100</v>
      </c>
      <c r="I432" s="185" t="s">
        <v>2100</v>
      </c>
      <c r="J432" s="185" t="s">
        <v>2100</v>
      </c>
      <c r="K432" s="185" t="s">
        <v>2100</v>
      </c>
      <c r="L432" s="51"/>
      <c r="M432" s="51"/>
      <c r="N432" s="51"/>
    </row>
    <row r="433" spans="1:14" ht="12" x14ac:dyDescent="0.4">
      <c r="A433" s="125"/>
      <c r="B433" s="171"/>
      <c r="C433" s="171">
        <v>319</v>
      </c>
      <c r="D433" s="171" t="s">
        <v>2115</v>
      </c>
      <c r="E433" s="221"/>
      <c r="F433" s="182" t="s">
        <v>2101</v>
      </c>
      <c r="G433" s="183" t="s">
        <v>2101</v>
      </c>
      <c r="H433" s="183" t="s">
        <v>2101</v>
      </c>
      <c r="I433" s="183" t="s">
        <v>2101</v>
      </c>
      <c r="J433" s="183" t="s">
        <v>2101</v>
      </c>
      <c r="K433" s="183" t="s">
        <v>2101</v>
      </c>
      <c r="L433" s="236"/>
      <c r="M433" s="236"/>
      <c r="N433" s="236"/>
    </row>
    <row r="434" spans="1:14" s="104" customFormat="1" ht="24" x14ac:dyDescent="0.4">
      <c r="A434" s="125"/>
      <c r="B434" s="172"/>
      <c r="C434" s="172"/>
      <c r="D434" s="172">
        <v>3199</v>
      </c>
      <c r="E434" s="166" t="s">
        <v>2116</v>
      </c>
      <c r="F434" s="184">
        <v>1</v>
      </c>
      <c r="G434" s="185">
        <v>8</v>
      </c>
      <c r="H434" s="185" t="s">
        <v>2100</v>
      </c>
      <c r="I434" s="185" t="s">
        <v>2100</v>
      </c>
      <c r="J434" s="185" t="s">
        <v>2100</v>
      </c>
      <c r="K434" s="185" t="s">
        <v>2100</v>
      </c>
      <c r="L434" s="237"/>
      <c r="M434" s="237"/>
      <c r="N434" s="237"/>
    </row>
    <row r="435" spans="1:14" ht="12" customHeight="1" x14ac:dyDescent="0.4">
      <c r="A435" s="124"/>
      <c r="B435" s="169">
        <v>32</v>
      </c>
      <c r="C435" s="169" t="s">
        <v>516</v>
      </c>
      <c r="D435" s="222"/>
      <c r="E435" s="170"/>
      <c r="F435" s="188">
        <v>91</v>
      </c>
      <c r="G435" s="189">
        <v>2424</v>
      </c>
      <c r="H435" s="189">
        <v>954644</v>
      </c>
      <c r="I435" s="189">
        <v>3190101</v>
      </c>
      <c r="J435" s="189">
        <v>5759107</v>
      </c>
      <c r="K435" s="189">
        <v>2546265</v>
      </c>
      <c r="L435" s="237"/>
      <c r="M435" s="237"/>
      <c r="N435" s="237"/>
    </row>
    <row r="436" spans="1:14" s="104" customFormat="1" ht="12" customHeight="1" x14ac:dyDescent="0.4">
      <c r="A436" s="124"/>
      <c r="B436" s="174"/>
      <c r="C436" s="174">
        <v>321</v>
      </c>
      <c r="D436" s="338" t="s">
        <v>517</v>
      </c>
      <c r="E436" s="330"/>
      <c r="F436" s="182" t="s">
        <v>2101</v>
      </c>
      <c r="G436" s="183" t="s">
        <v>2101</v>
      </c>
      <c r="H436" s="183" t="s">
        <v>2101</v>
      </c>
      <c r="I436" s="183" t="s">
        <v>2101</v>
      </c>
      <c r="J436" s="183" t="s">
        <v>2101</v>
      </c>
      <c r="K436" s="183" t="s">
        <v>2101</v>
      </c>
      <c r="L436" s="236"/>
      <c r="M436" s="236"/>
      <c r="N436" s="236"/>
    </row>
    <row r="437" spans="1:14" ht="24" x14ac:dyDescent="0.4">
      <c r="A437" s="125"/>
      <c r="B437" s="175"/>
      <c r="C437" s="175"/>
      <c r="D437" s="175">
        <v>3211</v>
      </c>
      <c r="E437" s="176" t="s">
        <v>518</v>
      </c>
      <c r="F437" s="184">
        <v>2</v>
      </c>
      <c r="G437" s="185">
        <v>42</v>
      </c>
      <c r="H437" s="185" t="s">
        <v>2100</v>
      </c>
      <c r="I437" s="185" t="s">
        <v>2100</v>
      </c>
      <c r="J437" s="185" t="s">
        <v>2100</v>
      </c>
      <c r="K437" s="185" t="s">
        <v>2100</v>
      </c>
      <c r="L437" s="237"/>
      <c r="M437" s="237"/>
      <c r="N437" s="237"/>
    </row>
    <row r="438" spans="1:14" ht="36" x14ac:dyDescent="0.4">
      <c r="A438" s="125"/>
      <c r="B438" s="175"/>
      <c r="C438" s="175"/>
      <c r="D438" s="175">
        <v>3212</v>
      </c>
      <c r="E438" s="176" t="s">
        <v>519</v>
      </c>
      <c r="F438" s="184">
        <v>1</v>
      </c>
      <c r="G438" s="185">
        <v>84</v>
      </c>
      <c r="H438" s="185" t="s">
        <v>2100</v>
      </c>
      <c r="I438" s="185" t="s">
        <v>2100</v>
      </c>
      <c r="J438" s="185" t="s">
        <v>2100</v>
      </c>
      <c r="K438" s="185" t="s">
        <v>2100</v>
      </c>
      <c r="L438" s="236"/>
      <c r="M438" s="236"/>
      <c r="N438" s="236"/>
    </row>
    <row r="439" spans="1:14" s="104" customFormat="1" ht="12" customHeight="1" x14ac:dyDescent="0.4">
      <c r="A439" s="124"/>
      <c r="B439" s="174"/>
      <c r="C439" s="174">
        <v>323</v>
      </c>
      <c r="D439" s="351" t="s">
        <v>520</v>
      </c>
      <c r="E439" s="332"/>
      <c r="F439" s="182" t="s">
        <v>2101</v>
      </c>
      <c r="G439" s="183" t="s">
        <v>2101</v>
      </c>
      <c r="H439" s="183" t="s">
        <v>2101</v>
      </c>
      <c r="I439" s="183" t="s">
        <v>2101</v>
      </c>
      <c r="J439" s="183" t="s">
        <v>2101</v>
      </c>
      <c r="K439" s="183" t="s">
        <v>2101</v>
      </c>
      <c r="L439" s="237"/>
      <c r="M439" s="237"/>
      <c r="N439" s="237"/>
    </row>
    <row r="440" spans="1:14" ht="15" customHeight="1" x14ac:dyDescent="0.4">
      <c r="A440" s="125"/>
      <c r="B440" s="175"/>
      <c r="C440" s="175"/>
      <c r="D440" s="175">
        <v>3231</v>
      </c>
      <c r="E440" s="176" t="s">
        <v>520</v>
      </c>
      <c r="F440" s="184">
        <v>13</v>
      </c>
      <c r="G440" s="185">
        <v>1348</v>
      </c>
      <c r="H440" s="185">
        <v>601119</v>
      </c>
      <c r="I440" s="185">
        <v>2051298</v>
      </c>
      <c r="J440" s="185">
        <v>3192740</v>
      </c>
      <c r="K440" s="185">
        <v>1174603</v>
      </c>
      <c r="L440" s="237"/>
      <c r="M440" s="237"/>
      <c r="N440" s="237"/>
    </row>
    <row r="441" spans="1:14" s="104" customFormat="1" ht="12" customHeight="1" x14ac:dyDescent="0.4">
      <c r="A441" s="125"/>
      <c r="B441" s="174"/>
      <c r="C441" s="174">
        <v>324</v>
      </c>
      <c r="D441" s="174" t="s">
        <v>2117</v>
      </c>
      <c r="E441" s="220"/>
      <c r="F441" s="182" t="s">
        <v>2101</v>
      </c>
      <c r="G441" s="183" t="s">
        <v>2101</v>
      </c>
      <c r="H441" s="183" t="s">
        <v>2101</v>
      </c>
      <c r="I441" s="183" t="s">
        <v>2101</v>
      </c>
      <c r="J441" s="183" t="s">
        <v>2101</v>
      </c>
      <c r="K441" s="183" t="s">
        <v>2101</v>
      </c>
      <c r="L441" s="236"/>
      <c r="M441" s="236"/>
      <c r="N441" s="236"/>
    </row>
    <row r="442" spans="1:14" ht="24" x14ac:dyDescent="0.4">
      <c r="A442" s="125"/>
      <c r="B442" s="175"/>
      <c r="C442" s="175"/>
      <c r="D442" s="175">
        <v>3249</v>
      </c>
      <c r="E442" s="176" t="s">
        <v>2118</v>
      </c>
      <c r="F442" s="184">
        <v>1</v>
      </c>
      <c r="G442" s="185">
        <v>2</v>
      </c>
      <c r="H442" s="185" t="s">
        <v>2100</v>
      </c>
      <c r="I442" s="185" t="s">
        <v>2100</v>
      </c>
      <c r="J442" s="185" t="s">
        <v>2100</v>
      </c>
      <c r="K442" s="185" t="s">
        <v>2100</v>
      </c>
      <c r="L442" s="237"/>
      <c r="M442" s="237"/>
      <c r="N442" s="237"/>
    </row>
    <row r="443" spans="1:14" ht="12" customHeight="1" x14ac:dyDescent="0.4">
      <c r="A443" s="124"/>
      <c r="B443" s="174"/>
      <c r="C443" s="174">
        <v>325</v>
      </c>
      <c r="D443" s="338" t="s">
        <v>521</v>
      </c>
      <c r="E443" s="330"/>
      <c r="F443" s="182" t="s">
        <v>2101</v>
      </c>
      <c r="G443" s="183" t="s">
        <v>2101</v>
      </c>
      <c r="H443" s="183" t="s">
        <v>2101</v>
      </c>
      <c r="I443" s="183" t="s">
        <v>2101</v>
      </c>
      <c r="J443" s="183" t="s">
        <v>2101</v>
      </c>
      <c r="K443" s="183" t="s">
        <v>2101</v>
      </c>
      <c r="L443" s="236"/>
      <c r="M443" s="236"/>
      <c r="N443" s="236"/>
    </row>
    <row r="444" spans="1:14" ht="24" x14ac:dyDescent="0.4">
      <c r="A444" s="125"/>
      <c r="B444" s="175"/>
      <c r="C444" s="175"/>
      <c r="D444" s="175">
        <v>3251</v>
      </c>
      <c r="E444" s="176" t="s">
        <v>522</v>
      </c>
      <c r="F444" s="184">
        <v>2</v>
      </c>
      <c r="G444" s="185">
        <v>13</v>
      </c>
      <c r="H444" s="185" t="s">
        <v>2100</v>
      </c>
      <c r="I444" s="185" t="s">
        <v>2100</v>
      </c>
      <c r="J444" s="185" t="s">
        <v>2100</v>
      </c>
      <c r="K444" s="185" t="s">
        <v>2100</v>
      </c>
      <c r="L444" s="237"/>
      <c r="M444" s="237"/>
      <c r="N444" s="237"/>
    </row>
    <row r="445" spans="1:14" ht="15" customHeight="1" x14ac:dyDescent="0.4">
      <c r="A445" s="125"/>
      <c r="B445" s="175"/>
      <c r="C445" s="175"/>
      <c r="D445" s="175">
        <v>3253</v>
      </c>
      <c r="E445" s="176" t="s">
        <v>523</v>
      </c>
      <c r="F445" s="184">
        <v>4</v>
      </c>
      <c r="G445" s="185">
        <v>32</v>
      </c>
      <c r="H445" s="185">
        <v>7796</v>
      </c>
      <c r="I445" s="185">
        <v>15852</v>
      </c>
      <c r="J445" s="185">
        <v>31012</v>
      </c>
      <c r="K445" s="185">
        <v>13782</v>
      </c>
      <c r="L445" s="237"/>
      <c r="M445" s="237"/>
      <c r="N445" s="237"/>
    </row>
    <row r="446" spans="1:14" s="104" customFormat="1" ht="12" customHeight="1" x14ac:dyDescent="0.4">
      <c r="A446" s="124"/>
      <c r="B446" s="174"/>
      <c r="C446" s="174">
        <v>327</v>
      </c>
      <c r="D446" s="351" t="s">
        <v>524</v>
      </c>
      <c r="E446" s="332"/>
      <c r="F446" s="182" t="s">
        <v>2101</v>
      </c>
      <c r="G446" s="183" t="s">
        <v>2101</v>
      </c>
      <c r="H446" s="183" t="s">
        <v>2101</v>
      </c>
      <c r="I446" s="183" t="s">
        <v>2101</v>
      </c>
      <c r="J446" s="183" t="s">
        <v>2101</v>
      </c>
      <c r="K446" s="183" t="s">
        <v>2101</v>
      </c>
      <c r="L446" s="237"/>
      <c r="M446" s="237"/>
      <c r="N446" s="237"/>
    </row>
    <row r="447" spans="1:14" ht="15" customHeight="1" x14ac:dyDescent="0.4">
      <c r="A447" s="125"/>
      <c r="B447" s="175"/>
      <c r="C447" s="175"/>
      <c r="D447" s="175">
        <v>3271</v>
      </c>
      <c r="E447" s="176" t="s">
        <v>525</v>
      </c>
      <c r="F447" s="184">
        <v>9</v>
      </c>
      <c r="G447" s="185">
        <v>68</v>
      </c>
      <c r="H447" s="185">
        <v>15943</v>
      </c>
      <c r="I447" s="185">
        <v>13743</v>
      </c>
      <c r="J447" s="185">
        <v>40495</v>
      </c>
      <c r="K447" s="185">
        <v>24325</v>
      </c>
      <c r="L447" s="237"/>
      <c r="M447" s="237"/>
      <c r="N447" s="237"/>
    </row>
    <row r="448" spans="1:14" ht="12" customHeight="1" x14ac:dyDescent="0.4">
      <c r="A448" s="124"/>
      <c r="B448" s="174"/>
      <c r="C448" s="174">
        <v>328</v>
      </c>
      <c r="D448" s="351" t="s">
        <v>526</v>
      </c>
      <c r="E448" s="332"/>
      <c r="F448" s="182" t="s">
        <v>2101</v>
      </c>
      <c r="G448" s="183" t="s">
        <v>2101</v>
      </c>
      <c r="H448" s="183" t="s">
        <v>2101</v>
      </c>
      <c r="I448" s="183" t="s">
        <v>2101</v>
      </c>
      <c r="J448" s="183" t="s">
        <v>2101</v>
      </c>
      <c r="K448" s="183" t="s">
        <v>2101</v>
      </c>
      <c r="L448" s="236"/>
      <c r="M448" s="236"/>
      <c r="N448" s="236"/>
    </row>
    <row r="449" spans="1:14" ht="24" x14ac:dyDescent="0.4">
      <c r="A449" s="125"/>
      <c r="B449" s="175"/>
      <c r="C449" s="175"/>
      <c r="D449" s="175">
        <v>3281</v>
      </c>
      <c r="E449" s="176" t="s">
        <v>527</v>
      </c>
      <c r="F449" s="184">
        <v>1</v>
      </c>
      <c r="G449" s="185">
        <v>5</v>
      </c>
      <c r="H449" s="185" t="s">
        <v>2100</v>
      </c>
      <c r="I449" s="185" t="s">
        <v>2100</v>
      </c>
      <c r="J449" s="185" t="s">
        <v>2100</v>
      </c>
      <c r="K449" s="185" t="s">
        <v>2100</v>
      </c>
      <c r="L449" s="237"/>
      <c r="M449" s="237"/>
      <c r="N449" s="237"/>
    </row>
    <row r="450" spans="1:14" ht="12" x14ac:dyDescent="0.4">
      <c r="A450" s="125"/>
      <c r="B450" s="175"/>
      <c r="C450" s="175"/>
      <c r="D450" s="175">
        <v>3282</v>
      </c>
      <c r="E450" s="176" t="s">
        <v>528</v>
      </c>
      <c r="F450" s="184">
        <v>8</v>
      </c>
      <c r="G450" s="185">
        <v>39</v>
      </c>
      <c r="H450" s="185">
        <v>13095</v>
      </c>
      <c r="I450" s="185">
        <v>12934</v>
      </c>
      <c r="J450" s="185">
        <v>38983</v>
      </c>
      <c r="K450" s="185">
        <v>23697</v>
      </c>
      <c r="L450" s="237"/>
      <c r="M450" s="237"/>
      <c r="N450" s="237"/>
    </row>
    <row r="451" spans="1:14" ht="15" customHeight="1" x14ac:dyDescent="0.4">
      <c r="A451" s="125"/>
      <c r="B451" s="175"/>
      <c r="C451" s="175"/>
      <c r="D451" s="175">
        <v>3284</v>
      </c>
      <c r="E451" s="176" t="s">
        <v>529</v>
      </c>
      <c r="F451" s="184">
        <v>1</v>
      </c>
      <c r="G451" s="185">
        <v>5</v>
      </c>
      <c r="H451" s="185" t="s">
        <v>2100</v>
      </c>
      <c r="I451" s="185" t="s">
        <v>2100</v>
      </c>
      <c r="J451" s="185" t="s">
        <v>2100</v>
      </c>
      <c r="K451" s="185" t="s">
        <v>2100</v>
      </c>
      <c r="L451" s="237"/>
      <c r="M451" s="237"/>
      <c r="N451" s="237"/>
    </row>
    <row r="452" spans="1:14" ht="15" customHeight="1" x14ac:dyDescent="0.4">
      <c r="A452" s="125"/>
      <c r="B452" s="175"/>
      <c r="C452" s="175"/>
      <c r="D452" s="175">
        <v>3289</v>
      </c>
      <c r="E452" s="176" t="s">
        <v>530</v>
      </c>
      <c r="F452" s="184">
        <v>3</v>
      </c>
      <c r="G452" s="185">
        <v>38</v>
      </c>
      <c r="H452" s="185">
        <v>5361</v>
      </c>
      <c r="I452" s="185">
        <v>1059</v>
      </c>
      <c r="J452" s="185">
        <v>8138</v>
      </c>
      <c r="K452" s="185">
        <v>6663</v>
      </c>
      <c r="L452" s="237"/>
      <c r="M452" s="237"/>
      <c r="N452" s="237"/>
    </row>
    <row r="453" spans="1:14" ht="12" customHeight="1" x14ac:dyDescent="0.4">
      <c r="A453" s="124"/>
      <c r="B453" s="174"/>
      <c r="C453" s="174">
        <v>329</v>
      </c>
      <c r="D453" s="338" t="s">
        <v>531</v>
      </c>
      <c r="E453" s="330"/>
      <c r="F453" s="182" t="s">
        <v>2101</v>
      </c>
      <c r="G453" s="183" t="s">
        <v>2101</v>
      </c>
      <c r="H453" s="183" t="s">
        <v>2101</v>
      </c>
      <c r="I453" s="183" t="s">
        <v>2101</v>
      </c>
      <c r="J453" s="183" t="s">
        <v>2101</v>
      </c>
      <c r="K453" s="183" t="s">
        <v>2101</v>
      </c>
      <c r="L453" s="125"/>
      <c r="M453" s="125"/>
      <c r="N453" s="125"/>
    </row>
    <row r="454" spans="1:14" ht="15" customHeight="1" x14ac:dyDescent="0.4">
      <c r="A454" s="124"/>
      <c r="B454" s="175"/>
      <c r="C454" s="175"/>
      <c r="D454" s="166">
        <v>3291</v>
      </c>
      <c r="E454" s="166" t="s">
        <v>2119</v>
      </c>
      <c r="F454" s="184">
        <v>2</v>
      </c>
      <c r="G454" s="185">
        <v>4</v>
      </c>
      <c r="H454" s="185" t="s">
        <v>2100</v>
      </c>
      <c r="I454" s="185" t="s">
        <v>2100</v>
      </c>
      <c r="J454" s="185" t="s">
        <v>2100</v>
      </c>
      <c r="K454" s="185" t="s">
        <v>2100</v>
      </c>
      <c r="L454" s="237"/>
      <c r="M454" s="237"/>
      <c r="N454" s="237"/>
    </row>
    <row r="455" spans="1:14" ht="15" customHeight="1" x14ac:dyDescent="0.4">
      <c r="A455" s="125"/>
      <c r="B455" s="175"/>
      <c r="C455" s="175"/>
      <c r="D455" s="175">
        <v>3292</v>
      </c>
      <c r="E455" s="176" t="s">
        <v>532</v>
      </c>
      <c r="F455" s="184">
        <v>30</v>
      </c>
      <c r="G455" s="185">
        <v>171</v>
      </c>
      <c r="H455" s="185">
        <v>51958</v>
      </c>
      <c r="I455" s="185">
        <v>72778</v>
      </c>
      <c r="J455" s="185">
        <v>168343</v>
      </c>
      <c r="K455" s="185">
        <v>86893</v>
      </c>
      <c r="L455" s="20"/>
      <c r="M455" s="20"/>
      <c r="N455" s="20"/>
    </row>
    <row r="456" spans="1:14" ht="15" customHeight="1" x14ac:dyDescent="0.4">
      <c r="A456" s="125"/>
      <c r="B456" s="175"/>
      <c r="C456" s="175"/>
      <c r="D456" s="175">
        <v>3293</v>
      </c>
      <c r="E456" s="176" t="s">
        <v>533</v>
      </c>
      <c r="F456" s="184">
        <v>2</v>
      </c>
      <c r="G456" s="185">
        <v>79</v>
      </c>
      <c r="H456" s="185" t="s">
        <v>2100</v>
      </c>
      <c r="I456" s="185" t="s">
        <v>2100</v>
      </c>
      <c r="J456" s="185" t="s">
        <v>2100</v>
      </c>
      <c r="K456" s="185" t="s">
        <v>2100</v>
      </c>
    </row>
    <row r="457" spans="1:14" ht="15" customHeight="1" x14ac:dyDescent="0.4">
      <c r="A457" s="125"/>
      <c r="B457" s="175"/>
      <c r="C457" s="175"/>
      <c r="D457" s="175">
        <v>3295</v>
      </c>
      <c r="E457" s="176" t="s">
        <v>534</v>
      </c>
      <c r="F457" s="184">
        <v>3</v>
      </c>
      <c r="G457" s="185">
        <v>28</v>
      </c>
      <c r="H457" s="185">
        <v>10115</v>
      </c>
      <c r="I457" s="185">
        <v>6658</v>
      </c>
      <c r="J457" s="185">
        <v>28657</v>
      </c>
      <c r="K457" s="185">
        <v>20000</v>
      </c>
    </row>
    <row r="458" spans="1:14" ht="24.75" thickBot="1" x14ac:dyDescent="0.45">
      <c r="A458" s="125"/>
      <c r="B458" s="177"/>
      <c r="C458" s="177"/>
      <c r="D458" s="177">
        <v>3299</v>
      </c>
      <c r="E458" s="178" t="s">
        <v>535</v>
      </c>
      <c r="F458" s="190">
        <v>9</v>
      </c>
      <c r="G458" s="191">
        <v>466</v>
      </c>
      <c r="H458" s="191">
        <v>182147</v>
      </c>
      <c r="I458" s="191">
        <v>785508</v>
      </c>
      <c r="J458" s="191">
        <v>1754157</v>
      </c>
      <c r="K458" s="191">
        <v>949880</v>
      </c>
    </row>
    <row r="459" spans="1:14" ht="15" customHeight="1" x14ac:dyDescent="0.4">
      <c r="A459" s="125"/>
    </row>
    <row r="460" spans="1:14" ht="15" customHeight="1" x14ac:dyDescent="0.4">
      <c r="A460" s="125"/>
      <c r="F460" s="47"/>
      <c r="G460" s="47"/>
      <c r="H460" s="47"/>
      <c r="I460" s="47"/>
      <c r="J460" s="47"/>
      <c r="K460" s="47"/>
    </row>
    <row r="461" spans="1:14" ht="15" customHeight="1" x14ac:dyDescent="0.4">
      <c r="A461" s="125"/>
      <c r="F461" s="20"/>
      <c r="G461" s="20"/>
      <c r="H461" s="20"/>
      <c r="I461" s="20"/>
      <c r="J461" s="20"/>
      <c r="K461" s="20"/>
    </row>
    <row r="462" spans="1:14" ht="15" customHeight="1" x14ac:dyDescent="0.4">
      <c r="A462" s="125"/>
    </row>
    <row r="463" spans="1:14" ht="15" customHeight="1" x14ac:dyDescent="0.4">
      <c r="A463" s="125"/>
    </row>
    <row r="464" spans="1:14" ht="15" customHeight="1" x14ac:dyDescent="0.4">
      <c r="A464" s="125"/>
    </row>
    <row r="465" spans="1:1" ht="15" customHeight="1" x14ac:dyDescent="0.4">
      <c r="A465" s="125"/>
    </row>
    <row r="466" spans="1:1" ht="15" customHeight="1" x14ac:dyDescent="0.4">
      <c r="A466" s="125"/>
    </row>
    <row r="467" spans="1:1" ht="15" customHeight="1" x14ac:dyDescent="0.4">
      <c r="A467" s="125"/>
    </row>
    <row r="468" spans="1:1" ht="15" customHeight="1" x14ac:dyDescent="0.4">
      <c r="A468" s="125"/>
    </row>
    <row r="469" spans="1:1" ht="15" customHeight="1" x14ac:dyDescent="0.4">
      <c r="A469" s="125"/>
    </row>
    <row r="470" spans="1:1" ht="15" customHeight="1" x14ac:dyDescent="0.4">
      <c r="A470" s="125"/>
    </row>
    <row r="471" spans="1:1" ht="15" customHeight="1" x14ac:dyDescent="0.4">
      <c r="A471" s="125"/>
    </row>
    <row r="472" spans="1:1" ht="15" customHeight="1" x14ac:dyDescent="0.4">
      <c r="A472" s="125"/>
    </row>
    <row r="473" spans="1:1" ht="15" customHeight="1" x14ac:dyDescent="0.4">
      <c r="A473" s="125"/>
    </row>
    <row r="474" spans="1:1" ht="15" customHeight="1" x14ac:dyDescent="0.4">
      <c r="A474" s="125"/>
    </row>
    <row r="475" spans="1:1" ht="15" customHeight="1" x14ac:dyDescent="0.4">
      <c r="A475" s="125"/>
    </row>
    <row r="476" spans="1:1" ht="15" customHeight="1" x14ac:dyDescent="0.4">
      <c r="A476" s="125"/>
    </row>
    <row r="477" spans="1:1" ht="15" customHeight="1" x14ac:dyDescent="0.4">
      <c r="A477" s="125"/>
    </row>
    <row r="478" spans="1:1" ht="15" customHeight="1" x14ac:dyDescent="0.4">
      <c r="A478" s="125"/>
    </row>
    <row r="479" spans="1:1" ht="15" customHeight="1" x14ac:dyDescent="0.4">
      <c r="A479" s="125"/>
    </row>
    <row r="480" spans="1:1" ht="15" customHeight="1" x14ac:dyDescent="0.4">
      <c r="A480" s="125"/>
    </row>
    <row r="481" spans="1:1" ht="15" customHeight="1" x14ac:dyDescent="0.4">
      <c r="A481" s="125"/>
    </row>
    <row r="482" spans="1:1" ht="15" customHeight="1" x14ac:dyDescent="0.4">
      <c r="A482" s="125"/>
    </row>
  </sheetData>
  <mergeCells count="121">
    <mergeCell ref="D439:E439"/>
    <mergeCell ref="D446:E446"/>
    <mergeCell ref="D448:E448"/>
    <mergeCell ref="D395:E395"/>
    <mergeCell ref="D399:E399"/>
    <mergeCell ref="D403:E403"/>
    <mergeCell ref="D411:E411"/>
    <mergeCell ref="D334:E334"/>
    <mergeCell ref="D349:E349"/>
    <mergeCell ref="D368:E368"/>
    <mergeCell ref="D371:E371"/>
    <mergeCell ref="D374:E374"/>
    <mergeCell ref="D379:E379"/>
    <mergeCell ref="D389:E389"/>
    <mergeCell ref="D392:E392"/>
    <mergeCell ref="D436:E436"/>
    <mergeCell ref="D443:E443"/>
    <mergeCell ref="D342:E342"/>
    <mergeCell ref="D352:E352"/>
    <mergeCell ref="D265:E265"/>
    <mergeCell ref="D270:E270"/>
    <mergeCell ref="D290:E290"/>
    <mergeCell ref="D304:E304"/>
    <mergeCell ref="D308:E308"/>
    <mergeCell ref="D310:E310"/>
    <mergeCell ref="D245:E245"/>
    <mergeCell ref="D248:E248"/>
    <mergeCell ref="D250:E250"/>
    <mergeCell ref="D254:E254"/>
    <mergeCell ref="D263:E263"/>
    <mergeCell ref="D273:E273"/>
    <mergeCell ref="D278:E278"/>
    <mergeCell ref="D283:E283"/>
    <mergeCell ref="D294:E294"/>
    <mergeCell ref="D300:E300"/>
    <mergeCell ref="D302:E302"/>
    <mergeCell ref="D259:E259"/>
    <mergeCell ref="D261:E261"/>
    <mergeCell ref="D272:E272"/>
    <mergeCell ref="D178:E178"/>
    <mergeCell ref="D201:E201"/>
    <mergeCell ref="D213:E213"/>
    <mergeCell ref="D215:E215"/>
    <mergeCell ref="D185:E185"/>
    <mergeCell ref="D188:E188"/>
    <mergeCell ref="D193:E193"/>
    <mergeCell ref="D198:E198"/>
    <mergeCell ref="D206:E206"/>
    <mergeCell ref="D209:E209"/>
    <mergeCell ref="D453:E453"/>
    <mergeCell ref="D13:E13"/>
    <mergeCell ref="D19:E19"/>
    <mergeCell ref="D30:E30"/>
    <mergeCell ref="D36:E36"/>
    <mergeCell ref="D413:E413"/>
    <mergeCell ref="D420:E420"/>
    <mergeCell ref="D424:E424"/>
    <mergeCell ref="D426:E426"/>
    <mergeCell ref="D431:E431"/>
    <mergeCell ref="D355:E355"/>
    <mergeCell ref="D360:E360"/>
    <mergeCell ref="D363:E363"/>
    <mergeCell ref="D381:E381"/>
    <mergeCell ref="D384:E384"/>
    <mergeCell ref="D406:E406"/>
    <mergeCell ref="D376:E376"/>
    <mergeCell ref="D133:E133"/>
    <mergeCell ref="D136:E136"/>
    <mergeCell ref="D138:E138"/>
    <mergeCell ref="D140:E140"/>
    <mergeCell ref="D142:E142"/>
    <mergeCell ref="D313:E313"/>
    <mergeCell ref="D315:E315"/>
    <mergeCell ref="B9:E10"/>
    <mergeCell ref="F9:F10"/>
    <mergeCell ref="D165:E165"/>
    <mergeCell ref="D181:E181"/>
    <mergeCell ref="D124:E124"/>
    <mergeCell ref="D128:E128"/>
    <mergeCell ref="D131:E131"/>
    <mergeCell ref="B11:E11"/>
    <mergeCell ref="D27:E27"/>
    <mergeCell ref="D74:E74"/>
    <mergeCell ref="D83:E83"/>
    <mergeCell ref="D89:E89"/>
    <mergeCell ref="D101:E101"/>
    <mergeCell ref="D40:E40"/>
    <mergeCell ref="D46:E46"/>
    <mergeCell ref="D48:E48"/>
    <mergeCell ref="D79:E79"/>
    <mergeCell ref="D58:E58"/>
    <mergeCell ref="D60:E60"/>
    <mergeCell ref="D64:E64"/>
    <mergeCell ref="D67:E67"/>
    <mergeCell ref="D69:E69"/>
    <mergeCell ref="D76:E76"/>
    <mergeCell ref="D144:E144"/>
    <mergeCell ref="D322:E322"/>
    <mergeCell ref="D339:E339"/>
    <mergeCell ref="D97:E97"/>
    <mergeCell ref="D105:E105"/>
    <mergeCell ref="D112:E112"/>
    <mergeCell ref="D117:E117"/>
    <mergeCell ref="D163:E163"/>
    <mergeCell ref="D168:E168"/>
    <mergeCell ref="D171:E171"/>
    <mergeCell ref="D176:E176"/>
    <mergeCell ref="D149:E149"/>
    <mergeCell ref="D153:E153"/>
    <mergeCell ref="D155:E155"/>
    <mergeCell ref="D158:E158"/>
    <mergeCell ref="D161:E161"/>
    <mergeCell ref="D231:E231"/>
    <mergeCell ref="D324:E324"/>
    <mergeCell ref="D326:E326"/>
    <mergeCell ref="D331:E331"/>
    <mergeCell ref="D233:E233"/>
    <mergeCell ref="D239:E239"/>
    <mergeCell ref="D218:E218"/>
    <mergeCell ref="D222:E222"/>
    <mergeCell ref="D226:E226"/>
  </mergeCells>
  <phoneticPr fontId="2"/>
  <pageMargins left="0.78740157480314965" right="0.78740157480314965" top="0.78740157480314965" bottom="0.78740157480314965" header="0.39370078740157483" footer="0.59055118110236227"/>
  <pageSetup paperSize="9" scale="83" firstPageNumber="5"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36"/>
  <sheetViews>
    <sheetView showGridLines="0" zoomScaleNormal="100" workbookViewId="0"/>
  </sheetViews>
  <sheetFormatPr defaultColWidth="8.125" defaultRowHeight="15" customHeight="1" x14ac:dyDescent="0.4"/>
  <cols>
    <col min="1" max="1" width="2.625" style="226" customWidth="1"/>
    <col min="2" max="2" width="2.5" style="230" customWidth="1"/>
    <col min="3" max="3" width="6.5" style="226" customWidth="1"/>
    <col min="4" max="4" width="58.75" style="226" customWidth="1"/>
    <col min="5" max="5" width="6" style="133" customWidth="1"/>
    <col min="6" max="6" width="11.375" style="133" customWidth="1"/>
    <col min="7" max="16384" width="8.125" style="133"/>
  </cols>
  <sheetData>
    <row r="1" spans="1:10" s="115" customFormat="1" ht="15" customHeight="1" x14ac:dyDescent="0.4">
      <c r="B1" s="122" t="s">
        <v>2258</v>
      </c>
      <c r="C1" s="122"/>
      <c r="D1" s="116"/>
      <c r="E1" s="117"/>
      <c r="F1" s="117"/>
    </row>
    <row r="2" spans="1:10" s="55" customFormat="1" ht="18" customHeight="1" x14ac:dyDescent="0.4">
      <c r="B2" s="100"/>
      <c r="C2" s="102"/>
      <c r="D2" s="102"/>
      <c r="E2" s="103"/>
      <c r="F2" s="103"/>
    </row>
    <row r="3" spans="1:10" s="55" customFormat="1" ht="15" customHeight="1" thickBot="1" x14ac:dyDescent="0.45">
      <c r="B3" s="101" t="s">
        <v>2066</v>
      </c>
      <c r="E3" s="103"/>
      <c r="F3" s="103"/>
      <c r="G3" s="65"/>
      <c r="H3" s="65"/>
    </row>
    <row r="4" spans="1:10" s="44" customFormat="1" ht="36" x14ac:dyDescent="0.4">
      <c r="A4" s="61"/>
      <c r="B4" s="352" t="s">
        <v>18</v>
      </c>
      <c r="C4" s="352"/>
      <c r="D4" s="353"/>
      <c r="E4" s="137" t="s">
        <v>2056</v>
      </c>
      <c r="F4" s="62" t="s">
        <v>724</v>
      </c>
      <c r="G4" s="61"/>
      <c r="H4" s="61"/>
    </row>
    <row r="5" spans="1:10" s="44" customFormat="1" ht="15" customHeight="1" thickBot="1" x14ac:dyDescent="0.45">
      <c r="A5" s="61"/>
      <c r="B5" s="354"/>
      <c r="C5" s="354"/>
      <c r="D5" s="355"/>
      <c r="E5" s="136"/>
      <c r="F5" s="63" t="s">
        <v>79</v>
      </c>
      <c r="G5" s="61"/>
      <c r="H5" s="61"/>
    </row>
    <row r="6" spans="1:10" s="55" customFormat="1" ht="15" customHeight="1" x14ac:dyDescent="0.4">
      <c r="A6" s="65"/>
      <c r="B6" s="356" t="s">
        <v>2076</v>
      </c>
      <c r="C6" s="356"/>
      <c r="D6" s="357"/>
      <c r="E6" s="50">
        <v>3222</v>
      </c>
      <c r="F6" s="214">
        <v>253255812</v>
      </c>
      <c r="G6" s="65"/>
      <c r="H6" s="65"/>
    </row>
    <row r="7" spans="1:10" s="55" customFormat="1" ht="15" customHeight="1" x14ac:dyDescent="0.4">
      <c r="A7" s="65"/>
      <c r="B7" s="215" t="s">
        <v>2166</v>
      </c>
      <c r="C7" s="205" t="s">
        <v>2101</v>
      </c>
      <c r="D7" s="206" t="s">
        <v>0</v>
      </c>
      <c r="E7" s="192">
        <v>789</v>
      </c>
      <c r="F7" s="193">
        <v>35599166</v>
      </c>
      <c r="G7" s="64"/>
      <c r="H7" s="65"/>
    </row>
    <row r="8" spans="1:10" s="44" customFormat="1" ht="15" customHeight="1" x14ac:dyDescent="0.15">
      <c r="A8" s="61"/>
      <c r="B8" s="207" t="s">
        <v>2101</v>
      </c>
      <c r="C8" s="223" t="s">
        <v>725</v>
      </c>
      <c r="D8" s="224" t="s">
        <v>726</v>
      </c>
      <c r="E8" s="208">
        <v>18</v>
      </c>
      <c r="F8" s="184">
        <v>3834487</v>
      </c>
      <c r="G8" s="61"/>
      <c r="H8" s="61"/>
      <c r="J8" s="55"/>
    </row>
    <row r="9" spans="1:10" s="44" customFormat="1" ht="15" customHeight="1" x14ac:dyDescent="0.15">
      <c r="A9" s="61"/>
      <c r="B9" s="207" t="s">
        <v>2101</v>
      </c>
      <c r="C9" s="223" t="s">
        <v>727</v>
      </c>
      <c r="D9" s="224" t="s">
        <v>728</v>
      </c>
      <c r="E9" s="208">
        <v>1</v>
      </c>
      <c r="F9" s="184" t="s">
        <v>72</v>
      </c>
      <c r="G9" s="61"/>
      <c r="H9" s="61"/>
      <c r="J9" s="55"/>
    </row>
    <row r="10" spans="1:10" s="44" customFormat="1" ht="15" customHeight="1" x14ac:dyDescent="0.15">
      <c r="A10" s="61"/>
      <c r="B10" s="207" t="s">
        <v>2101</v>
      </c>
      <c r="C10" s="223" t="s">
        <v>729</v>
      </c>
      <c r="D10" s="224" t="s">
        <v>730</v>
      </c>
      <c r="E10" s="208">
        <v>14</v>
      </c>
      <c r="F10" s="184">
        <v>1194750</v>
      </c>
      <c r="G10" s="61"/>
      <c r="H10" s="61"/>
      <c r="J10" s="55"/>
    </row>
    <row r="11" spans="1:10" s="44" customFormat="1" ht="15" customHeight="1" x14ac:dyDescent="0.15">
      <c r="A11" s="61"/>
      <c r="B11" s="207" t="s">
        <v>2101</v>
      </c>
      <c r="C11" s="223" t="s">
        <v>731</v>
      </c>
      <c r="D11" s="224" t="s">
        <v>732</v>
      </c>
      <c r="E11" s="208">
        <v>16</v>
      </c>
      <c r="F11" s="184">
        <v>1184356</v>
      </c>
      <c r="G11" s="61"/>
      <c r="H11" s="61"/>
      <c r="J11" s="55"/>
    </row>
    <row r="12" spans="1:10" s="44" customFormat="1" ht="15" customHeight="1" x14ac:dyDescent="0.15">
      <c r="A12" s="61"/>
      <c r="B12" s="207" t="s">
        <v>2101</v>
      </c>
      <c r="C12" s="223" t="s">
        <v>733</v>
      </c>
      <c r="D12" s="224" t="s">
        <v>734</v>
      </c>
      <c r="E12" s="208">
        <v>9</v>
      </c>
      <c r="F12" s="184">
        <v>717428</v>
      </c>
      <c r="G12" s="61"/>
      <c r="H12" s="61"/>
      <c r="J12" s="55"/>
    </row>
    <row r="13" spans="1:10" s="44" customFormat="1" ht="15" customHeight="1" x14ac:dyDescent="0.15">
      <c r="A13" s="61"/>
      <c r="B13" s="207" t="s">
        <v>2101</v>
      </c>
      <c r="C13" s="223" t="s">
        <v>735</v>
      </c>
      <c r="D13" s="224" t="s">
        <v>736</v>
      </c>
      <c r="E13" s="208">
        <v>3</v>
      </c>
      <c r="F13" s="184">
        <v>155990</v>
      </c>
      <c r="G13" s="61"/>
      <c r="H13" s="61"/>
      <c r="J13" s="55"/>
    </row>
    <row r="14" spans="1:10" s="44" customFormat="1" ht="15" customHeight="1" x14ac:dyDescent="0.15">
      <c r="A14" s="61"/>
      <c r="B14" s="207" t="s">
        <v>2101</v>
      </c>
      <c r="C14" s="223" t="s">
        <v>737</v>
      </c>
      <c r="D14" s="224" t="s">
        <v>738</v>
      </c>
      <c r="E14" s="208">
        <v>5</v>
      </c>
      <c r="F14" s="184">
        <v>134445</v>
      </c>
      <c r="G14" s="61"/>
      <c r="H14" s="61"/>
      <c r="J14" s="55"/>
    </row>
    <row r="15" spans="1:10" s="44" customFormat="1" ht="15" customHeight="1" x14ac:dyDescent="0.15">
      <c r="A15" s="61"/>
      <c r="B15" s="207" t="s">
        <v>2101</v>
      </c>
      <c r="C15" s="223" t="s">
        <v>739</v>
      </c>
      <c r="D15" s="224" t="s">
        <v>740</v>
      </c>
      <c r="E15" s="208">
        <v>5</v>
      </c>
      <c r="F15" s="184">
        <v>8989</v>
      </c>
      <c r="G15" s="61"/>
      <c r="H15" s="61"/>
      <c r="J15" s="55"/>
    </row>
    <row r="16" spans="1:10" s="44" customFormat="1" ht="15" customHeight="1" x14ac:dyDescent="0.15">
      <c r="A16" s="61"/>
      <c r="B16" s="207" t="s">
        <v>2101</v>
      </c>
      <c r="C16" s="223" t="s">
        <v>741</v>
      </c>
      <c r="D16" s="224" t="s">
        <v>742</v>
      </c>
      <c r="E16" s="208">
        <v>5</v>
      </c>
      <c r="F16" s="184">
        <v>62495</v>
      </c>
      <c r="G16" s="61"/>
      <c r="H16" s="61"/>
      <c r="J16" s="55"/>
    </row>
    <row r="17" spans="1:10" s="44" customFormat="1" ht="15" customHeight="1" x14ac:dyDescent="0.15">
      <c r="A17" s="61"/>
      <c r="B17" s="207" t="s">
        <v>2101</v>
      </c>
      <c r="C17" s="223" t="s">
        <v>743</v>
      </c>
      <c r="D17" s="224" t="s">
        <v>744</v>
      </c>
      <c r="E17" s="208">
        <v>18</v>
      </c>
      <c r="F17" s="209">
        <v>285074</v>
      </c>
      <c r="G17" s="61"/>
      <c r="H17" s="61"/>
      <c r="J17" s="55"/>
    </row>
    <row r="18" spans="1:10" s="44" customFormat="1" ht="15" customHeight="1" x14ac:dyDescent="0.15">
      <c r="A18" s="61"/>
      <c r="B18" s="225" t="s">
        <v>2101</v>
      </c>
      <c r="C18" s="223" t="s">
        <v>745</v>
      </c>
      <c r="D18" s="224" t="s">
        <v>746</v>
      </c>
      <c r="E18" s="208">
        <v>12</v>
      </c>
      <c r="F18" s="209">
        <v>1111877</v>
      </c>
      <c r="G18" s="61"/>
      <c r="H18" s="61"/>
      <c r="J18" s="55"/>
    </row>
    <row r="19" spans="1:10" s="44" customFormat="1" ht="15" customHeight="1" x14ac:dyDescent="0.15">
      <c r="A19" s="61"/>
      <c r="B19" s="225" t="s">
        <v>2101</v>
      </c>
      <c r="C19" s="223" t="s">
        <v>747</v>
      </c>
      <c r="D19" s="224" t="s">
        <v>748</v>
      </c>
      <c r="E19" s="208">
        <v>17</v>
      </c>
      <c r="F19" s="209">
        <v>7290112</v>
      </c>
      <c r="G19" s="61"/>
      <c r="H19" s="61"/>
      <c r="J19" s="55"/>
    </row>
    <row r="20" spans="1:10" s="44" customFormat="1" ht="15" customHeight="1" x14ac:dyDescent="0.15">
      <c r="A20" s="61"/>
      <c r="B20" s="225" t="s">
        <v>2101</v>
      </c>
      <c r="C20" s="223" t="s">
        <v>749</v>
      </c>
      <c r="D20" s="224" t="s">
        <v>750</v>
      </c>
      <c r="E20" s="208">
        <v>27</v>
      </c>
      <c r="F20" s="210">
        <v>1454900</v>
      </c>
      <c r="G20" s="61"/>
      <c r="H20" s="61"/>
      <c r="J20" s="55"/>
    </row>
    <row r="21" spans="1:10" s="44" customFormat="1" ht="15" customHeight="1" x14ac:dyDescent="0.15">
      <c r="A21" s="61"/>
      <c r="B21" s="225" t="s">
        <v>2101</v>
      </c>
      <c r="C21" s="223" t="s">
        <v>751</v>
      </c>
      <c r="D21" s="224" t="s">
        <v>752</v>
      </c>
      <c r="E21" s="208">
        <v>5</v>
      </c>
      <c r="F21" s="210">
        <v>215674</v>
      </c>
      <c r="G21" s="61"/>
      <c r="H21" s="61"/>
      <c r="J21" s="55"/>
    </row>
    <row r="22" spans="1:10" s="44" customFormat="1" ht="15" customHeight="1" x14ac:dyDescent="0.15">
      <c r="A22" s="61"/>
      <c r="B22" s="225" t="s">
        <v>2101</v>
      </c>
      <c r="C22" s="223" t="s">
        <v>753</v>
      </c>
      <c r="D22" s="224" t="s">
        <v>754</v>
      </c>
      <c r="E22" s="208">
        <v>14</v>
      </c>
      <c r="F22" s="210">
        <v>639829</v>
      </c>
      <c r="G22" s="61"/>
      <c r="H22" s="61"/>
      <c r="J22" s="55"/>
    </row>
    <row r="23" spans="1:10" s="44" customFormat="1" ht="15" customHeight="1" x14ac:dyDescent="0.15">
      <c r="A23" s="61"/>
      <c r="B23" s="225" t="s">
        <v>2101</v>
      </c>
      <c r="C23" s="223" t="s">
        <v>2167</v>
      </c>
      <c r="D23" s="224" t="s">
        <v>2122</v>
      </c>
      <c r="E23" s="208">
        <v>1</v>
      </c>
      <c r="F23" s="210" t="s">
        <v>72</v>
      </c>
      <c r="G23" s="61"/>
      <c r="H23" s="61"/>
      <c r="J23" s="55"/>
    </row>
    <row r="24" spans="1:10" s="44" customFormat="1" ht="15" customHeight="1" x14ac:dyDescent="0.15">
      <c r="A24" s="61"/>
      <c r="B24" s="225" t="s">
        <v>2101</v>
      </c>
      <c r="C24" s="223" t="s">
        <v>755</v>
      </c>
      <c r="D24" s="224" t="s">
        <v>756</v>
      </c>
      <c r="E24" s="208">
        <v>40</v>
      </c>
      <c r="F24" s="210">
        <v>634777</v>
      </c>
      <c r="G24" s="61"/>
      <c r="H24" s="61"/>
      <c r="J24" s="55"/>
    </row>
    <row r="25" spans="1:10" s="44" customFormat="1" ht="15" customHeight="1" x14ac:dyDescent="0.15">
      <c r="A25" s="61"/>
      <c r="B25" s="225" t="s">
        <v>2101</v>
      </c>
      <c r="C25" s="223" t="s">
        <v>757</v>
      </c>
      <c r="D25" s="224" t="s">
        <v>758</v>
      </c>
      <c r="E25" s="208">
        <v>2</v>
      </c>
      <c r="F25" s="210" t="s">
        <v>72</v>
      </c>
      <c r="G25" s="61"/>
      <c r="H25" s="61"/>
      <c r="J25" s="55"/>
    </row>
    <row r="26" spans="1:10" s="44" customFormat="1" ht="15" customHeight="1" x14ac:dyDescent="0.15">
      <c r="A26" s="61"/>
      <c r="B26" s="225" t="s">
        <v>2101</v>
      </c>
      <c r="C26" s="223" t="s">
        <v>759</v>
      </c>
      <c r="D26" s="224" t="s">
        <v>100</v>
      </c>
      <c r="E26" s="208">
        <v>31</v>
      </c>
      <c r="F26" s="210">
        <v>767499</v>
      </c>
      <c r="G26" s="61"/>
      <c r="H26" s="61"/>
      <c r="J26" s="55"/>
    </row>
    <row r="27" spans="1:10" s="44" customFormat="1" ht="15" customHeight="1" x14ac:dyDescent="0.15">
      <c r="A27" s="61"/>
      <c r="B27" s="225" t="s">
        <v>2101</v>
      </c>
      <c r="C27" s="223" t="s">
        <v>760</v>
      </c>
      <c r="D27" s="224" t="s">
        <v>761</v>
      </c>
      <c r="E27" s="208">
        <v>51</v>
      </c>
      <c r="F27" s="210">
        <v>1889632</v>
      </c>
      <c r="G27" s="61"/>
      <c r="H27" s="61"/>
      <c r="J27" s="55"/>
    </row>
    <row r="28" spans="1:10" s="44" customFormat="1" ht="15" customHeight="1" x14ac:dyDescent="0.15">
      <c r="A28" s="61"/>
      <c r="B28" s="225" t="s">
        <v>2101</v>
      </c>
      <c r="C28" s="223" t="s">
        <v>762</v>
      </c>
      <c r="D28" s="224" t="s">
        <v>104</v>
      </c>
      <c r="E28" s="208">
        <v>27</v>
      </c>
      <c r="F28" s="210">
        <v>584259</v>
      </c>
      <c r="G28" s="61"/>
      <c r="H28" s="61"/>
      <c r="J28" s="55"/>
    </row>
    <row r="29" spans="1:10" s="44" customFormat="1" ht="15" customHeight="1" x14ac:dyDescent="0.15">
      <c r="A29" s="61"/>
      <c r="B29" s="225" t="s">
        <v>2101</v>
      </c>
      <c r="C29" s="223" t="s">
        <v>763</v>
      </c>
      <c r="D29" s="224" t="s">
        <v>764</v>
      </c>
      <c r="E29" s="208">
        <v>8</v>
      </c>
      <c r="F29" s="210">
        <v>17178</v>
      </c>
      <c r="G29" s="61"/>
      <c r="H29" s="61"/>
      <c r="J29" s="55"/>
    </row>
    <row r="30" spans="1:10" s="44" customFormat="1" ht="15" customHeight="1" x14ac:dyDescent="0.15">
      <c r="A30" s="61"/>
      <c r="B30" s="225" t="s">
        <v>2101</v>
      </c>
      <c r="C30" s="223" t="s">
        <v>765</v>
      </c>
      <c r="D30" s="224" t="s">
        <v>766</v>
      </c>
      <c r="E30" s="208">
        <v>28</v>
      </c>
      <c r="F30" s="210">
        <v>409151</v>
      </c>
      <c r="G30" s="61"/>
      <c r="H30" s="61"/>
      <c r="J30" s="55"/>
    </row>
    <row r="31" spans="1:10" s="44" customFormat="1" ht="15" customHeight="1" x14ac:dyDescent="0.15">
      <c r="A31" s="61"/>
      <c r="B31" s="225" t="s">
        <v>2101</v>
      </c>
      <c r="C31" s="223" t="s">
        <v>767</v>
      </c>
      <c r="D31" s="224" t="s">
        <v>768</v>
      </c>
      <c r="E31" s="208">
        <v>5</v>
      </c>
      <c r="F31" s="210">
        <v>18776</v>
      </c>
      <c r="G31" s="61"/>
      <c r="H31" s="61"/>
      <c r="J31" s="55"/>
    </row>
    <row r="32" spans="1:10" s="44" customFormat="1" ht="15" customHeight="1" x14ac:dyDescent="0.15">
      <c r="A32" s="61"/>
      <c r="B32" s="225" t="s">
        <v>2101</v>
      </c>
      <c r="C32" s="223" t="s">
        <v>769</v>
      </c>
      <c r="D32" s="224" t="s">
        <v>770</v>
      </c>
      <c r="E32" s="208">
        <v>1</v>
      </c>
      <c r="F32" s="210" t="s">
        <v>72</v>
      </c>
      <c r="G32" s="61"/>
      <c r="H32" s="61"/>
      <c r="J32" s="55"/>
    </row>
    <row r="33" spans="1:10" s="44" customFormat="1" ht="15" customHeight="1" x14ac:dyDescent="0.15">
      <c r="A33" s="61"/>
      <c r="B33" s="225" t="s">
        <v>2101</v>
      </c>
      <c r="C33" s="223" t="s">
        <v>771</v>
      </c>
      <c r="D33" s="224" t="s">
        <v>772</v>
      </c>
      <c r="E33" s="208">
        <v>1</v>
      </c>
      <c r="F33" s="210" t="s">
        <v>72</v>
      </c>
      <c r="G33" s="61"/>
      <c r="H33" s="61"/>
      <c r="J33" s="55"/>
    </row>
    <row r="34" spans="1:10" s="44" customFormat="1" ht="15" customHeight="1" x14ac:dyDescent="0.15">
      <c r="A34" s="61"/>
      <c r="B34" s="225" t="s">
        <v>2101</v>
      </c>
      <c r="C34" s="223" t="s">
        <v>773</v>
      </c>
      <c r="D34" s="224" t="s">
        <v>774</v>
      </c>
      <c r="E34" s="208">
        <v>2</v>
      </c>
      <c r="F34" s="210" t="s">
        <v>72</v>
      </c>
      <c r="G34" s="61"/>
      <c r="H34" s="61"/>
      <c r="J34" s="55"/>
    </row>
    <row r="35" spans="1:10" s="44" customFormat="1" ht="15" customHeight="1" x14ac:dyDescent="0.15">
      <c r="A35" s="61"/>
      <c r="B35" s="225" t="s">
        <v>2101</v>
      </c>
      <c r="C35" s="223" t="s">
        <v>775</v>
      </c>
      <c r="D35" s="224" t="s">
        <v>776</v>
      </c>
      <c r="E35" s="208">
        <v>17</v>
      </c>
      <c r="F35" s="210">
        <v>101176</v>
      </c>
      <c r="G35" s="61"/>
      <c r="H35" s="61"/>
      <c r="J35" s="55"/>
    </row>
    <row r="36" spans="1:10" s="44" customFormat="1" ht="15" customHeight="1" x14ac:dyDescent="0.15">
      <c r="A36" s="61"/>
      <c r="B36" s="225" t="s">
        <v>2101</v>
      </c>
      <c r="C36" s="223" t="s">
        <v>777</v>
      </c>
      <c r="D36" s="224" t="s">
        <v>778</v>
      </c>
      <c r="E36" s="208">
        <v>16</v>
      </c>
      <c r="F36" s="210">
        <v>136160</v>
      </c>
      <c r="G36" s="61"/>
      <c r="H36" s="61"/>
      <c r="J36" s="55"/>
    </row>
    <row r="37" spans="1:10" s="44" customFormat="1" ht="15" customHeight="1" x14ac:dyDescent="0.15">
      <c r="A37" s="61"/>
      <c r="B37" s="225" t="s">
        <v>2101</v>
      </c>
      <c r="C37" s="223" t="s">
        <v>779</v>
      </c>
      <c r="D37" s="224" t="s">
        <v>780</v>
      </c>
      <c r="E37" s="208">
        <v>17</v>
      </c>
      <c r="F37" s="210">
        <v>21999</v>
      </c>
      <c r="G37" s="61"/>
      <c r="H37" s="61"/>
      <c r="J37" s="55"/>
    </row>
    <row r="38" spans="1:10" s="44" customFormat="1" ht="15" customHeight="1" x14ac:dyDescent="0.15">
      <c r="A38" s="61"/>
      <c r="B38" s="225" t="s">
        <v>2101</v>
      </c>
      <c r="C38" s="223" t="s">
        <v>781</v>
      </c>
      <c r="D38" s="224" t="s">
        <v>782</v>
      </c>
      <c r="E38" s="208">
        <v>10</v>
      </c>
      <c r="F38" s="210">
        <v>59654</v>
      </c>
      <c r="G38" s="61"/>
      <c r="H38" s="61"/>
      <c r="J38" s="55"/>
    </row>
    <row r="39" spans="1:10" s="44" customFormat="1" ht="15" customHeight="1" x14ac:dyDescent="0.15">
      <c r="A39" s="61"/>
      <c r="B39" s="225" t="s">
        <v>2101</v>
      </c>
      <c r="C39" s="223" t="s">
        <v>783</v>
      </c>
      <c r="D39" s="224" t="s">
        <v>784</v>
      </c>
      <c r="E39" s="208">
        <v>1</v>
      </c>
      <c r="F39" s="210" t="s">
        <v>72</v>
      </c>
      <c r="G39" s="61"/>
      <c r="H39" s="61"/>
      <c r="J39" s="55"/>
    </row>
    <row r="40" spans="1:10" s="44" customFormat="1" ht="15" customHeight="1" x14ac:dyDescent="0.15">
      <c r="A40" s="61"/>
      <c r="B40" s="225" t="s">
        <v>2101</v>
      </c>
      <c r="C40" s="223" t="s">
        <v>785</v>
      </c>
      <c r="D40" s="224" t="s">
        <v>786</v>
      </c>
      <c r="E40" s="208">
        <v>4</v>
      </c>
      <c r="F40" s="210">
        <v>12267</v>
      </c>
      <c r="G40" s="61"/>
      <c r="H40" s="61"/>
      <c r="J40" s="55"/>
    </row>
    <row r="41" spans="1:10" s="44" customFormat="1" ht="15" customHeight="1" x14ac:dyDescent="0.15">
      <c r="A41" s="61"/>
      <c r="B41" s="225" t="s">
        <v>2101</v>
      </c>
      <c r="C41" s="223" t="s">
        <v>787</v>
      </c>
      <c r="D41" s="224" t="s">
        <v>122</v>
      </c>
      <c r="E41" s="208">
        <v>1</v>
      </c>
      <c r="F41" s="210" t="s">
        <v>72</v>
      </c>
      <c r="G41" s="61"/>
      <c r="H41" s="61"/>
      <c r="J41" s="55"/>
    </row>
    <row r="42" spans="1:10" s="44" customFormat="1" ht="15" customHeight="1" x14ac:dyDescent="0.15">
      <c r="A42" s="61"/>
      <c r="B42" s="225" t="s">
        <v>2101</v>
      </c>
      <c r="C42" s="223" t="s">
        <v>788</v>
      </c>
      <c r="D42" s="224" t="s">
        <v>789</v>
      </c>
      <c r="E42" s="208">
        <v>1</v>
      </c>
      <c r="F42" s="210" t="s">
        <v>72</v>
      </c>
      <c r="G42" s="61"/>
      <c r="H42" s="61"/>
      <c r="J42" s="55"/>
    </row>
    <row r="43" spans="1:10" s="44" customFormat="1" ht="15" customHeight="1" x14ac:dyDescent="0.15">
      <c r="A43" s="61"/>
      <c r="B43" s="225" t="s">
        <v>2101</v>
      </c>
      <c r="C43" s="223" t="s">
        <v>790</v>
      </c>
      <c r="D43" s="224" t="s">
        <v>791</v>
      </c>
      <c r="E43" s="208">
        <v>1</v>
      </c>
      <c r="F43" s="210" t="s">
        <v>72</v>
      </c>
      <c r="G43" s="61"/>
      <c r="H43" s="61"/>
      <c r="J43" s="55"/>
    </row>
    <row r="44" spans="1:10" s="44" customFormat="1" ht="15" customHeight="1" x14ac:dyDescent="0.15">
      <c r="A44" s="61"/>
      <c r="B44" s="225" t="s">
        <v>2101</v>
      </c>
      <c r="C44" s="223" t="s">
        <v>792</v>
      </c>
      <c r="D44" s="224" t="s">
        <v>793</v>
      </c>
      <c r="E44" s="208">
        <v>13</v>
      </c>
      <c r="F44" s="210">
        <v>262788</v>
      </c>
      <c r="G44" s="61"/>
      <c r="H44" s="61"/>
      <c r="J44" s="55"/>
    </row>
    <row r="45" spans="1:10" s="44" customFormat="1" ht="15" customHeight="1" x14ac:dyDescent="0.15">
      <c r="A45" s="61"/>
      <c r="B45" s="225" t="s">
        <v>2101</v>
      </c>
      <c r="C45" s="223" t="s">
        <v>794</v>
      </c>
      <c r="D45" s="224" t="s">
        <v>795</v>
      </c>
      <c r="E45" s="208">
        <v>5</v>
      </c>
      <c r="F45" s="210">
        <v>697927</v>
      </c>
      <c r="G45" s="61"/>
      <c r="H45" s="61"/>
      <c r="J45" s="55"/>
    </row>
    <row r="46" spans="1:10" s="44" customFormat="1" ht="15" customHeight="1" x14ac:dyDescent="0.15">
      <c r="A46" s="61"/>
      <c r="B46" s="225" t="s">
        <v>2101</v>
      </c>
      <c r="C46" s="223" t="s">
        <v>796</v>
      </c>
      <c r="D46" s="224" t="s">
        <v>797</v>
      </c>
      <c r="E46" s="208">
        <v>3</v>
      </c>
      <c r="F46" s="210">
        <v>6529</v>
      </c>
      <c r="G46" s="61"/>
      <c r="H46" s="61"/>
      <c r="J46" s="55"/>
    </row>
    <row r="47" spans="1:10" s="44" customFormat="1" ht="15" customHeight="1" x14ac:dyDescent="0.15">
      <c r="A47" s="61"/>
      <c r="B47" s="225" t="s">
        <v>2101</v>
      </c>
      <c r="C47" s="223" t="s">
        <v>798</v>
      </c>
      <c r="D47" s="224" t="s">
        <v>799</v>
      </c>
      <c r="E47" s="208">
        <v>3</v>
      </c>
      <c r="F47" s="210">
        <v>120613</v>
      </c>
      <c r="G47" s="61"/>
      <c r="H47" s="61"/>
      <c r="J47" s="55"/>
    </row>
    <row r="48" spans="1:10" s="44" customFormat="1" ht="15" customHeight="1" x14ac:dyDescent="0.15">
      <c r="A48" s="61"/>
      <c r="B48" s="225" t="s">
        <v>2101</v>
      </c>
      <c r="C48" s="223" t="s">
        <v>800</v>
      </c>
      <c r="D48" s="224" t="s">
        <v>801</v>
      </c>
      <c r="E48" s="208">
        <v>2</v>
      </c>
      <c r="F48" s="210" t="s">
        <v>72</v>
      </c>
      <c r="G48" s="61"/>
      <c r="H48" s="61"/>
      <c r="J48" s="55"/>
    </row>
    <row r="49" spans="1:10" s="44" customFormat="1" ht="15" customHeight="1" x14ac:dyDescent="0.15">
      <c r="A49" s="61"/>
      <c r="B49" s="225" t="s">
        <v>2101</v>
      </c>
      <c r="C49" s="223" t="s">
        <v>802</v>
      </c>
      <c r="D49" s="224" t="s">
        <v>803</v>
      </c>
      <c r="E49" s="208">
        <v>3</v>
      </c>
      <c r="F49" s="210">
        <v>4060</v>
      </c>
      <c r="G49" s="61"/>
      <c r="H49" s="61"/>
      <c r="J49" s="55"/>
    </row>
    <row r="50" spans="1:10" s="44" customFormat="1" ht="15" customHeight="1" x14ac:dyDescent="0.15">
      <c r="A50" s="61"/>
      <c r="B50" s="225" t="s">
        <v>2101</v>
      </c>
      <c r="C50" s="223" t="s">
        <v>804</v>
      </c>
      <c r="D50" s="224" t="s">
        <v>805</v>
      </c>
      <c r="E50" s="208">
        <v>10</v>
      </c>
      <c r="F50" s="210">
        <v>234563</v>
      </c>
      <c r="G50" s="61"/>
      <c r="H50" s="61"/>
      <c r="J50" s="55"/>
    </row>
    <row r="51" spans="1:10" s="44" customFormat="1" ht="15" customHeight="1" x14ac:dyDescent="0.15">
      <c r="A51" s="61"/>
      <c r="B51" s="225" t="s">
        <v>2101</v>
      </c>
      <c r="C51" s="223" t="s">
        <v>806</v>
      </c>
      <c r="D51" s="224" t="s">
        <v>807</v>
      </c>
      <c r="E51" s="208">
        <v>14</v>
      </c>
      <c r="F51" s="210">
        <v>581343</v>
      </c>
      <c r="G51" s="61"/>
      <c r="H51" s="61"/>
      <c r="J51" s="55"/>
    </row>
    <row r="52" spans="1:10" s="44" customFormat="1" ht="15" customHeight="1" x14ac:dyDescent="0.15">
      <c r="A52" s="61"/>
      <c r="B52" s="225" t="s">
        <v>2101</v>
      </c>
      <c r="C52" s="223" t="s">
        <v>808</v>
      </c>
      <c r="D52" s="224" t="s">
        <v>809</v>
      </c>
      <c r="E52" s="208">
        <v>27</v>
      </c>
      <c r="F52" s="210">
        <v>388655</v>
      </c>
      <c r="G52" s="61"/>
      <c r="H52" s="61"/>
      <c r="J52" s="55"/>
    </row>
    <row r="53" spans="1:10" s="44" customFormat="1" ht="15" customHeight="1" x14ac:dyDescent="0.15">
      <c r="A53" s="61"/>
      <c r="B53" s="225" t="s">
        <v>2101</v>
      </c>
      <c r="C53" s="223" t="s">
        <v>810</v>
      </c>
      <c r="D53" s="224" t="s">
        <v>811</v>
      </c>
      <c r="E53" s="208">
        <v>39</v>
      </c>
      <c r="F53" s="210">
        <v>608897</v>
      </c>
      <c r="G53" s="61"/>
      <c r="H53" s="61"/>
      <c r="J53" s="55"/>
    </row>
    <row r="54" spans="1:10" s="44" customFormat="1" ht="15" customHeight="1" x14ac:dyDescent="0.15">
      <c r="A54" s="61"/>
      <c r="B54" s="225" t="s">
        <v>2101</v>
      </c>
      <c r="C54" s="223" t="s">
        <v>812</v>
      </c>
      <c r="D54" s="224" t="s">
        <v>813</v>
      </c>
      <c r="E54" s="208">
        <v>22</v>
      </c>
      <c r="F54" s="210">
        <v>520843</v>
      </c>
      <c r="G54" s="61"/>
      <c r="H54" s="61"/>
      <c r="J54" s="55"/>
    </row>
    <row r="55" spans="1:10" s="44" customFormat="1" ht="15" customHeight="1" x14ac:dyDescent="0.15">
      <c r="A55" s="61"/>
      <c r="B55" s="225" t="s">
        <v>2101</v>
      </c>
      <c r="C55" s="223" t="s">
        <v>814</v>
      </c>
      <c r="D55" s="224" t="s">
        <v>815</v>
      </c>
      <c r="E55" s="208">
        <v>8</v>
      </c>
      <c r="F55" s="210">
        <v>530175</v>
      </c>
      <c r="G55" s="61"/>
      <c r="H55" s="61"/>
      <c r="J55" s="55"/>
    </row>
    <row r="56" spans="1:10" s="44" customFormat="1" ht="15" customHeight="1" x14ac:dyDescent="0.15">
      <c r="A56" s="61"/>
      <c r="B56" s="225" t="s">
        <v>2101</v>
      </c>
      <c r="C56" s="223" t="s">
        <v>816</v>
      </c>
      <c r="D56" s="224" t="s">
        <v>817</v>
      </c>
      <c r="E56" s="208">
        <v>2</v>
      </c>
      <c r="F56" s="210" t="s">
        <v>72</v>
      </c>
      <c r="G56" s="61"/>
      <c r="H56" s="61"/>
      <c r="J56" s="55"/>
    </row>
    <row r="57" spans="1:10" s="44" customFormat="1" ht="15" customHeight="1" x14ac:dyDescent="0.15">
      <c r="A57" s="61"/>
      <c r="B57" s="225" t="s">
        <v>2101</v>
      </c>
      <c r="C57" s="223" t="s">
        <v>818</v>
      </c>
      <c r="D57" s="224" t="s">
        <v>819</v>
      </c>
      <c r="E57" s="208">
        <v>1</v>
      </c>
      <c r="F57" s="210" t="s">
        <v>72</v>
      </c>
      <c r="G57" s="61"/>
      <c r="H57" s="61"/>
      <c r="J57" s="55"/>
    </row>
    <row r="58" spans="1:10" s="44" customFormat="1" ht="15" customHeight="1" x14ac:dyDescent="0.15">
      <c r="A58" s="61"/>
      <c r="B58" s="225" t="s">
        <v>2101</v>
      </c>
      <c r="C58" s="223" t="s">
        <v>820</v>
      </c>
      <c r="D58" s="224" t="s">
        <v>821</v>
      </c>
      <c r="E58" s="208">
        <v>7</v>
      </c>
      <c r="F58" s="210">
        <v>141713</v>
      </c>
      <c r="G58" s="61"/>
      <c r="H58" s="61"/>
      <c r="J58" s="55"/>
    </row>
    <row r="59" spans="1:10" s="44" customFormat="1" ht="15" customHeight="1" x14ac:dyDescent="0.15">
      <c r="A59" s="61"/>
      <c r="B59" s="225" t="s">
        <v>2101</v>
      </c>
      <c r="C59" s="223" t="s">
        <v>822</v>
      </c>
      <c r="D59" s="224" t="s">
        <v>823</v>
      </c>
      <c r="E59" s="208">
        <v>2</v>
      </c>
      <c r="F59" s="210" t="s">
        <v>72</v>
      </c>
      <c r="G59" s="61"/>
      <c r="H59" s="61"/>
      <c r="J59" s="55"/>
    </row>
    <row r="60" spans="1:10" s="44" customFormat="1" ht="15" customHeight="1" x14ac:dyDescent="0.15">
      <c r="A60" s="61"/>
      <c r="B60" s="225" t="s">
        <v>2101</v>
      </c>
      <c r="C60" s="223" t="s">
        <v>824</v>
      </c>
      <c r="D60" s="224" t="s">
        <v>825</v>
      </c>
      <c r="E60" s="208">
        <v>2</v>
      </c>
      <c r="F60" s="210" t="s">
        <v>72</v>
      </c>
      <c r="G60" s="61"/>
      <c r="H60" s="61"/>
      <c r="J60" s="55"/>
    </row>
    <row r="61" spans="1:10" s="44" customFormat="1" ht="15" customHeight="1" x14ac:dyDescent="0.15">
      <c r="A61" s="61"/>
      <c r="B61" s="225" t="s">
        <v>2101</v>
      </c>
      <c r="C61" s="223" t="s">
        <v>826</v>
      </c>
      <c r="D61" s="224" t="s">
        <v>827</v>
      </c>
      <c r="E61" s="208">
        <v>5</v>
      </c>
      <c r="F61" s="210">
        <v>65610</v>
      </c>
      <c r="G61" s="61"/>
      <c r="H61" s="61"/>
      <c r="J61" s="55"/>
    </row>
    <row r="62" spans="1:10" s="44" customFormat="1" ht="15" customHeight="1" x14ac:dyDescent="0.15">
      <c r="A62" s="61"/>
      <c r="B62" s="225" t="s">
        <v>2101</v>
      </c>
      <c r="C62" s="223" t="s">
        <v>828</v>
      </c>
      <c r="D62" s="224" t="s">
        <v>829</v>
      </c>
      <c r="E62" s="208">
        <v>18</v>
      </c>
      <c r="F62" s="210">
        <v>583731</v>
      </c>
      <c r="G62" s="61"/>
      <c r="H62" s="61"/>
      <c r="J62" s="55"/>
    </row>
    <row r="63" spans="1:10" s="44" customFormat="1" ht="15" customHeight="1" x14ac:dyDescent="0.15">
      <c r="A63" s="61"/>
      <c r="B63" s="225" t="s">
        <v>2101</v>
      </c>
      <c r="C63" s="223" t="s">
        <v>830</v>
      </c>
      <c r="D63" s="224" t="s">
        <v>831</v>
      </c>
      <c r="E63" s="208">
        <v>1</v>
      </c>
      <c r="F63" s="210" t="s">
        <v>72</v>
      </c>
      <c r="G63" s="61"/>
      <c r="H63" s="61"/>
      <c r="J63" s="55"/>
    </row>
    <row r="64" spans="1:10" s="44" customFormat="1" ht="15" customHeight="1" x14ac:dyDescent="0.15">
      <c r="A64" s="61"/>
      <c r="B64" s="225" t="s">
        <v>2101</v>
      </c>
      <c r="C64" s="223" t="s">
        <v>832</v>
      </c>
      <c r="D64" s="224" t="s">
        <v>833</v>
      </c>
      <c r="E64" s="208">
        <v>16</v>
      </c>
      <c r="F64" s="210">
        <v>480080</v>
      </c>
      <c r="G64" s="61"/>
      <c r="H64" s="61"/>
      <c r="J64" s="55"/>
    </row>
    <row r="65" spans="1:10" s="44" customFormat="1" ht="15" customHeight="1" x14ac:dyDescent="0.15">
      <c r="A65" s="61"/>
      <c r="B65" s="225" t="s">
        <v>2101</v>
      </c>
      <c r="C65" s="223" t="s">
        <v>834</v>
      </c>
      <c r="D65" s="224" t="s">
        <v>835</v>
      </c>
      <c r="E65" s="208">
        <v>12</v>
      </c>
      <c r="F65" s="210">
        <v>140156</v>
      </c>
      <c r="G65" s="61"/>
      <c r="H65" s="61"/>
      <c r="J65" s="55"/>
    </row>
    <row r="66" spans="1:10" s="44" customFormat="1" ht="15" customHeight="1" x14ac:dyDescent="0.15">
      <c r="A66" s="61"/>
      <c r="B66" s="225" t="s">
        <v>2101</v>
      </c>
      <c r="C66" s="223" t="s">
        <v>836</v>
      </c>
      <c r="D66" s="224" t="s">
        <v>156</v>
      </c>
      <c r="E66" s="208">
        <v>4</v>
      </c>
      <c r="F66" s="210">
        <v>67059</v>
      </c>
      <c r="G66" s="61"/>
      <c r="H66" s="61"/>
      <c r="J66" s="55"/>
    </row>
    <row r="67" spans="1:10" s="44" customFormat="1" ht="15" customHeight="1" x14ac:dyDescent="0.15">
      <c r="A67" s="61"/>
      <c r="B67" s="225" t="s">
        <v>2101</v>
      </c>
      <c r="C67" s="223" t="s">
        <v>837</v>
      </c>
      <c r="D67" s="224" t="s">
        <v>158</v>
      </c>
      <c r="E67" s="208">
        <v>26</v>
      </c>
      <c r="F67" s="210">
        <v>1702189</v>
      </c>
      <c r="G67" s="61"/>
      <c r="H67" s="61"/>
      <c r="J67" s="55"/>
    </row>
    <row r="68" spans="1:10" s="44" customFormat="1" ht="15" customHeight="1" x14ac:dyDescent="0.15">
      <c r="A68" s="61"/>
      <c r="B68" s="225" t="s">
        <v>2101</v>
      </c>
      <c r="C68" s="223" t="s">
        <v>838</v>
      </c>
      <c r="D68" s="224" t="s">
        <v>160</v>
      </c>
      <c r="E68" s="208">
        <v>24</v>
      </c>
      <c r="F68" s="210">
        <v>1143722</v>
      </c>
      <c r="G68" s="61"/>
      <c r="H68" s="61"/>
      <c r="J68" s="55"/>
    </row>
    <row r="69" spans="1:10" s="44" customFormat="1" ht="15" customHeight="1" x14ac:dyDescent="0.15">
      <c r="A69" s="61"/>
      <c r="B69" s="225" t="s">
        <v>2101</v>
      </c>
      <c r="C69" s="223" t="s">
        <v>839</v>
      </c>
      <c r="D69" s="224" t="s">
        <v>840</v>
      </c>
      <c r="E69" s="208">
        <v>12</v>
      </c>
      <c r="F69" s="210">
        <v>989064</v>
      </c>
      <c r="G69" s="61"/>
      <c r="H69" s="61"/>
      <c r="J69" s="55"/>
    </row>
    <row r="70" spans="1:10" s="44" customFormat="1" ht="15" customHeight="1" x14ac:dyDescent="0.15">
      <c r="A70" s="61"/>
      <c r="B70" s="225" t="s">
        <v>2101</v>
      </c>
      <c r="C70" s="223" t="s">
        <v>841</v>
      </c>
      <c r="D70" s="224" t="s">
        <v>842</v>
      </c>
      <c r="E70" s="208">
        <v>5</v>
      </c>
      <c r="F70" s="210">
        <v>339757</v>
      </c>
      <c r="G70" s="61"/>
      <c r="H70" s="61"/>
      <c r="J70" s="55"/>
    </row>
    <row r="71" spans="1:10" s="44" customFormat="1" ht="15" customHeight="1" x14ac:dyDescent="0.15">
      <c r="A71" s="61"/>
      <c r="B71" s="225" t="s">
        <v>2101</v>
      </c>
      <c r="C71" s="223" t="s">
        <v>843</v>
      </c>
      <c r="D71" s="224" t="s">
        <v>164</v>
      </c>
      <c r="E71" s="208">
        <v>7</v>
      </c>
      <c r="F71" s="210">
        <v>683262</v>
      </c>
      <c r="G71" s="61"/>
      <c r="H71" s="61"/>
      <c r="J71" s="55"/>
    </row>
    <row r="72" spans="1:10" s="44" customFormat="1" ht="15" customHeight="1" x14ac:dyDescent="0.15">
      <c r="A72" s="61"/>
      <c r="B72" s="225" t="s">
        <v>2101</v>
      </c>
      <c r="C72" s="223" t="s">
        <v>844</v>
      </c>
      <c r="D72" s="224" t="s">
        <v>845</v>
      </c>
      <c r="E72" s="208">
        <v>3</v>
      </c>
      <c r="F72" s="210">
        <v>13184</v>
      </c>
      <c r="G72" s="61"/>
      <c r="H72" s="61"/>
      <c r="J72" s="55"/>
    </row>
    <row r="73" spans="1:10" s="44" customFormat="1" ht="15" customHeight="1" x14ac:dyDescent="0.15">
      <c r="A73" s="61"/>
      <c r="B73" s="225" t="s">
        <v>2101</v>
      </c>
      <c r="C73" s="223" t="s">
        <v>846</v>
      </c>
      <c r="D73" s="224" t="s">
        <v>847</v>
      </c>
      <c r="E73" s="208">
        <v>3</v>
      </c>
      <c r="F73" s="210">
        <v>1866</v>
      </c>
      <c r="G73" s="61"/>
      <c r="H73" s="61"/>
      <c r="J73" s="55"/>
    </row>
    <row r="74" spans="1:10" s="44" customFormat="1" ht="15" customHeight="1" x14ac:dyDescent="0.15">
      <c r="A74" s="61"/>
      <c r="B74" s="225" t="s">
        <v>2101</v>
      </c>
      <c r="C74" s="223" t="s">
        <v>848</v>
      </c>
      <c r="D74" s="224" t="s">
        <v>849</v>
      </c>
      <c r="E74" s="208">
        <v>1</v>
      </c>
      <c r="F74" s="210" t="s">
        <v>72</v>
      </c>
      <c r="G74" s="61"/>
      <c r="H74" s="61"/>
      <c r="J74" s="55"/>
    </row>
    <row r="75" spans="1:10" s="44" customFormat="1" ht="15" customHeight="1" x14ac:dyDescent="0.15">
      <c r="A75" s="61"/>
      <c r="B75" s="225" t="s">
        <v>2101</v>
      </c>
      <c r="C75" s="223" t="s">
        <v>850</v>
      </c>
      <c r="D75" s="224" t="s">
        <v>851</v>
      </c>
      <c r="E75" s="208">
        <v>1</v>
      </c>
      <c r="F75" s="210" t="s">
        <v>72</v>
      </c>
      <c r="G75" s="61"/>
      <c r="H75" s="61"/>
      <c r="J75" s="55"/>
    </row>
    <row r="76" spans="1:10" s="44" customFormat="1" ht="15" customHeight="1" x14ac:dyDescent="0.15">
      <c r="A76" s="61"/>
      <c r="B76" s="225" t="s">
        <v>2101</v>
      </c>
      <c r="C76" s="223" t="s">
        <v>852</v>
      </c>
      <c r="D76" s="224" t="s">
        <v>853</v>
      </c>
      <c r="E76" s="208">
        <v>2</v>
      </c>
      <c r="F76" s="240" t="s">
        <v>72</v>
      </c>
      <c r="G76" s="61"/>
      <c r="H76" s="61"/>
      <c r="J76" s="55"/>
    </row>
    <row r="77" spans="1:10" s="55" customFormat="1" ht="15" customHeight="1" x14ac:dyDescent="0.15">
      <c r="A77" s="65"/>
      <c r="B77" s="225" t="s">
        <v>2101</v>
      </c>
      <c r="C77" s="223" t="s">
        <v>854</v>
      </c>
      <c r="D77" s="224" t="s">
        <v>855</v>
      </c>
      <c r="E77" s="208">
        <v>52</v>
      </c>
      <c r="F77" s="210">
        <v>1814737</v>
      </c>
      <c r="G77" s="64"/>
      <c r="H77" s="65"/>
    </row>
    <row r="78" spans="1:10" s="44" customFormat="1" ht="15" customHeight="1" x14ac:dyDescent="0.4">
      <c r="A78" s="61"/>
      <c r="B78" s="211" t="s">
        <v>2168</v>
      </c>
      <c r="C78" s="212" t="s">
        <v>2101</v>
      </c>
      <c r="D78" s="213" t="s">
        <v>856</v>
      </c>
      <c r="E78" s="194">
        <v>145</v>
      </c>
      <c r="F78" s="238">
        <v>4477580</v>
      </c>
      <c r="G78" s="61"/>
      <c r="H78" s="61"/>
      <c r="J78" s="55"/>
    </row>
    <row r="79" spans="1:10" s="44" customFormat="1" ht="15" customHeight="1" x14ac:dyDescent="0.15">
      <c r="A79" s="61"/>
      <c r="B79" s="225" t="s">
        <v>2101</v>
      </c>
      <c r="C79" s="223" t="s">
        <v>857</v>
      </c>
      <c r="D79" s="224" t="s">
        <v>858</v>
      </c>
      <c r="E79" s="208">
        <v>3</v>
      </c>
      <c r="F79" s="210">
        <v>1013498</v>
      </c>
      <c r="G79" s="61"/>
      <c r="H79" s="61"/>
      <c r="J79" s="55"/>
    </row>
    <row r="80" spans="1:10" s="44" customFormat="1" ht="15" customHeight="1" x14ac:dyDescent="0.15">
      <c r="A80" s="61"/>
      <c r="B80" s="225" t="s">
        <v>2101</v>
      </c>
      <c r="C80" s="223" t="s">
        <v>859</v>
      </c>
      <c r="D80" s="224" t="s">
        <v>860</v>
      </c>
      <c r="E80" s="208">
        <v>13</v>
      </c>
      <c r="F80" s="210">
        <v>67287</v>
      </c>
      <c r="G80" s="61"/>
      <c r="H80" s="61"/>
      <c r="J80" s="55"/>
    </row>
    <row r="81" spans="1:10" s="44" customFormat="1" ht="15" customHeight="1" x14ac:dyDescent="0.15">
      <c r="A81" s="61"/>
      <c r="B81" s="225" t="s">
        <v>2101</v>
      </c>
      <c r="C81" s="223" t="s">
        <v>861</v>
      </c>
      <c r="D81" s="224" t="s">
        <v>862</v>
      </c>
      <c r="E81" s="208">
        <v>1</v>
      </c>
      <c r="F81" s="210" t="s">
        <v>72</v>
      </c>
      <c r="G81" s="61"/>
      <c r="H81" s="61"/>
      <c r="J81" s="55"/>
    </row>
    <row r="82" spans="1:10" s="44" customFormat="1" ht="15" customHeight="1" x14ac:dyDescent="0.15">
      <c r="A82" s="61"/>
      <c r="B82" s="225" t="s">
        <v>2101</v>
      </c>
      <c r="C82" s="223" t="s">
        <v>863</v>
      </c>
      <c r="D82" s="224" t="s">
        <v>864</v>
      </c>
      <c r="E82" s="208">
        <v>1</v>
      </c>
      <c r="F82" s="210" t="s">
        <v>72</v>
      </c>
      <c r="G82" s="61"/>
      <c r="H82" s="61"/>
      <c r="J82" s="55"/>
    </row>
    <row r="83" spans="1:10" s="44" customFormat="1" ht="15" customHeight="1" x14ac:dyDescent="0.15">
      <c r="A83" s="61"/>
      <c r="B83" s="225" t="s">
        <v>2101</v>
      </c>
      <c r="C83" s="223" t="s">
        <v>865</v>
      </c>
      <c r="D83" s="224" t="s">
        <v>866</v>
      </c>
      <c r="E83" s="208">
        <v>3</v>
      </c>
      <c r="F83" s="210">
        <v>398268</v>
      </c>
      <c r="G83" s="61"/>
      <c r="H83" s="61"/>
      <c r="J83" s="55"/>
    </row>
    <row r="84" spans="1:10" s="44" customFormat="1" ht="15" customHeight="1" x14ac:dyDescent="0.15">
      <c r="A84" s="61"/>
      <c r="B84" s="225" t="s">
        <v>2101</v>
      </c>
      <c r="C84" s="223" t="s">
        <v>867</v>
      </c>
      <c r="D84" s="224" t="s">
        <v>868</v>
      </c>
      <c r="E84" s="208">
        <v>6</v>
      </c>
      <c r="F84" s="210">
        <v>645955</v>
      </c>
      <c r="G84" s="61"/>
      <c r="H84" s="61"/>
      <c r="J84" s="55"/>
    </row>
    <row r="85" spans="1:10" s="44" customFormat="1" ht="15" customHeight="1" x14ac:dyDescent="0.15">
      <c r="A85" s="61"/>
      <c r="B85" s="225" t="s">
        <v>2101</v>
      </c>
      <c r="C85" s="223" t="s">
        <v>869</v>
      </c>
      <c r="D85" s="224" t="s">
        <v>170</v>
      </c>
      <c r="E85" s="208">
        <v>8</v>
      </c>
      <c r="F85" s="210">
        <v>91196</v>
      </c>
      <c r="G85" s="61"/>
      <c r="H85" s="61"/>
      <c r="J85" s="55"/>
    </row>
    <row r="86" spans="1:10" s="44" customFormat="1" ht="15" customHeight="1" x14ac:dyDescent="0.15">
      <c r="A86" s="61"/>
      <c r="B86" s="225" t="s">
        <v>2101</v>
      </c>
      <c r="C86" s="223" t="s">
        <v>870</v>
      </c>
      <c r="D86" s="224" t="s">
        <v>871</v>
      </c>
      <c r="E86" s="208">
        <v>5</v>
      </c>
      <c r="F86" s="210">
        <v>77881</v>
      </c>
      <c r="G86" s="61"/>
      <c r="H86" s="61"/>
      <c r="J86" s="55"/>
    </row>
    <row r="87" spans="1:10" s="44" customFormat="1" ht="15" customHeight="1" x14ac:dyDescent="0.15">
      <c r="A87" s="61"/>
      <c r="B87" s="225" t="s">
        <v>2101</v>
      </c>
      <c r="C87" s="223" t="s">
        <v>872</v>
      </c>
      <c r="D87" s="224" t="s">
        <v>873</v>
      </c>
      <c r="E87" s="208">
        <v>3</v>
      </c>
      <c r="F87" s="210">
        <v>5206</v>
      </c>
      <c r="G87" s="61"/>
      <c r="H87" s="61"/>
      <c r="J87" s="55"/>
    </row>
    <row r="88" spans="1:10" s="44" customFormat="1" ht="15" customHeight="1" x14ac:dyDescent="0.15">
      <c r="A88" s="61"/>
      <c r="B88" s="225" t="s">
        <v>2101</v>
      </c>
      <c r="C88" s="223" t="s">
        <v>874</v>
      </c>
      <c r="D88" s="224" t="s">
        <v>875</v>
      </c>
      <c r="E88" s="208">
        <v>20</v>
      </c>
      <c r="F88" s="210">
        <v>344507</v>
      </c>
      <c r="G88" s="61"/>
      <c r="H88" s="61"/>
      <c r="J88" s="55"/>
    </row>
    <row r="89" spans="1:10" s="44" customFormat="1" ht="15" customHeight="1" x14ac:dyDescent="0.15">
      <c r="A89" s="61"/>
      <c r="B89" s="225" t="s">
        <v>2101</v>
      </c>
      <c r="C89" s="223" t="s">
        <v>876</v>
      </c>
      <c r="D89" s="224" t="s">
        <v>877</v>
      </c>
      <c r="E89" s="208">
        <v>15</v>
      </c>
      <c r="F89" s="210">
        <v>3407</v>
      </c>
      <c r="G89" s="61"/>
      <c r="H89" s="61"/>
      <c r="J89" s="55"/>
    </row>
    <row r="90" spans="1:10" s="44" customFormat="1" ht="15" customHeight="1" x14ac:dyDescent="0.15">
      <c r="A90" s="61"/>
      <c r="B90" s="225" t="s">
        <v>2101</v>
      </c>
      <c r="C90" s="223" t="s">
        <v>878</v>
      </c>
      <c r="D90" s="224" t="s">
        <v>879</v>
      </c>
      <c r="E90" s="208">
        <v>7</v>
      </c>
      <c r="F90" s="210">
        <v>9233</v>
      </c>
      <c r="G90" s="61"/>
      <c r="H90" s="61"/>
      <c r="J90" s="55"/>
    </row>
    <row r="91" spans="1:10" s="44" customFormat="1" ht="15" customHeight="1" x14ac:dyDescent="0.15">
      <c r="A91" s="61"/>
      <c r="B91" s="225" t="s">
        <v>2101</v>
      </c>
      <c r="C91" s="223" t="s">
        <v>880</v>
      </c>
      <c r="D91" s="224" t="s">
        <v>881</v>
      </c>
      <c r="E91" s="208">
        <v>8</v>
      </c>
      <c r="F91" s="210">
        <v>2563</v>
      </c>
      <c r="G91" s="61"/>
      <c r="H91" s="61"/>
      <c r="J91" s="55"/>
    </row>
    <row r="92" spans="1:10" s="44" customFormat="1" ht="15" customHeight="1" x14ac:dyDescent="0.15">
      <c r="A92" s="61"/>
      <c r="B92" s="225" t="s">
        <v>2101</v>
      </c>
      <c r="C92" s="223" t="s">
        <v>882</v>
      </c>
      <c r="D92" s="224" t="s">
        <v>883</v>
      </c>
      <c r="E92" s="208">
        <v>1</v>
      </c>
      <c r="F92" s="210" t="s">
        <v>72</v>
      </c>
      <c r="G92" s="61"/>
      <c r="H92" s="61"/>
      <c r="J92" s="55"/>
    </row>
    <row r="93" spans="1:10" s="44" customFormat="1" ht="15" customHeight="1" x14ac:dyDescent="0.15">
      <c r="A93" s="61"/>
      <c r="B93" s="225" t="s">
        <v>2101</v>
      </c>
      <c r="C93" s="223" t="s">
        <v>884</v>
      </c>
      <c r="D93" s="224" t="s">
        <v>885</v>
      </c>
      <c r="E93" s="208">
        <v>1</v>
      </c>
      <c r="F93" s="210" t="s">
        <v>72</v>
      </c>
      <c r="G93" s="61"/>
      <c r="H93" s="61"/>
      <c r="J93" s="55"/>
    </row>
    <row r="94" spans="1:10" s="44" customFormat="1" ht="15" customHeight="1" x14ac:dyDescent="0.15">
      <c r="A94" s="61"/>
      <c r="B94" s="225" t="s">
        <v>2101</v>
      </c>
      <c r="C94" s="223" t="s">
        <v>886</v>
      </c>
      <c r="D94" s="224" t="s">
        <v>887</v>
      </c>
      <c r="E94" s="208">
        <v>7</v>
      </c>
      <c r="F94" s="210">
        <v>27501</v>
      </c>
      <c r="G94" s="61"/>
      <c r="H94" s="61"/>
      <c r="J94" s="55"/>
    </row>
    <row r="95" spans="1:10" s="44" customFormat="1" ht="15" customHeight="1" x14ac:dyDescent="0.15">
      <c r="A95" s="61"/>
      <c r="B95" s="225" t="s">
        <v>2101</v>
      </c>
      <c r="C95" s="223" t="s">
        <v>888</v>
      </c>
      <c r="D95" s="224" t="s">
        <v>889</v>
      </c>
      <c r="E95" s="208">
        <v>13</v>
      </c>
      <c r="F95" s="210">
        <v>295542</v>
      </c>
      <c r="G95" s="61"/>
      <c r="H95" s="61"/>
      <c r="J95" s="55"/>
    </row>
    <row r="96" spans="1:10" s="44" customFormat="1" ht="15" customHeight="1" x14ac:dyDescent="0.15">
      <c r="A96" s="61"/>
      <c r="B96" s="225" t="s">
        <v>2101</v>
      </c>
      <c r="C96" s="223" t="s">
        <v>890</v>
      </c>
      <c r="D96" s="224" t="s">
        <v>891</v>
      </c>
      <c r="E96" s="208">
        <v>1</v>
      </c>
      <c r="F96" s="210" t="s">
        <v>72</v>
      </c>
      <c r="G96" s="61"/>
      <c r="H96" s="61"/>
      <c r="J96" s="55"/>
    </row>
    <row r="97" spans="1:10" s="44" customFormat="1" ht="15" customHeight="1" x14ac:dyDescent="0.15">
      <c r="A97" s="61"/>
      <c r="B97" s="225" t="s">
        <v>2101</v>
      </c>
      <c r="C97" s="223" t="s">
        <v>892</v>
      </c>
      <c r="D97" s="224" t="s">
        <v>893</v>
      </c>
      <c r="E97" s="208">
        <v>7</v>
      </c>
      <c r="F97" s="240">
        <v>50718</v>
      </c>
      <c r="G97" s="61"/>
      <c r="H97" s="61"/>
      <c r="J97" s="55"/>
    </row>
    <row r="98" spans="1:10" s="55" customFormat="1" ht="15" customHeight="1" x14ac:dyDescent="0.15">
      <c r="A98" s="65"/>
      <c r="B98" s="225" t="s">
        <v>2101</v>
      </c>
      <c r="C98" s="223" t="s">
        <v>894</v>
      </c>
      <c r="D98" s="224" t="s">
        <v>180</v>
      </c>
      <c r="E98" s="208">
        <v>22</v>
      </c>
      <c r="F98" s="210">
        <v>111719</v>
      </c>
      <c r="G98" s="64"/>
      <c r="H98" s="65"/>
    </row>
    <row r="99" spans="1:10" s="44" customFormat="1" ht="15" customHeight="1" x14ac:dyDescent="0.4">
      <c r="A99" s="61"/>
      <c r="B99" s="211" t="s">
        <v>2169</v>
      </c>
      <c r="C99" s="212" t="s">
        <v>2101</v>
      </c>
      <c r="D99" s="213" t="s">
        <v>895</v>
      </c>
      <c r="E99" s="239">
        <v>92</v>
      </c>
      <c r="F99" s="238">
        <v>1117484</v>
      </c>
      <c r="G99" s="61"/>
      <c r="H99" s="61"/>
      <c r="J99" s="55"/>
    </row>
    <row r="100" spans="1:10" s="44" customFormat="1" ht="15" customHeight="1" x14ac:dyDescent="0.15">
      <c r="A100" s="61"/>
      <c r="B100" s="225" t="s">
        <v>2101</v>
      </c>
      <c r="C100" s="223" t="s">
        <v>896</v>
      </c>
      <c r="D100" s="224" t="s">
        <v>897</v>
      </c>
      <c r="E100" s="208">
        <v>1</v>
      </c>
      <c r="F100" s="210" t="s">
        <v>72</v>
      </c>
      <c r="G100" s="61"/>
      <c r="H100" s="61"/>
      <c r="J100" s="55"/>
    </row>
    <row r="101" spans="1:10" s="44" customFormat="1" ht="15" customHeight="1" x14ac:dyDescent="0.15">
      <c r="A101" s="61"/>
      <c r="B101" s="225" t="s">
        <v>2101</v>
      </c>
      <c r="C101" s="223" t="s">
        <v>898</v>
      </c>
      <c r="D101" s="224" t="s">
        <v>899</v>
      </c>
      <c r="E101" s="208">
        <v>1</v>
      </c>
      <c r="F101" s="210" t="s">
        <v>72</v>
      </c>
      <c r="G101" s="61"/>
      <c r="H101" s="61"/>
      <c r="J101" s="55"/>
    </row>
    <row r="102" spans="1:10" s="44" customFormat="1" ht="15" customHeight="1" x14ac:dyDescent="0.15">
      <c r="A102" s="61"/>
      <c r="B102" s="225" t="s">
        <v>2101</v>
      </c>
      <c r="C102" s="223" t="s">
        <v>2170</v>
      </c>
      <c r="D102" s="224" t="s">
        <v>2123</v>
      </c>
      <c r="E102" s="208">
        <v>1</v>
      </c>
      <c r="F102" s="210" t="s">
        <v>72</v>
      </c>
      <c r="G102" s="61"/>
      <c r="H102" s="61"/>
      <c r="J102" s="55"/>
    </row>
    <row r="103" spans="1:10" s="44" customFormat="1" ht="15" customHeight="1" x14ac:dyDescent="0.15">
      <c r="A103" s="61"/>
      <c r="B103" s="225" t="s">
        <v>2101</v>
      </c>
      <c r="C103" s="223" t="s">
        <v>2171</v>
      </c>
      <c r="D103" s="224" t="s">
        <v>2124</v>
      </c>
      <c r="E103" s="208">
        <v>1</v>
      </c>
      <c r="F103" s="210" t="s">
        <v>72</v>
      </c>
      <c r="G103" s="61"/>
      <c r="H103" s="61"/>
      <c r="J103" s="55"/>
    </row>
    <row r="104" spans="1:10" s="44" customFormat="1" ht="15" customHeight="1" x14ac:dyDescent="0.15">
      <c r="A104" s="61"/>
      <c r="B104" s="225" t="s">
        <v>2101</v>
      </c>
      <c r="C104" s="223" t="s">
        <v>900</v>
      </c>
      <c r="D104" s="224" t="s">
        <v>901</v>
      </c>
      <c r="E104" s="208">
        <v>1</v>
      </c>
      <c r="F104" s="210" t="s">
        <v>72</v>
      </c>
      <c r="G104" s="61"/>
      <c r="H104" s="61"/>
      <c r="J104" s="55"/>
    </row>
    <row r="105" spans="1:10" s="44" customFormat="1" ht="15" customHeight="1" x14ac:dyDescent="0.15">
      <c r="A105" s="61"/>
      <c r="B105" s="225" t="s">
        <v>2101</v>
      </c>
      <c r="C105" s="223" t="s">
        <v>902</v>
      </c>
      <c r="D105" s="224" t="s">
        <v>903</v>
      </c>
      <c r="E105" s="208">
        <v>1</v>
      </c>
      <c r="F105" s="210" t="s">
        <v>72</v>
      </c>
      <c r="G105" s="61"/>
      <c r="H105" s="61"/>
      <c r="J105" s="55"/>
    </row>
    <row r="106" spans="1:10" s="44" customFormat="1" ht="15" customHeight="1" x14ac:dyDescent="0.15">
      <c r="A106" s="61"/>
      <c r="B106" s="225" t="s">
        <v>2101</v>
      </c>
      <c r="C106" s="223" t="s">
        <v>904</v>
      </c>
      <c r="D106" s="224" t="s">
        <v>905</v>
      </c>
      <c r="E106" s="208">
        <v>1</v>
      </c>
      <c r="F106" s="210" t="s">
        <v>72</v>
      </c>
      <c r="G106" s="61"/>
      <c r="H106" s="61"/>
      <c r="J106" s="55"/>
    </row>
    <row r="107" spans="1:10" s="44" customFormat="1" ht="15" customHeight="1" x14ac:dyDescent="0.15">
      <c r="A107" s="61"/>
      <c r="B107" s="225" t="s">
        <v>2101</v>
      </c>
      <c r="C107" s="223" t="s">
        <v>906</v>
      </c>
      <c r="D107" s="224" t="s">
        <v>907</v>
      </c>
      <c r="E107" s="208">
        <v>3</v>
      </c>
      <c r="F107" s="210">
        <v>3761</v>
      </c>
      <c r="G107" s="61"/>
      <c r="H107" s="61"/>
      <c r="J107" s="55"/>
    </row>
    <row r="108" spans="1:10" s="44" customFormat="1" ht="15" customHeight="1" x14ac:dyDescent="0.15">
      <c r="A108" s="61"/>
      <c r="B108" s="225" t="s">
        <v>2101</v>
      </c>
      <c r="C108" s="223" t="s">
        <v>908</v>
      </c>
      <c r="D108" s="224" t="s">
        <v>909</v>
      </c>
      <c r="E108" s="208">
        <v>1</v>
      </c>
      <c r="F108" s="210" t="s">
        <v>72</v>
      </c>
      <c r="G108" s="61"/>
      <c r="H108" s="61"/>
      <c r="J108" s="55"/>
    </row>
    <row r="109" spans="1:10" s="44" customFormat="1" ht="15" customHeight="1" x14ac:dyDescent="0.15">
      <c r="A109" s="61"/>
      <c r="B109" s="225" t="s">
        <v>2101</v>
      </c>
      <c r="C109" s="223" t="s">
        <v>2172</v>
      </c>
      <c r="D109" s="224" t="s">
        <v>2125</v>
      </c>
      <c r="E109" s="208">
        <v>1</v>
      </c>
      <c r="F109" s="210" t="s">
        <v>72</v>
      </c>
      <c r="G109" s="61"/>
      <c r="H109" s="61"/>
      <c r="J109" s="55"/>
    </row>
    <row r="110" spans="1:10" s="44" customFormat="1" ht="15" customHeight="1" x14ac:dyDescent="0.15">
      <c r="A110" s="61"/>
      <c r="B110" s="225" t="s">
        <v>2101</v>
      </c>
      <c r="C110" s="223" t="s">
        <v>910</v>
      </c>
      <c r="D110" s="224" t="s">
        <v>911</v>
      </c>
      <c r="E110" s="208">
        <v>1</v>
      </c>
      <c r="F110" s="210" t="s">
        <v>72</v>
      </c>
      <c r="G110" s="61"/>
      <c r="H110" s="61"/>
      <c r="J110" s="55"/>
    </row>
    <row r="111" spans="1:10" s="44" customFormat="1" ht="15" customHeight="1" x14ac:dyDescent="0.15">
      <c r="A111" s="61"/>
      <c r="B111" s="225" t="s">
        <v>2101</v>
      </c>
      <c r="C111" s="223" t="s">
        <v>2173</v>
      </c>
      <c r="D111" s="224" t="s">
        <v>2126</v>
      </c>
      <c r="E111" s="208">
        <v>1</v>
      </c>
      <c r="F111" s="210" t="s">
        <v>72</v>
      </c>
      <c r="G111" s="61"/>
      <c r="H111" s="61"/>
      <c r="J111" s="55"/>
    </row>
    <row r="112" spans="1:10" s="44" customFormat="1" ht="12" x14ac:dyDescent="0.15">
      <c r="A112" s="61"/>
      <c r="B112" s="225" t="s">
        <v>2101</v>
      </c>
      <c r="C112" s="223" t="s">
        <v>912</v>
      </c>
      <c r="D112" s="224" t="s">
        <v>913</v>
      </c>
      <c r="E112" s="208">
        <v>1</v>
      </c>
      <c r="F112" s="210" t="s">
        <v>72</v>
      </c>
      <c r="G112" s="61"/>
      <c r="H112" s="61"/>
      <c r="J112" s="55"/>
    </row>
    <row r="113" spans="1:10" s="44" customFormat="1" ht="15" customHeight="1" x14ac:dyDescent="0.15">
      <c r="A113" s="61"/>
      <c r="B113" s="225" t="s">
        <v>2101</v>
      </c>
      <c r="C113" s="223" t="s">
        <v>914</v>
      </c>
      <c r="D113" s="224" t="s">
        <v>915</v>
      </c>
      <c r="E113" s="208">
        <v>1</v>
      </c>
      <c r="F113" s="210" t="s">
        <v>72</v>
      </c>
      <c r="G113" s="61"/>
      <c r="H113" s="61"/>
      <c r="J113" s="55"/>
    </row>
    <row r="114" spans="1:10" s="44" customFormat="1" ht="12" x14ac:dyDescent="0.15">
      <c r="A114" s="61"/>
      <c r="B114" s="225" t="s">
        <v>2101</v>
      </c>
      <c r="C114" s="223" t="s">
        <v>916</v>
      </c>
      <c r="D114" s="224" t="s">
        <v>917</v>
      </c>
      <c r="E114" s="208">
        <v>3</v>
      </c>
      <c r="F114" s="210">
        <v>62801</v>
      </c>
      <c r="G114" s="61"/>
      <c r="H114" s="61"/>
      <c r="J114" s="55"/>
    </row>
    <row r="115" spans="1:10" s="44" customFormat="1" ht="15" customHeight="1" x14ac:dyDescent="0.15">
      <c r="A115" s="61"/>
      <c r="B115" s="225" t="s">
        <v>2101</v>
      </c>
      <c r="C115" s="223" t="s">
        <v>918</v>
      </c>
      <c r="D115" s="224" t="s">
        <v>919</v>
      </c>
      <c r="E115" s="208">
        <v>1</v>
      </c>
      <c r="F115" s="210" t="s">
        <v>72</v>
      </c>
      <c r="G115" s="61"/>
      <c r="H115" s="61"/>
      <c r="J115" s="55"/>
    </row>
    <row r="116" spans="1:10" s="44" customFormat="1" ht="15" customHeight="1" x14ac:dyDescent="0.15">
      <c r="A116" s="61"/>
      <c r="B116" s="225" t="s">
        <v>2101</v>
      </c>
      <c r="C116" s="223" t="s">
        <v>920</v>
      </c>
      <c r="D116" s="224" t="s">
        <v>921</v>
      </c>
      <c r="E116" s="208">
        <v>5</v>
      </c>
      <c r="F116" s="210">
        <v>174426</v>
      </c>
      <c r="G116" s="61"/>
      <c r="H116" s="61"/>
      <c r="J116" s="55"/>
    </row>
    <row r="117" spans="1:10" s="44" customFormat="1" ht="15" customHeight="1" x14ac:dyDescent="0.15">
      <c r="A117" s="61"/>
      <c r="B117" s="225" t="s">
        <v>2101</v>
      </c>
      <c r="C117" s="223" t="s">
        <v>922</v>
      </c>
      <c r="D117" s="224" t="s">
        <v>923</v>
      </c>
      <c r="E117" s="208">
        <v>1</v>
      </c>
      <c r="F117" s="210" t="s">
        <v>72</v>
      </c>
      <c r="G117" s="61"/>
      <c r="H117" s="61"/>
      <c r="J117" s="55"/>
    </row>
    <row r="118" spans="1:10" s="44" customFormat="1" ht="15" customHeight="1" x14ac:dyDescent="0.15">
      <c r="A118" s="61"/>
      <c r="B118" s="225" t="s">
        <v>2101</v>
      </c>
      <c r="C118" s="223" t="s">
        <v>924</v>
      </c>
      <c r="D118" s="224" t="s">
        <v>925</v>
      </c>
      <c r="E118" s="208">
        <v>8</v>
      </c>
      <c r="F118" s="210">
        <v>71866</v>
      </c>
      <c r="G118" s="61"/>
      <c r="H118" s="61"/>
      <c r="J118" s="55"/>
    </row>
    <row r="119" spans="1:10" s="44" customFormat="1" ht="15" customHeight="1" x14ac:dyDescent="0.15">
      <c r="A119" s="61"/>
      <c r="B119" s="225" t="s">
        <v>2101</v>
      </c>
      <c r="C119" s="223" t="s">
        <v>926</v>
      </c>
      <c r="D119" s="224" t="s">
        <v>927</v>
      </c>
      <c r="E119" s="208">
        <v>6</v>
      </c>
      <c r="F119" s="210">
        <v>50693</v>
      </c>
      <c r="G119" s="61"/>
      <c r="H119" s="61"/>
      <c r="J119" s="55"/>
    </row>
    <row r="120" spans="1:10" s="44" customFormat="1" ht="15" customHeight="1" x14ac:dyDescent="0.15">
      <c r="A120" s="61"/>
      <c r="B120" s="225" t="s">
        <v>2101</v>
      </c>
      <c r="C120" s="223" t="s">
        <v>928</v>
      </c>
      <c r="D120" s="224" t="s">
        <v>929</v>
      </c>
      <c r="E120" s="208">
        <v>4</v>
      </c>
      <c r="F120" s="210">
        <v>5269</v>
      </c>
      <c r="G120" s="61"/>
      <c r="H120" s="61"/>
      <c r="J120" s="55"/>
    </row>
    <row r="121" spans="1:10" s="44" customFormat="1" ht="15" customHeight="1" x14ac:dyDescent="0.15">
      <c r="A121" s="61"/>
      <c r="B121" s="225" t="s">
        <v>2101</v>
      </c>
      <c r="C121" s="223" t="s">
        <v>930</v>
      </c>
      <c r="D121" s="224" t="s">
        <v>931</v>
      </c>
      <c r="E121" s="208">
        <v>1</v>
      </c>
      <c r="F121" s="210" t="s">
        <v>72</v>
      </c>
      <c r="G121" s="61"/>
      <c r="H121" s="61"/>
      <c r="J121" s="55"/>
    </row>
    <row r="122" spans="1:10" s="44" customFormat="1" ht="15" customHeight="1" x14ac:dyDescent="0.15">
      <c r="A122" s="61"/>
      <c r="B122" s="225" t="s">
        <v>2101</v>
      </c>
      <c r="C122" s="223" t="s">
        <v>2174</v>
      </c>
      <c r="D122" s="224" t="s">
        <v>2127</v>
      </c>
      <c r="E122" s="208">
        <v>1</v>
      </c>
      <c r="F122" s="210" t="s">
        <v>72</v>
      </c>
      <c r="G122" s="61"/>
      <c r="H122" s="61"/>
      <c r="J122" s="55"/>
    </row>
    <row r="123" spans="1:10" s="44" customFormat="1" ht="15" customHeight="1" x14ac:dyDescent="0.15">
      <c r="A123" s="61"/>
      <c r="B123" s="225" t="s">
        <v>2101</v>
      </c>
      <c r="C123" s="223" t="s">
        <v>932</v>
      </c>
      <c r="D123" s="224" t="s">
        <v>933</v>
      </c>
      <c r="E123" s="208">
        <v>1</v>
      </c>
      <c r="F123" s="210" t="s">
        <v>72</v>
      </c>
      <c r="G123" s="61"/>
      <c r="H123" s="61"/>
      <c r="J123" s="55"/>
    </row>
    <row r="124" spans="1:10" s="44" customFormat="1" ht="15" customHeight="1" x14ac:dyDescent="0.15">
      <c r="A124" s="61"/>
      <c r="B124" s="225" t="s">
        <v>2101</v>
      </c>
      <c r="C124" s="223" t="s">
        <v>934</v>
      </c>
      <c r="D124" s="224" t="s">
        <v>935</v>
      </c>
      <c r="E124" s="208">
        <v>4</v>
      </c>
      <c r="F124" s="210">
        <v>55635</v>
      </c>
      <c r="G124" s="61"/>
      <c r="H124" s="61"/>
      <c r="J124" s="55"/>
    </row>
    <row r="125" spans="1:10" s="44" customFormat="1" ht="15" customHeight="1" x14ac:dyDescent="0.15">
      <c r="A125" s="61"/>
      <c r="B125" s="225" t="s">
        <v>2101</v>
      </c>
      <c r="C125" s="223" t="s">
        <v>936</v>
      </c>
      <c r="D125" s="224" t="s">
        <v>937</v>
      </c>
      <c r="E125" s="208">
        <v>4</v>
      </c>
      <c r="F125" s="210">
        <v>119312</v>
      </c>
      <c r="G125" s="61"/>
      <c r="H125" s="61"/>
      <c r="J125" s="55"/>
    </row>
    <row r="126" spans="1:10" s="44" customFormat="1" ht="15" customHeight="1" x14ac:dyDescent="0.15">
      <c r="A126" s="61"/>
      <c r="B126" s="225" t="s">
        <v>2101</v>
      </c>
      <c r="C126" s="223" t="s">
        <v>938</v>
      </c>
      <c r="D126" s="224" t="s">
        <v>200</v>
      </c>
      <c r="E126" s="208">
        <v>4</v>
      </c>
      <c r="F126" s="210">
        <v>6089</v>
      </c>
      <c r="G126" s="61"/>
      <c r="H126" s="61"/>
      <c r="J126" s="55"/>
    </row>
    <row r="127" spans="1:10" s="44" customFormat="1" ht="15" customHeight="1" x14ac:dyDescent="0.15">
      <c r="A127" s="61"/>
      <c r="B127" s="225" t="s">
        <v>2101</v>
      </c>
      <c r="C127" s="223" t="s">
        <v>939</v>
      </c>
      <c r="D127" s="224" t="s">
        <v>940</v>
      </c>
      <c r="E127" s="208">
        <v>1</v>
      </c>
      <c r="F127" s="210" t="s">
        <v>72</v>
      </c>
      <c r="G127" s="61"/>
      <c r="H127" s="61"/>
      <c r="J127" s="55"/>
    </row>
    <row r="128" spans="1:10" s="44" customFormat="1" ht="15" customHeight="1" x14ac:dyDescent="0.15">
      <c r="A128" s="61"/>
      <c r="B128" s="225" t="s">
        <v>2101</v>
      </c>
      <c r="C128" s="223" t="s">
        <v>941</v>
      </c>
      <c r="D128" s="224" t="s">
        <v>942</v>
      </c>
      <c r="E128" s="208">
        <v>1</v>
      </c>
      <c r="F128" s="210" t="s">
        <v>72</v>
      </c>
      <c r="G128" s="61"/>
      <c r="H128" s="61"/>
      <c r="J128" s="55"/>
    </row>
    <row r="129" spans="1:10" s="44" customFormat="1" ht="15" customHeight="1" x14ac:dyDescent="0.15">
      <c r="A129" s="61"/>
      <c r="B129" s="225" t="s">
        <v>2101</v>
      </c>
      <c r="C129" s="223" t="s">
        <v>943</v>
      </c>
      <c r="D129" s="224" t="s">
        <v>944</v>
      </c>
      <c r="E129" s="208">
        <v>4</v>
      </c>
      <c r="F129" s="210">
        <v>14490</v>
      </c>
      <c r="G129" s="61"/>
      <c r="H129" s="61"/>
      <c r="J129" s="55"/>
    </row>
    <row r="130" spans="1:10" s="44" customFormat="1" ht="15" customHeight="1" x14ac:dyDescent="0.15">
      <c r="A130" s="61"/>
      <c r="B130" s="225" t="s">
        <v>2101</v>
      </c>
      <c r="C130" s="223" t="s">
        <v>945</v>
      </c>
      <c r="D130" s="224" t="s">
        <v>946</v>
      </c>
      <c r="E130" s="208">
        <v>1</v>
      </c>
      <c r="F130" s="210" t="s">
        <v>72</v>
      </c>
      <c r="G130" s="61"/>
      <c r="H130" s="61"/>
      <c r="J130" s="55"/>
    </row>
    <row r="131" spans="1:10" s="44" customFormat="1" ht="15" customHeight="1" x14ac:dyDescent="0.15">
      <c r="A131" s="61"/>
      <c r="B131" s="225" t="s">
        <v>2101</v>
      </c>
      <c r="C131" s="223" t="s">
        <v>947</v>
      </c>
      <c r="D131" s="224" t="s">
        <v>948</v>
      </c>
      <c r="E131" s="208">
        <v>2</v>
      </c>
      <c r="F131" s="210" t="s">
        <v>72</v>
      </c>
      <c r="G131" s="61"/>
      <c r="H131" s="61"/>
      <c r="J131" s="55"/>
    </row>
    <row r="132" spans="1:10" s="44" customFormat="1" ht="15" customHeight="1" x14ac:dyDescent="0.15">
      <c r="A132" s="61"/>
      <c r="B132" s="225" t="s">
        <v>2101</v>
      </c>
      <c r="C132" s="223" t="s">
        <v>949</v>
      </c>
      <c r="D132" s="224" t="s">
        <v>950</v>
      </c>
      <c r="E132" s="208">
        <v>1</v>
      </c>
      <c r="F132" s="210" t="s">
        <v>72</v>
      </c>
      <c r="G132" s="61"/>
      <c r="H132" s="61"/>
      <c r="J132" s="55"/>
    </row>
    <row r="133" spans="1:10" s="44" customFormat="1" ht="15" customHeight="1" x14ac:dyDescent="0.15">
      <c r="A133" s="61"/>
      <c r="B133" s="225" t="s">
        <v>2101</v>
      </c>
      <c r="C133" s="223" t="s">
        <v>2175</v>
      </c>
      <c r="D133" s="224" t="s">
        <v>2128</v>
      </c>
      <c r="E133" s="208">
        <v>1</v>
      </c>
      <c r="F133" s="210" t="s">
        <v>72</v>
      </c>
      <c r="G133" s="61"/>
      <c r="H133" s="61"/>
      <c r="J133" s="55"/>
    </row>
    <row r="134" spans="1:10" s="44" customFormat="1" ht="15" customHeight="1" x14ac:dyDescent="0.15">
      <c r="A134" s="61"/>
      <c r="B134" s="225" t="s">
        <v>2101</v>
      </c>
      <c r="C134" s="223" t="s">
        <v>951</v>
      </c>
      <c r="D134" s="224" t="s">
        <v>952</v>
      </c>
      <c r="E134" s="208">
        <v>1</v>
      </c>
      <c r="F134" s="240" t="s">
        <v>72</v>
      </c>
      <c r="G134" s="61"/>
      <c r="H134" s="61"/>
      <c r="J134" s="55"/>
    </row>
    <row r="135" spans="1:10" s="44" customFormat="1" ht="15" customHeight="1" x14ac:dyDescent="0.15">
      <c r="A135" s="61"/>
      <c r="B135" s="225" t="s">
        <v>2101</v>
      </c>
      <c r="C135" s="223" t="s">
        <v>953</v>
      </c>
      <c r="D135" s="224" t="s">
        <v>954</v>
      </c>
      <c r="E135" s="208">
        <v>1</v>
      </c>
      <c r="F135" s="210" t="s">
        <v>72</v>
      </c>
      <c r="G135" s="61"/>
      <c r="H135" s="61"/>
      <c r="J135" s="55"/>
    </row>
    <row r="136" spans="1:10" s="44" customFormat="1" ht="15" customHeight="1" x14ac:dyDescent="0.15">
      <c r="A136" s="61"/>
      <c r="B136" s="225" t="s">
        <v>2101</v>
      </c>
      <c r="C136" s="223" t="s">
        <v>955</v>
      </c>
      <c r="D136" s="224" t="s">
        <v>956</v>
      </c>
      <c r="E136" s="208">
        <v>4</v>
      </c>
      <c r="F136" s="210">
        <v>20837</v>
      </c>
      <c r="G136" s="61"/>
      <c r="H136" s="61"/>
      <c r="J136" s="55"/>
    </row>
    <row r="137" spans="1:10" s="44" customFormat="1" ht="15" customHeight="1" x14ac:dyDescent="0.15">
      <c r="A137" s="61"/>
      <c r="B137" s="225" t="s">
        <v>2101</v>
      </c>
      <c r="C137" s="223" t="s">
        <v>957</v>
      </c>
      <c r="D137" s="224" t="s">
        <v>958</v>
      </c>
      <c r="E137" s="208">
        <v>3</v>
      </c>
      <c r="F137" s="210">
        <v>2470</v>
      </c>
      <c r="G137" s="61"/>
      <c r="H137" s="61"/>
      <c r="J137" s="55"/>
    </row>
    <row r="138" spans="1:10" s="55" customFormat="1" ht="15" customHeight="1" x14ac:dyDescent="0.15">
      <c r="A138" s="65"/>
      <c r="B138" s="225" t="s">
        <v>2101</v>
      </c>
      <c r="C138" s="223" t="s">
        <v>959</v>
      </c>
      <c r="D138" s="224" t="s">
        <v>213</v>
      </c>
      <c r="E138" s="208">
        <v>3</v>
      </c>
      <c r="F138" s="210">
        <v>46642</v>
      </c>
      <c r="G138" s="64"/>
      <c r="H138" s="65"/>
    </row>
    <row r="139" spans="1:10" s="44" customFormat="1" ht="15" customHeight="1" x14ac:dyDescent="0.15">
      <c r="A139" s="61"/>
      <c r="B139" s="225" t="s">
        <v>2101</v>
      </c>
      <c r="C139" s="223" t="s">
        <v>2176</v>
      </c>
      <c r="D139" s="224" t="s">
        <v>2129</v>
      </c>
      <c r="E139" s="208">
        <v>1</v>
      </c>
      <c r="F139" s="210" t="s">
        <v>72</v>
      </c>
      <c r="G139" s="61"/>
      <c r="H139" s="61"/>
      <c r="J139" s="55"/>
    </row>
    <row r="140" spans="1:10" s="44" customFormat="1" ht="15" customHeight="1" x14ac:dyDescent="0.15">
      <c r="A140" s="61"/>
      <c r="B140" s="225" t="s">
        <v>2101</v>
      </c>
      <c r="C140" s="223" t="s">
        <v>960</v>
      </c>
      <c r="D140" s="224" t="s">
        <v>961</v>
      </c>
      <c r="E140" s="208">
        <v>1</v>
      </c>
      <c r="F140" s="210" t="s">
        <v>72</v>
      </c>
      <c r="G140" s="61"/>
      <c r="H140" s="61"/>
      <c r="J140" s="55"/>
    </row>
    <row r="141" spans="1:10" s="44" customFormat="1" ht="15" customHeight="1" x14ac:dyDescent="0.15">
      <c r="A141" s="61"/>
      <c r="B141" s="225" t="s">
        <v>2101</v>
      </c>
      <c r="C141" s="223" t="s">
        <v>962</v>
      </c>
      <c r="D141" s="224" t="s">
        <v>963</v>
      </c>
      <c r="E141" s="208">
        <v>8</v>
      </c>
      <c r="F141" s="210">
        <v>393404</v>
      </c>
      <c r="G141" s="61"/>
      <c r="H141" s="61"/>
      <c r="J141" s="55"/>
    </row>
    <row r="142" spans="1:10" s="44" customFormat="1" ht="15" customHeight="1" x14ac:dyDescent="0.4">
      <c r="A142" s="61"/>
      <c r="B142" s="211" t="s">
        <v>2177</v>
      </c>
      <c r="C142" s="212" t="s">
        <v>2101</v>
      </c>
      <c r="D142" s="213" t="s">
        <v>964</v>
      </c>
      <c r="E142" s="239">
        <v>354</v>
      </c>
      <c r="F142" s="238">
        <v>7091260</v>
      </c>
      <c r="G142" s="61"/>
      <c r="H142" s="61"/>
      <c r="J142" s="55"/>
    </row>
    <row r="143" spans="1:10" s="44" customFormat="1" ht="15" customHeight="1" x14ac:dyDescent="0.15">
      <c r="A143" s="61"/>
      <c r="B143" s="225" t="s">
        <v>2101</v>
      </c>
      <c r="C143" s="223" t="s">
        <v>965</v>
      </c>
      <c r="D143" s="224" t="s">
        <v>966</v>
      </c>
      <c r="E143" s="208">
        <v>50</v>
      </c>
      <c r="F143" s="210">
        <v>638269</v>
      </c>
      <c r="G143" s="61"/>
      <c r="H143" s="61"/>
      <c r="J143" s="55"/>
    </row>
    <row r="144" spans="1:10" s="44" customFormat="1" ht="15" customHeight="1" x14ac:dyDescent="0.15">
      <c r="A144" s="61"/>
      <c r="B144" s="225" t="s">
        <v>2101</v>
      </c>
      <c r="C144" s="223" t="s">
        <v>967</v>
      </c>
      <c r="D144" s="224" t="s">
        <v>968</v>
      </c>
      <c r="E144" s="208">
        <v>49</v>
      </c>
      <c r="F144" s="210">
        <v>292014</v>
      </c>
      <c r="G144" s="61"/>
      <c r="H144" s="61"/>
      <c r="J144" s="55"/>
    </row>
    <row r="145" spans="1:10" s="44" customFormat="1" ht="15" customHeight="1" x14ac:dyDescent="0.15">
      <c r="A145" s="61"/>
      <c r="B145" s="225" t="s">
        <v>2101</v>
      </c>
      <c r="C145" s="223" t="s">
        <v>969</v>
      </c>
      <c r="D145" s="224" t="s">
        <v>970</v>
      </c>
      <c r="E145" s="208">
        <v>42</v>
      </c>
      <c r="F145" s="210">
        <v>108400</v>
      </c>
      <c r="G145" s="61"/>
      <c r="H145" s="61"/>
      <c r="J145" s="55"/>
    </row>
    <row r="146" spans="1:10" s="44" customFormat="1" ht="15" customHeight="1" x14ac:dyDescent="0.15">
      <c r="A146" s="61"/>
      <c r="B146" s="225" t="s">
        <v>2101</v>
      </c>
      <c r="C146" s="223" t="s">
        <v>971</v>
      </c>
      <c r="D146" s="224" t="s">
        <v>972</v>
      </c>
      <c r="E146" s="208">
        <v>10</v>
      </c>
      <c r="F146" s="210">
        <v>28754</v>
      </c>
      <c r="G146" s="61"/>
      <c r="H146" s="61"/>
      <c r="J146" s="55"/>
    </row>
    <row r="147" spans="1:10" s="44" customFormat="1" ht="15" customHeight="1" x14ac:dyDescent="0.15">
      <c r="A147" s="61"/>
      <c r="B147" s="225" t="s">
        <v>2101</v>
      </c>
      <c r="C147" s="223" t="s">
        <v>973</v>
      </c>
      <c r="D147" s="224" t="s">
        <v>974</v>
      </c>
      <c r="E147" s="208">
        <v>19</v>
      </c>
      <c r="F147" s="210">
        <v>79201</v>
      </c>
      <c r="G147" s="61"/>
      <c r="H147" s="61"/>
      <c r="J147" s="55"/>
    </row>
    <row r="148" spans="1:10" s="44" customFormat="1" ht="15" customHeight="1" x14ac:dyDescent="0.15">
      <c r="A148" s="61"/>
      <c r="B148" s="225" t="s">
        <v>2101</v>
      </c>
      <c r="C148" s="223" t="s">
        <v>975</v>
      </c>
      <c r="D148" s="224" t="s">
        <v>976</v>
      </c>
      <c r="E148" s="208">
        <v>19</v>
      </c>
      <c r="F148" s="210">
        <v>159142</v>
      </c>
      <c r="G148" s="61"/>
      <c r="H148" s="61"/>
      <c r="J148" s="55"/>
    </row>
    <row r="149" spans="1:10" s="44" customFormat="1" ht="15" customHeight="1" x14ac:dyDescent="0.15">
      <c r="A149" s="61"/>
      <c r="B149" s="225" t="s">
        <v>2101</v>
      </c>
      <c r="C149" s="223" t="s">
        <v>977</v>
      </c>
      <c r="D149" s="224" t="s">
        <v>978</v>
      </c>
      <c r="E149" s="208">
        <v>46</v>
      </c>
      <c r="F149" s="210">
        <v>57811</v>
      </c>
      <c r="G149" s="61"/>
      <c r="H149" s="61"/>
      <c r="J149" s="55"/>
    </row>
    <row r="150" spans="1:10" s="44" customFormat="1" ht="15" customHeight="1" x14ac:dyDescent="0.15">
      <c r="A150" s="61"/>
      <c r="B150" s="225" t="s">
        <v>2101</v>
      </c>
      <c r="C150" s="223" t="s">
        <v>979</v>
      </c>
      <c r="D150" s="224" t="s">
        <v>980</v>
      </c>
      <c r="E150" s="208">
        <v>1</v>
      </c>
      <c r="F150" s="210" t="s">
        <v>72</v>
      </c>
      <c r="G150" s="61"/>
      <c r="H150" s="61"/>
      <c r="J150" s="55"/>
    </row>
    <row r="151" spans="1:10" s="44" customFormat="1" ht="15" customHeight="1" x14ac:dyDescent="0.15">
      <c r="A151" s="61"/>
      <c r="B151" s="225" t="s">
        <v>2101</v>
      </c>
      <c r="C151" s="223" t="s">
        <v>981</v>
      </c>
      <c r="D151" s="224" t="s">
        <v>220</v>
      </c>
      <c r="E151" s="208">
        <v>44</v>
      </c>
      <c r="F151" s="210">
        <v>776227</v>
      </c>
      <c r="G151" s="61"/>
      <c r="H151" s="61"/>
      <c r="J151" s="55"/>
    </row>
    <row r="152" spans="1:10" s="44" customFormat="1" ht="15" customHeight="1" x14ac:dyDescent="0.15">
      <c r="A152" s="61"/>
      <c r="B152" s="225" t="s">
        <v>2101</v>
      </c>
      <c r="C152" s="223" t="s">
        <v>982</v>
      </c>
      <c r="D152" s="224" t="s">
        <v>983</v>
      </c>
      <c r="E152" s="208">
        <v>1</v>
      </c>
      <c r="F152" s="210" t="s">
        <v>72</v>
      </c>
      <c r="G152" s="61"/>
      <c r="H152" s="61"/>
      <c r="J152" s="55"/>
    </row>
    <row r="153" spans="1:10" s="44" customFormat="1" ht="15" customHeight="1" x14ac:dyDescent="0.15">
      <c r="A153" s="61"/>
      <c r="B153" s="225" t="s">
        <v>2101</v>
      </c>
      <c r="C153" s="223" t="s">
        <v>984</v>
      </c>
      <c r="D153" s="224" t="s">
        <v>223</v>
      </c>
      <c r="E153" s="208">
        <v>14</v>
      </c>
      <c r="F153" s="210">
        <v>110223</v>
      </c>
      <c r="G153" s="61"/>
      <c r="H153" s="61"/>
      <c r="J153" s="55"/>
    </row>
    <row r="154" spans="1:10" s="44" customFormat="1" ht="15" customHeight="1" x14ac:dyDescent="0.15">
      <c r="A154" s="61"/>
      <c r="B154" s="225" t="s">
        <v>2101</v>
      </c>
      <c r="C154" s="223" t="s">
        <v>985</v>
      </c>
      <c r="D154" s="224" t="s">
        <v>986</v>
      </c>
      <c r="E154" s="208">
        <v>4</v>
      </c>
      <c r="F154" s="210">
        <v>1050764</v>
      </c>
      <c r="G154" s="61"/>
      <c r="H154" s="61"/>
      <c r="J154" s="55"/>
    </row>
    <row r="155" spans="1:10" s="44" customFormat="1" ht="15" customHeight="1" x14ac:dyDescent="0.15">
      <c r="A155" s="61"/>
      <c r="B155" s="225" t="s">
        <v>2101</v>
      </c>
      <c r="C155" s="223" t="s">
        <v>987</v>
      </c>
      <c r="D155" s="224" t="s">
        <v>988</v>
      </c>
      <c r="E155" s="208">
        <v>1</v>
      </c>
      <c r="F155" s="210" t="s">
        <v>72</v>
      </c>
      <c r="G155" s="61"/>
      <c r="H155" s="61"/>
      <c r="J155" s="55"/>
    </row>
    <row r="156" spans="1:10" s="44" customFormat="1" ht="15" customHeight="1" x14ac:dyDescent="0.15">
      <c r="A156" s="61"/>
      <c r="B156" s="225" t="s">
        <v>2101</v>
      </c>
      <c r="C156" s="223" t="s">
        <v>989</v>
      </c>
      <c r="D156" s="224" t="s">
        <v>225</v>
      </c>
      <c r="E156" s="208">
        <v>7</v>
      </c>
      <c r="F156" s="210">
        <v>1216849</v>
      </c>
      <c r="G156" s="61"/>
      <c r="H156" s="61"/>
      <c r="J156" s="55"/>
    </row>
    <row r="157" spans="1:10" s="44" customFormat="1" ht="15" customHeight="1" x14ac:dyDescent="0.15">
      <c r="A157" s="61"/>
      <c r="B157" s="225" t="s">
        <v>2101</v>
      </c>
      <c r="C157" s="223" t="s">
        <v>990</v>
      </c>
      <c r="D157" s="224" t="s">
        <v>991</v>
      </c>
      <c r="E157" s="208">
        <v>19</v>
      </c>
      <c r="F157" s="210">
        <v>2139451</v>
      </c>
      <c r="G157" s="61"/>
      <c r="H157" s="61"/>
      <c r="J157" s="55"/>
    </row>
    <row r="158" spans="1:10" s="44" customFormat="1" ht="15" customHeight="1" x14ac:dyDescent="0.15">
      <c r="A158" s="61"/>
      <c r="B158" s="225" t="s">
        <v>2101</v>
      </c>
      <c r="C158" s="223" t="s">
        <v>992</v>
      </c>
      <c r="D158" s="224" t="s">
        <v>993</v>
      </c>
      <c r="E158" s="208">
        <v>3</v>
      </c>
      <c r="F158" s="240">
        <v>11252</v>
      </c>
      <c r="G158" s="61"/>
      <c r="H158" s="61"/>
      <c r="J158" s="55"/>
    </row>
    <row r="159" spans="1:10" s="44" customFormat="1" ht="15" customHeight="1" x14ac:dyDescent="0.15">
      <c r="A159" s="61"/>
      <c r="B159" s="225" t="s">
        <v>2101</v>
      </c>
      <c r="C159" s="223" t="s">
        <v>994</v>
      </c>
      <c r="D159" s="224" t="s">
        <v>995</v>
      </c>
      <c r="E159" s="208">
        <v>1</v>
      </c>
      <c r="F159" s="210" t="s">
        <v>72</v>
      </c>
      <c r="G159" s="61"/>
      <c r="H159" s="61"/>
      <c r="J159" s="55"/>
    </row>
    <row r="160" spans="1:10" s="44" customFormat="1" ht="15" customHeight="1" x14ac:dyDescent="0.15">
      <c r="A160" s="61"/>
      <c r="B160" s="225" t="s">
        <v>2101</v>
      </c>
      <c r="C160" s="223" t="s">
        <v>996</v>
      </c>
      <c r="D160" s="224" t="s">
        <v>997</v>
      </c>
      <c r="E160" s="208">
        <v>1</v>
      </c>
      <c r="F160" s="210" t="s">
        <v>72</v>
      </c>
      <c r="G160" s="61"/>
      <c r="H160" s="61"/>
      <c r="J160" s="55"/>
    </row>
    <row r="161" spans="1:10" s="44" customFormat="1" ht="15" customHeight="1" x14ac:dyDescent="0.15">
      <c r="A161" s="61"/>
      <c r="B161" s="225" t="s">
        <v>2101</v>
      </c>
      <c r="C161" s="223" t="s">
        <v>998</v>
      </c>
      <c r="D161" s="224" t="s">
        <v>999</v>
      </c>
      <c r="E161" s="208">
        <v>3</v>
      </c>
      <c r="F161" s="210">
        <v>181804</v>
      </c>
      <c r="G161" s="61"/>
      <c r="H161" s="61"/>
      <c r="J161" s="55"/>
    </row>
    <row r="162" spans="1:10" s="44" customFormat="1" ht="15" customHeight="1" x14ac:dyDescent="0.15">
      <c r="A162" s="61"/>
      <c r="B162" s="225" t="s">
        <v>2101</v>
      </c>
      <c r="C162" s="223" t="s">
        <v>1000</v>
      </c>
      <c r="D162" s="224" t="s">
        <v>229</v>
      </c>
      <c r="E162" s="208">
        <v>2</v>
      </c>
      <c r="F162" s="210" t="s">
        <v>72</v>
      </c>
      <c r="G162" s="61"/>
      <c r="H162" s="61"/>
      <c r="J162" s="55"/>
    </row>
    <row r="163" spans="1:10" s="55" customFormat="1" ht="15" customHeight="1" x14ac:dyDescent="0.15">
      <c r="A163" s="65"/>
      <c r="B163" s="225" t="s">
        <v>2101</v>
      </c>
      <c r="C163" s="223" t="s">
        <v>1001</v>
      </c>
      <c r="D163" s="224" t="s">
        <v>1002</v>
      </c>
      <c r="E163" s="208">
        <v>2</v>
      </c>
      <c r="F163" s="210" t="s">
        <v>72</v>
      </c>
      <c r="G163" s="64"/>
      <c r="H163" s="65"/>
    </row>
    <row r="164" spans="1:10" s="44" customFormat="1" ht="15" customHeight="1" x14ac:dyDescent="0.15">
      <c r="A164" s="61"/>
      <c r="B164" s="225" t="s">
        <v>2101</v>
      </c>
      <c r="C164" s="223" t="s">
        <v>1003</v>
      </c>
      <c r="D164" s="224" t="s">
        <v>1004</v>
      </c>
      <c r="E164" s="208">
        <v>1</v>
      </c>
      <c r="F164" s="210" t="s">
        <v>72</v>
      </c>
      <c r="G164" s="61"/>
      <c r="H164" s="61"/>
      <c r="J164" s="55"/>
    </row>
    <row r="165" spans="1:10" s="44" customFormat="1" ht="15" customHeight="1" x14ac:dyDescent="0.15">
      <c r="A165" s="61"/>
      <c r="B165" s="225" t="s">
        <v>2101</v>
      </c>
      <c r="C165" s="223" t="s">
        <v>1005</v>
      </c>
      <c r="D165" s="224" t="s">
        <v>1006</v>
      </c>
      <c r="E165" s="208">
        <v>2</v>
      </c>
      <c r="F165" s="210" t="s">
        <v>72</v>
      </c>
      <c r="G165" s="61"/>
      <c r="H165" s="61"/>
      <c r="J165" s="55"/>
    </row>
    <row r="166" spans="1:10" s="44" customFormat="1" ht="15" customHeight="1" x14ac:dyDescent="0.15">
      <c r="A166" s="61"/>
      <c r="B166" s="225" t="s">
        <v>2101</v>
      </c>
      <c r="C166" s="223" t="s">
        <v>1007</v>
      </c>
      <c r="D166" s="224" t="s">
        <v>1008</v>
      </c>
      <c r="E166" s="208">
        <v>13</v>
      </c>
      <c r="F166" s="210">
        <v>89234</v>
      </c>
      <c r="G166" s="61"/>
      <c r="H166" s="61"/>
      <c r="J166" s="55"/>
    </row>
    <row r="167" spans="1:10" s="44" customFormat="1" ht="15" customHeight="1" x14ac:dyDescent="0.4">
      <c r="A167" s="61"/>
      <c r="B167" s="211" t="s">
        <v>2178</v>
      </c>
      <c r="C167" s="212" t="s">
        <v>2101</v>
      </c>
      <c r="D167" s="213" t="s">
        <v>1009</v>
      </c>
      <c r="E167" s="239">
        <v>66</v>
      </c>
      <c r="F167" s="238">
        <v>598292</v>
      </c>
      <c r="G167" s="61"/>
      <c r="H167" s="61"/>
      <c r="J167" s="55"/>
    </row>
    <row r="168" spans="1:10" s="44" customFormat="1" ht="15" customHeight="1" x14ac:dyDescent="0.15">
      <c r="A168" s="61"/>
      <c r="B168" s="225" t="s">
        <v>2101</v>
      </c>
      <c r="C168" s="223" t="s">
        <v>1010</v>
      </c>
      <c r="D168" s="224" t="s">
        <v>1011</v>
      </c>
      <c r="E168" s="208">
        <v>8</v>
      </c>
      <c r="F168" s="210">
        <v>15625</v>
      </c>
      <c r="G168" s="61"/>
      <c r="H168" s="61"/>
      <c r="J168" s="55"/>
    </row>
    <row r="169" spans="1:10" s="44" customFormat="1" ht="15" customHeight="1" x14ac:dyDescent="0.15">
      <c r="A169" s="61"/>
      <c r="B169" s="225" t="s">
        <v>2101</v>
      </c>
      <c r="C169" s="223" t="s">
        <v>1012</v>
      </c>
      <c r="D169" s="224" t="s">
        <v>1013</v>
      </c>
      <c r="E169" s="208">
        <v>3</v>
      </c>
      <c r="F169" s="210">
        <v>2038</v>
      </c>
      <c r="G169" s="61"/>
      <c r="H169" s="61"/>
      <c r="J169" s="55"/>
    </row>
    <row r="170" spans="1:10" s="44" customFormat="1" ht="15" customHeight="1" x14ac:dyDescent="0.15">
      <c r="A170" s="61"/>
      <c r="B170" s="225" t="s">
        <v>2101</v>
      </c>
      <c r="C170" s="223" t="s">
        <v>1014</v>
      </c>
      <c r="D170" s="224" t="s">
        <v>1015</v>
      </c>
      <c r="E170" s="208">
        <v>2</v>
      </c>
      <c r="F170" s="210" t="s">
        <v>72</v>
      </c>
      <c r="G170" s="61"/>
      <c r="H170" s="61"/>
      <c r="J170" s="55"/>
    </row>
    <row r="171" spans="1:10" s="44" customFormat="1" ht="15" customHeight="1" x14ac:dyDescent="0.15">
      <c r="A171" s="61"/>
      <c r="B171" s="225" t="s">
        <v>2101</v>
      </c>
      <c r="C171" s="223" t="s">
        <v>1016</v>
      </c>
      <c r="D171" s="224" t="s">
        <v>1017</v>
      </c>
      <c r="E171" s="208">
        <v>12</v>
      </c>
      <c r="F171" s="210">
        <v>24517</v>
      </c>
      <c r="G171" s="61"/>
      <c r="H171" s="61"/>
      <c r="J171" s="55"/>
    </row>
    <row r="172" spans="1:10" s="44" customFormat="1" ht="15" customHeight="1" x14ac:dyDescent="0.15">
      <c r="A172" s="61"/>
      <c r="B172" s="225" t="s">
        <v>2101</v>
      </c>
      <c r="C172" s="223" t="s">
        <v>1018</v>
      </c>
      <c r="D172" s="224" t="s">
        <v>1019</v>
      </c>
      <c r="E172" s="208">
        <v>1</v>
      </c>
      <c r="F172" s="240" t="s">
        <v>72</v>
      </c>
      <c r="G172" s="61"/>
      <c r="H172" s="61"/>
      <c r="J172" s="55"/>
    </row>
    <row r="173" spans="1:10" s="44" customFormat="1" ht="15" customHeight="1" x14ac:dyDescent="0.15">
      <c r="A173" s="61"/>
      <c r="B173" s="225" t="s">
        <v>2101</v>
      </c>
      <c r="C173" s="223" t="s">
        <v>1020</v>
      </c>
      <c r="D173" s="224" t="s">
        <v>1021</v>
      </c>
      <c r="E173" s="208">
        <v>13</v>
      </c>
      <c r="F173" s="210">
        <v>59212</v>
      </c>
      <c r="G173" s="61"/>
      <c r="H173" s="61"/>
      <c r="J173" s="55"/>
    </row>
    <row r="174" spans="1:10" s="44" customFormat="1" ht="15" customHeight="1" x14ac:dyDescent="0.15">
      <c r="A174" s="61"/>
      <c r="B174" s="225" t="s">
        <v>2101</v>
      </c>
      <c r="C174" s="223" t="s">
        <v>1022</v>
      </c>
      <c r="D174" s="224" t="s">
        <v>1023</v>
      </c>
      <c r="E174" s="208">
        <v>1</v>
      </c>
      <c r="F174" s="210" t="s">
        <v>72</v>
      </c>
      <c r="G174" s="61"/>
      <c r="H174" s="61"/>
      <c r="J174" s="55"/>
    </row>
    <row r="175" spans="1:10" s="44" customFormat="1" ht="15" customHeight="1" x14ac:dyDescent="0.15">
      <c r="A175" s="61"/>
      <c r="B175" s="225" t="s">
        <v>2101</v>
      </c>
      <c r="C175" s="223" t="s">
        <v>1024</v>
      </c>
      <c r="D175" s="224" t="s">
        <v>1025</v>
      </c>
      <c r="E175" s="208">
        <v>1</v>
      </c>
      <c r="F175" s="210" t="s">
        <v>72</v>
      </c>
      <c r="G175" s="61"/>
      <c r="H175" s="61"/>
      <c r="J175" s="55"/>
    </row>
    <row r="176" spans="1:10" s="55" customFormat="1" ht="15" customHeight="1" x14ac:dyDescent="0.15">
      <c r="A176" s="65"/>
      <c r="B176" s="225" t="s">
        <v>2101</v>
      </c>
      <c r="C176" s="223" t="s">
        <v>1026</v>
      </c>
      <c r="D176" s="224" t="s">
        <v>1027</v>
      </c>
      <c r="E176" s="208">
        <v>1</v>
      </c>
      <c r="F176" s="210" t="s">
        <v>72</v>
      </c>
      <c r="G176" s="64"/>
      <c r="H176" s="65"/>
    </row>
    <row r="177" spans="1:10" s="44" customFormat="1" ht="15" customHeight="1" x14ac:dyDescent="0.15">
      <c r="A177" s="61"/>
      <c r="B177" s="225" t="s">
        <v>2101</v>
      </c>
      <c r="C177" s="223" t="s">
        <v>1028</v>
      </c>
      <c r="D177" s="224" t="s">
        <v>1029</v>
      </c>
      <c r="E177" s="208">
        <v>19</v>
      </c>
      <c r="F177" s="210">
        <v>133668</v>
      </c>
      <c r="G177" s="61"/>
      <c r="H177" s="61"/>
      <c r="J177" s="55"/>
    </row>
    <row r="178" spans="1:10" s="44" customFormat="1" ht="15" customHeight="1" x14ac:dyDescent="0.15">
      <c r="A178" s="61"/>
      <c r="B178" s="225" t="s">
        <v>2101</v>
      </c>
      <c r="C178" s="223" t="s">
        <v>1030</v>
      </c>
      <c r="D178" s="224" t="s">
        <v>239</v>
      </c>
      <c r="E178" s="208">
        <v>4</v>
      </c>
      <c r="F178" s="210">
        <v>45064</v>
      </c>
      <c r="G178" s="61"/>
      <c r="H178" s="61"/>
      <c r="J178" s="55"/>
    </row>
    <row r="179" spans="1:10" s="44" customFormat="1" ht="15" customHeight="1" x14ac:dyDescent="0.15">
      <c r="A179" s="61"/>
      <c r="B179" s="225" t="s">
        <v>2101</v>
      </c>
      <c r="C179" s="223" t="s">
        <v>1031</v>
      </c>
      <c r="D179" s="224" t="s">
        <v>240</v>
      </c>
      <c r="E179" s="208">
        <v>1</v>
      </c>
      <c r="F179" s="210" t="s">
        <v>72</v>
      </c>
      <c r="G179" s="61"/>
      <c r="H179" s="61"/>
      <c r="J179" s="55"/>
    </row>
    <row r="180" spans="1:10" s="44" customFormat="1" ht="15" customHeight="1" x14ac:dyDescent="0.4">
      <c r="A180" s="61"/>
      <c r="B180" s="211" t="s">
        <v>2179</v>
      </c>
      <c r="C180" s="212" t="s">
        <v>2101</v>
      </c>
      <c r="D180" s="213" t="s">
        <v>1032</v>
      </c>
      <c r="E180" s="239">
        <v>45</v>
      </c>
      <c r="F180" s="238">
        <v>3752453</v>
      </c>
      <c r="G180" s="61"/>
      <c r="H180" s="61"/>
      <c r="J180" s="55"/>
    </row>
    <row r="181" spans="1:10" s="44" customFormat="1" ht="15" customHeight="1" x14ac:dyDescent="0.15">
      <c r="A181" s="61"/>
      <c r="B181" s="225" t="s">
        <v>2101</v>
      </c>
      <c r="C181" s="223" t="s">
        <v>1033</v>
      </c>
      <c r="D181" s="224" t="s">
        <v>1034</v>
      </c>
      <c r="E181" s="208">
        <v>1</v>
      </c>
      <c r="F181" s="210" t="s">
        <v>72</v>
      </c>
      <c r="G181" s="61"/>
      <c r="H181" s="61"/>
      <c r="J181" s="55"/>
    </row>
    <row r="182" spans="1:10" s="44" customFormat="1" ht="15" customHeight="1" x14ac:dyDescent="0.15">
      <c r="A182" s="61"/>
      <c r="B182" s="225" t="s">
        <v>2101</v>
      </c>
      <c r="C182" s="223" t="s">
        <v>1035</v>
      </c>
      <c r="D182" s="224" t="s">
        <v>1036</v>
      </c>
      <c r="E182" s="208">
        <v>1</v>
      </c>
      <c r="F182" s="210" t="s">
        <v>72</v>
      </c>
      <c r="G182" s="61"/>
      <c r="H182" s="61"/>
      <c r="J182" s="55"/>
    </row>
    <row r="183" spans="1:10" s="44" customFormat="1" ht="15" customHeight="1" x14ac:dyDescent="0.15">
      <c r="A183" s="61"/>
      <c r="B183" s="225" t="s">
        <v>2101</v>
      </c>
      <c r="C183" s="223" t="s">
        <v>1037</v>
      </c>
      <c r="D183" s="224" t="s">
        <v>1038</v>
      </c>
      <c r="E183" s="208">
        <v>1</v>
      </c>
      <c r="F183" s="210" t="s">
        <v>72</v>
      </c>
      <c r="G183" s="61"/>
      <c r="H183" s="61"/>
      <c r="J183" s="55"/>
    </row>
    <row r="184" spans="1:10" s="44" customFormat="1" ht="15" customHeight="1" x14ac:dyDescent="0.15">
      <c r="A184" s="61"/>
      <c r="B184" s="225" t="s">
        <v>2101</v>
      </c>
      <c r="C184" s="223" t="s">
        <v>1039</v>
      </c>
      <c r="D184" s="224" t="s">
        <v>1040</v>
      </c>
      <c r="E184" s="208">
        <v>2</v>
      </c>
      <c r="F184" s="210" t="s">
        <v>72</v>
      </c>
      <c r="G184" s="61"/>
      <c r="H184" s="61"/>
      <c r="J184" s="55"/>
    </row>
    <row r="185" spans="1:10" s="44" customFormat="1" ht="15" customHeight="1" x14ac:dyDescent="0.15">
      <c r="A185" s="61"/>
      <c r="B185" s="225" t="s">
        <v>2101</v>
      </c>
      <c r="C185" s="223" t="s">
        <v>1041</v>
      </c>
      <c r="D185" s="224" t="s">
        <v>1042</v>
      </c>
      <c r="E185" s="208">
        <v>2</v>
      </c>
      <c r="F185" s="210" t="s">
        <v>72</v>
      </c>
      <c r="G185" s="61"/>
      <c r="H185" s="61"/>
      <c r="J185" s="55"/>
    </row>
    <row r="186" spans="1:10" s="44" customFormat="1" ht="15" customHeight="1" x14ac:dyDescent="0.15">
      <c r="A186" s="61"/>
      <c r="B186" s="225" t="s">
        <v>2101</v>
      </c>
      <c r="C186" s="223" t="s">
        <v>1043</v>
      </c>
      <c r="D186" s="224" t="s">
        <v>1044</v>
      </c>
      <c r="E186" s="208">
        <v>4</v>
      </c>
      <c r="F186" s="210">
        <v>20507</v>
      </c>
      <c r="G186" s="61"/>
      <c r="H186" s="61"/>
      <c r="J186" s="55"/>
    </row>
    <row r="187" spans="1:10" s="44" customFormat="1" ht="15" customHeight="1" x14ac:dyDescent="0.15">
      <c r="A187" s="61"/>
      <c r="B187" s="225" t="s">
        <v>2101</v>
      </c>
      <c r="C187" s="223" t="s">
        <v>1045</v>
      </c>
      <c r="D187" s="224" t="s">
        <v>1046</v>
      </c>
      <c r="E187" s="208">
        <v>1</v>
      </c>
      <c r="F187" s="210" t="s">
        <v>72</v>
      </c>
      <c r="G187" s="61"/>
      <c r="H187" s="61"/>
      <c r="J187" s="55"/>
    </row>
    <row r="188" spans="1:10" s="44" customFormat="1" ht="15" customHeight="1" x14ac:dyDescent="0.15">
      <c r="A188" s="61"/>
      <c r="B188" s="225" t="s">
        <v>2101</v>
      </c>
      <c r="C188" s="223" t="s">
        <v>2180</v>
      </c>
      <c r="D188" s="224" t="s">
        <v>2130</v>
      </c>
      <c r="E188" s="208">
        <v>1</v>
      </c>
      <c r="F188" s="240" t="s">
        <v>72</v>
      </c>
      <c r="G188" s="61"/>
      <c r="H188" s="61"/>
      <c r="J188" s="55"/>
    </row>
    <row r="189" spans="1:10" s="44" customFormat="1" ht="15" customHeight="1" x14ac:dyDescent="0.15">
      <c r="A189" s="61"/>
      <c r="B189" s="225" t="s">
        <v>2101</v>
      </c>
      <c r="C189" s="223" t="s">
        <v>1047</v>
      </c>
      <c r="D189" s="224" t="s">
        <v>248</v>
      </c>
      <c r="E189" s="208">
        <v>5</v>
      </c>
      <c r="F189" s="210">
        <v>565079</v>
      </c>
      <c r="G189" s="61"/>
      <c r="H189" s="61"/>
      <c r="J189" s="55"/>
    </row>
    <row r="190" spans="1:10" s="44" customFormat="1" ht="15" customHeight="1" x14ac:dyDescent="0.15">
      <c r="A190" s="61"/>
      <c r="B190" s="225" t="s">
        <v>2101</v>
      </c>
      <c r="C190" s="223" t="s">
        <v>1048</v>
      </c>
      <c r="D190" s="224" t="s">
        <v>250</v>
      </c>
      <c r="E190" s="208">
        <v>2</v>
      </c>
      <c r="F190" s="210" t="s">
        <v>72</v>
      </c>
      <c r="G190" s="61"/>
      <c r="H190" s="61"/>
      <c r="J190" s="55"/>
    </row>
    <row r="191" spans="1:10" s="44" customFormat="1" ht="15" customHeight="1" x14ac:dyDescent="0.15">
      <c r="A191" s="61"/>
      <c r="B191" s="225" t="s">
        <v>2101</v>
      </c>
      <c r="C191" s="223" t="s">
        <v>1049</v>
      </c>
      <c r="D191" s="224" t="s">
        <v>251</v>
      </c>
      <c r="E191" s="208">
        <v>1</v>
      </c>
      <c r="F191" s="210" t="s">
        <v>72</v>
      </c>
      <c r="G191" s="61"/>
      <c r="H191" s="61"/>
      <c r="J191" s="55"/>
    </row>
    <row r="192" spans="1:10" s="44" customFormat="1" ht="15" customHeight="1" x14ac:dyDescent="0.15">
      <c r="A192" s="61"/>
      <c r="B192" s="225" t="s">
        <v>2101</v>
      </c>
      <c r="C192" s="223" t="s">
        <v>1050</v>
      </c>
      <c r="D192" s="224" t="s">
        <v>252</v>
      </c>
      <c r="E192" s="208">
        <v>13</v>
      </c>
      <c r="F192" s="210">
        <v>800397</v>
      </c>
      <c r="G192" s="61"/>
      <c r="H192" s="61"/>
      <c r="J192" s="55"/>
    </row>
    <row r="193" spans="1:10" s="55" customFormat="1" ht="15" customHeight="1" x14ac:dyDescent="0.15">
      <c r="A193" s="65"/>
      <c r="B193" s="225" t="s">
        <v>2101</v>
      </c>
      <c r="C193" s="223" t="s">
        <v>1051</v>
      </c>
      <c r="D193" s="224" t="s">
        <v>1052</v>
      </c>
      <c r="E193" s="208">
        <v>2</v>
      </c>
      <c r="F193" s="210" t="s">
        <v>72</v>
      </c>
      <c r="G193" s="64"/>
      <c r="H193" s="65"/>
    </row>
    <row r="194" spans="1:10" s="44" customFormat="1" ht="15" customHeight="1" x14ac:dyDescent="0.15">
      <c r="A194" s="61"/>
      <c r="B194" s="225" t="s">
        <v>2101</v>
      </c>
      <c r="C194" s="223" t="s">
        <v>1053</v>
      </c>
      <c r="D194" s="224" t="s">
        <v>1054</v>
      </c>
      <c r="E194" s="208">
        <v>3</v>
      </c>
      <c r="F194" s="240">
        <v>1333</v>
      </c>
      <c r="G194" s="61"/>
      <c r="H194" s="61"/>
      <c r="J194" s="55"/>
    </row>
    <row r="195" spans="1:10" s="44" customFormat="1" ht="15" customHeight="1" x14ac:dyDescent="0.15">
      <c r="A195" s="61"/>
      <c r="B195" s="225" t="s">
        <v>2101</v>
      </c>
      <c r="C195" s="223" t="s">
        <v>1055</v>
      </c>
      <c r="D195" s="224" t="s">
        <v>1056</v>
      </c>
      <c r="E195" s="208">
        <v>3</v>
      </c>
      <c r="F195" s="210">
        <v>4752</v>
      </c>
      <c r="G195" s="61"/>
      <c r="H195" s="61"/>
      <c r="J195" s="55"/>
    </row>
    <row r="196" spans="1:10" s="44" customFormat="1" ht="15" customHeight="1" x14ac:dyDescent="0.15">
      <c r="A196" s="61"/>
      <c r="B196" s="225" t="s">
        <v>2101</v>
      </c>
      <c r="C196" s="223" t="s">
        <v>2181</v>
      </c>
      <c r="D196" s="224" t="s">
        <v>2131</v>
      </c>
      <c r="E196" s="208">
        <v>1</v>
      </c>
      <c r="F196" s="210" t="s">
        <v>72</v>
      </c>
      <c r="G196" s="61"/>
      <c r="H196" s="61"/>
      <c r="J196" s="55"/>
    </row>
    <row r="197" spans="1:10" s="44" customFormat="1" ht="15" customHeight="1" x14ac:dyDescent="0.15">
      <c r="A197" s="61"/>
      <c r="B197" s="225" t="s">
        <v>2101</v>
      </c>
      <c r="C197" s="223" t="s">
        <v>1057</v>
      </c>
      <c r="D197" s="224" t="s">
        <v>1058</v>
      </c>
      <c r="E197" s="208">
        <v>2</v>
      </c>
      <c r="F197" s="210" t="s">
        <v>72</v>
      </c>
      <c r="G197" s="61"/>
      <c r="H197" s="61"/>
      <c r="J197" s="55"/>
    </row>
    <row r="198" spans="1:10" s="44" customFormat="1" ht="15" customHeight="1" x14ac:dyDescent="0.4">
      <c r="A198" s="61"/>
      <c r="B198" s="211" t="s">
        <v>2182</v>
      </c>
      <c r="C198" s="212" t="s">
        <v>2101</v>
      </c>
      <c r="D198" s="213" t="s">
        <v>1059</v>
      </c>
      <c r="E198" s="239">
        <v>113</v>
      </c>
      <c r="F198" s="238">
        <v>3493972</v>
      </c>
      <c r="G198" s="61"/>
      <c r="H198" s="61"/>
      <c r="J198" s="55"/>
    </row>
    <row r="199" spans="1:10" s="55" customFormat="1" ht="15" customHeight="1" x14ac:dyDescent="0.15">
      <c r="A199" s="65"/>
      <c r="B199" s="225" t="s">
        <v>2101</v>
      </c>
      <c r="C199" s="223" t="s">
        <v>1060</v>
      </c>
      <c r="D199" s="224" t="s">
        <v>1061</v>
      </c>
      <c r="E199" s="208">
        <v>87</v>
      </c>
      <c r="F199" s="210">
        <v>2110835</v>
      </c>
      <c r="G199" s="64"/>
      <c r="H199" s="65"/>
    </row>
    <row r="200" spans="1:10" s="44" customFormat="1" ht="15" customHeight="1" x14ac:dyDescent="0.15">
      <c r="A200" s="61"/>
      <c r="B200" s="225" t="s">
        <v>2101</v>
      </c>
      <c r="C200" s="223" t="s">
        <v>1062</v>
      </c>
      <c r="D200" s="224" t="s">
        <v>1063</v>
      </c>
      <c r="E200" s="208">
        <v>10</v>
      </c>
      <c r="F200" s="210">
        <v>466364</v>
      </c>
      <c r="G200" s="61"/>
      <c r="H200" s="61"/>
      <c r="J200" s="55"/>
    </row>
    <row r="201" spans="1:10" s="44" customFormat="1" ht="15" customHeight="1" x14ac:dyDescent="0.15">
      <c r="A201" s="61"/>
      <c r="B201" s="225" t="s">
        <v>2101</v>
      </c>
      <c r="C201" s="223" t="s">
        <v>1064</v>
      </c>
      <c r="D201" s="224" t="s">
        <v>1065</v>
      </c>
      <c r="E201" s="208">
        <v>10</v>
      </c>
      <c r="F201" s="210">
        <v>143522</v>
      </c>
      <c r="G201" s="61"/>
      <c r="H201" s="61"/>
      <c r="J201" s="55"/>
    </row>
    <row r="202" spans="1:10" s="44" customFormat="1" ht="15" customHeight="1" x14ac:dyDescent="0.15">
      <c r="A202" s="61"/>
      <c r="B202" s="225" t="s">
        <v>2101</v>
      </c>
      <c r="C202" s="223" t="s">
        <v>1066</v>
      </c>
      <c r="D202" s="224" t="s">
        <v>1067</v>
      </c>
      <c r="E202" s="208">
        <v>4</v>
      </c>
      <c r="F202" s="210" t="s">
        <v>72</v>
      </c>
      <c r="G202" s="61"/>
      <c r="H202" s="61"/>
      <c r="J202" s="55"/>
    </row>
    <row r="203" spans="1:10" s="44" customFormat="1" ht="15" customHeight="1" x14ac:dyDescent="0.15">
      <c r="A203" s="61"/>
      <c r="B203" s="225" t="s">
        <v>2101</v>
      </c>
      <c r="C203" s="223" t="s">
        <v>1068</v>
      </c>
      <c r="D203" s="224" t="s">
        <v>1069</v>
      </c>
      <c r="E203" s="208">
        <v>2</v>
      </c>
      <c r="F203" s="210" t="s">
        <v>72</v>
      </c>
      <c r="G203" s="61"/>
      <c r="H203" s="61"/>
      <c r="J203" s="55"/>
    </row>
    <row r="204" spans="1:10" s="44" customFormat="1" ht="15" customHeight="1" x14ac:dyDescent="0.4">
      <c r="A204" s="61"/>
      <c r="B204" s="211" t="s">
        <v>2183</v>
      </c>
      <c r="C204" s="212" t="s">
        <v>2101</v>
      </c>
      <c r="D204" s="213" t="s">
        <v>1070</v>
      </c>
      <c r="E204" s="239">
        <v>42</v>
      </c>
      <c r="F204" s="238">
        <v>6463971</v>
      </c>
      <c r="G204" s="61"/>
      <c r="H204" s="61"/>
      <c r="J204" s="55"/>
    </row>
    <row r="205" spans="1:10" s="44" customFormat="1" ht="15" customHeight="1" x14ac:dyDescent="0.15">
      <c r="A205" s="61"/>
      <c r="B205" s="225" t="s">
        <v>2101</v>
      </c>
      <c r="C205" s="223" t="s">
        <v>1071</v>
      </c>
      <c r="D205" s="224" t="s">
        <v>1072</v>
      </c>
      <c r="E205" s="208">
        <v>1</v>
      </c>
      <c r="F205" s="210" t="s">
        <v>72</v>
      </c>
      <c r="G205" s="61"/>
      <c r="H205" s="61"/>
      <c r="J205" s="55"/>
    </row>
    <row r="206" spans="1:10" s="44" customFormat="1" ht="15" customHeight="1" x14ac:dyDescent="0.15">
      <c r="A206" s="61"/>
      <c r="B206" s="225" t="s">
        <v>2101</v>
      </c>
      <c r="C206" s="223" t="s">
        <v>1073</v>
      </c>
      <c r="D206" s="224" t="s">
        <v>1074</v>
      </c>
      <c r="E206" s="208">
        <v>2</v>
      </c>
      <c r="F206" s="210" t="s">
        <v>72</v>
      </c>
      <c r="G206" s="61"/>
      <c r="H206" s="61"/>
      <c r="J206" s="55"/>
    </row>
    <row r="207" spans="1:10" s="44" customFormat="1" ht="15" customHeight="1" x14ac:dyDescent="0.15">
      <c r="A207" s="61"/>
      <c r="B207" s="225" t="s">
        <v>2101</v>
      </c>
      <c r="C207" s="223" t="s">
        <v>1075</v>
      </c>
      <c r="D207" s="224" t="s">
        <v>1076</v>
      </c>
      <c r="E207" s="208">
        <v>3</v>
      </c>
      <c r="F207" s="210">
        <v>28685</v>
      </c>
      <c r="G207" s="61"/>
      <c r="H207" s="61"/>
      <c r="J207" s="55"/>
    </row>
    <row r="208" spans="1:10" s="44" customFormat="1" ht="15" customHeight="1" x14ac:dyDescent="0.15">
      <c r="A208" s="61"/>
      <c r="B208" s="225" t="s">
        <v>2101</v>
      </c>
      <c r="C208" s="223" t="s">
        <v>1077</v>
      </c>
      <c r="D208" s="224" t="s">
        <v>1078</v>
      </c>
      <c r="E208" s="208">
        <v>1</v>
      </c>
      <c r="F208" s="210" t="s">
        <v>72</v>
      </c>
      <c r="G208" s="61"/>
      <c r="H208" s="61"/>
      <c r="J208" s="55"/>
    </row>
    <row r="209" spans="1:10" s="44" customFormat="1" ht="15" customHeight="1" x14ac:dyDescent="0.15">
      <c r="A209" s="61"/>
      <c r="B209" s="225" t="s">
        <v>2101</v>
      </c>
      <c r="C209" s="223" t="s">
        <v>1079</v>
      </c>
      <c r="D209" s="224" t="s">
        <v>263</v>
      </c>
      <c r="E209" s="208">
        <v>3</v>
      </c>
      <c r="F209" s="210">
        <v>279847</v>
      </c>
      <c r="G209" s="61"/>
      <c r="H209" s="61"/>
      <c r="J209" s="55"/>
    </row>
    <row r="210" spans="1:10" s="44" customFormat="1" ht="15" customHeight="1" x14ac:dyDescent="0.15">
      <c r="A210" s="61"/>
      <c r="B210" s="225" t="s">
        <v>2101</v>
      </c>
      <c r="C210" s="223" t="s">
        <v>1080</v>
      </c>
      <c r="D210" s="224" t="s">
        <v>1081</v>
      </c>
      <c r="E210" s="208">
        <v>1</v>
      </c>
      <c r="F210" s="210" t="s">
        <v>72</v>
      </c>
      <c r="G210" s="61"/>
      <c r="H210" s="61"/>
      <c r="J210" s="55"/>
    </row>
    <row r="211" spans="1:10" s="44" customFormat="1" ht="15" customHeight="1" x14ac:dyDescent="0.15">
      <c r="A211" s="61"/>
      <c r="B211" s="225" t="s">
        <v>2101</v>
      </c>
      <c r="C211" s="223" t="s">
        <v>1082</v>
      </c>
      <c r="D211" s="224" t="s">
        <v>1083</v>
      </c>
      <c r="E211" s="208">
        <v>1</v>
      </c>
      <c r="F211" s="210" t="s">
        <v>72</v>
      </c>
      <c r="G211" s="61"/>
      <c r="H211" s="61"/>
      <c r="J211" s="55"/>
    </row>
    <row r="212" spans="1:10" s="44" customFormat="1" ht="15" customHeight="1" x14ac:dyDescent="0.15">
      <c r="A212" s="61"/>
      <c r="B212" s="225" t="s">
        <v>2101</v>
      </c>
      <c r="C212" s="223" t="s">
        <v>1084</v>
      </c>
      <c r="D212" s="224" t="s">
        <v>1085</v>
      </c>
      <c r="E212" s="208">
        <v>4</v>
      </c>
      <c r="F212" s="210">
        <v>138406</v>
      </c>
      <c r="G212" s="61"/>
      <c r="H212" s="61"/>
      <c r="J212" s="55"/>
    </row>
    <row r="213" spans="1:10" s="44" customFormat="1" ht="15" customHeight="1" x14ac:dyDescent="0.15">
      <c r="A213" s="61"/>
      <c r="B213" s="225" t="s">
        <v>2101</v>
      </c>
      <c r="C213" s="223" t="s">
        <v>1086</v>
      </c>
      <c r="D213" s="224" t="s">
        <v>1087</v>
      </c>
      <c r="E213" s="208">
        <v>1</v>
      </c>
      <c r="F213" s="210" t="s">
        <v>72</v>
      </c>
      <c r="G213" s="61"/>
      <c r="H213" s="61"/>
      <c r="J213" s="55"/>
    </row>
    <row r="214" spans="1:10" s="44" customFormat="1" ht="15" customHeight="1" x14ac:dyDescent="0.15">
      <c r="A214" s="61"/>
      <c r="B214" s="225" t="s">
        <v>2101</v>
      </c>
      <c r="C214" s="223" t="s">
        <v>1088</v>
      </c>
      <c r="D214" s="224" t="s">
        <v>1089</v>
      </c>
      <c r="E214" s="208">
        <v>1</v>
      </c>
      <c r="F214" s="210" t="s">
        <v>72</v>
      </c>
      <c r="G214" s="61"/>
      <c r="H214" s="61"/>
      <c r="J214" s="55"/>
    </row>
    <row r="215" spans="1:10" s="44" customFormat="1" ht="15" customHeight="1" x14ac:dyDescent="0.15">
      <c r="A215" s="61"/>
      <c r="B215" s="225" t="s">
        <v>2101</v>
      </c>
      <c r="C215" s="223" t="s">
        <v>1090</v>
      </c>
      <c r="D215" s="224" t="s">
        <v>1091</v>
      </c>
      <c r="E215" s="208">
        <v>1</v>
      </c>
      <c r="F215" s="210" t="s">
        <v>72</v>
      </c>
      <c r="G215" s="61"/>
      <c r="H215" s="61"/>
      <c r="J215" s="55"/>
    </row>
    <row r="216" spans="1:10" s="44" customFormat="1" ht="15" customHeight="1" x14ac:dyDescent="0.15">
      <c r="A216" s="61"/>
      <c r="B216" s="225" t="s">
        <v>2101</v>
      </c>
      <c r="C216" s="223" t="s">
        <v>1092</v>
      </c>
      <c r="D216" s="224" t="s">
        <v>1093</v>
      </c>
      <c r="E216" s="208">
        <v>1</v>
      </c>
      <c r="F216" s="210" t="s">
        <v>72</v>
      </c>
      <c r="G216" s="61"/>
      <c r="H216" s="61"/>
      <c r="J216" s="55"/>
    </row>
    <row r="217" spans="1:10" s="44" customFormat="1" ht="15" customHeight="1" x14ac:dyDescent="0.15">
      <c r="A217" s="61"/>
      <c r="B217" s="225" t="s">
        <v>2101</v>
      </c>
      <c r="C217" s="223" t="s">
        <v>1094</v>
      </c>
      <c r="D217" s="224" t="s">
        <v>1095</v>
      </c>
      <c r="E217" s="208">
        <v>1</v>
      </c>
      <c r="F217" s="210" t="s">
        <v>72</v>
      </c>
      <c r="G217" s="61"/>
      <c r="H217" s="61"/>
      <c r="J217" s="55"/>
    </row>
    <row r="218" spans="1:10" s="44" customFormat="1" ht="15" customHeight="1" x14ac:dyDescent="0.15">
      <c r="A218" s="61"/>
      <c r="B218" s="225" t="s">
        <v>2101</v>
      </c>
      <c r="C218" s="223" t="s">
        <v>1096</v>
      </c>
      <c r="D218" s="224" t="s">
        <v>1097</v>
      </c>
      <c r="E218" s="208">
        <v>1</v>
      </c>
      <c r="F218" s="210" t="s">
        <v>72</v>
      </c>
      <c r="G218" s="61"/>
      <c r="H218" s="61"/>
      <c r="J218" s="55"/>
    </row>
    <row r="219" spans="1:10" s="44" customFormat="1" ht="15" customHeight="1" x14ac:dyDescent="0.15">
      <c r="A219" s="61"/>
      <c r="B219" s="225" t="s">
        <v>2101</v>
      </c>
      <c r="C219" s="223" t="s">
        <v>1098</v>
      </c>
      <c r="D219" s="224" t="s">
        <v>1099</v>
      </c>
      <c r="E219" s="208">
        <v>1</v>
      </c>
      <c r="F219" s="240" t="s">
        <v>72</v>
      </c>
      <c r="G219" s="61"/>
      <c r="H219" s="61"/>
      <c r="J219" s="55"/>
    </row>
    <row r="220" spans="1:10" s="44" customFormat="1" ht="15" customHeight="1" x14ac:dyDescent="0.15">
      <c r="A220" s="61"/>
      <c r="B220" s="225" t="s">
        <v>2101</v>
      </c>
      <c r="C220" s="223" t="s">
        <v>1100</v>
      </c>
      <c r="D220" s="224" t="s">
        <v>1101</v>
      </c>
      <c r="E220" s="208">
        <v>2</v>
      </c>
      <c r="F220" s="210" t="s">
        <v>72</v>
      </c>
      <c r="G220" s="61"/>
      <c r="H220" s="61"/>
      <c r="J220" s="55"/>
    </row>
    <row r="221" spans="1:10" s="44" customFormat="1" ht="15" customHeight="1" x14ac:dyDescent="0.15">
      <c r="A221" s="61"/>
      <c r="B221" s="225" t="s">
        <v>2101</v>
      </c>
      <c r="C221" s="223" t="s">
        <v>1102</v>
      </c>
      <c r="D221" s="224" t="s">
        <v>1103</v>
      </c>
      <c r="E221" s="208">
        <v>1</v>
      </c>
      <c r="F221" s="240" t="s">
        <v>72</v>
      </c>
      <c r="G221" s="61"/>
      <c r="H221" s="61"/>
      <c r="J221" s="55"/>
    </row>
    <row r="222" spans="1:10" s="44" customFormat="1" ht="15" customHeight="1" x14ac:dyDescent="0.15">
      <c r="A222" s="61"/>
      <c r="B222" s="225" t="s">
        <v>2101</v>
      </c>
      <c r="C222" s="223" t="s">
        <v>2184</v>
      </c>
      <c r="D222" s="224" t="s">
        <v>2105</v>
      </c>
      <c r="E222" s="208">
        <v>1</v>
      </c>
      <c r="F222" s="210" t="s">
        <v>72</v>
      </c>
      <c r="G222" s="61"/>
      <c r="H222" s="61"/>
      <c r="J222" s="55"/>
    </row>
    <row r="223" spans="1:10" s="44" customFormat="1" ht="15" customHeight="1" x14ac:dyDescent="0.15">
      <c r="A223" s="61"/>
      <c r="B223" s="225" t="s">
        <v>2101</v>
      </c>
      <c r="C223" s="223" t="s">
        <v>1104</v>
      </c>
      <c r="D223" s="224" t="s">
        <v>1105</v>
      </c>
      <c r="E223" s="208">
        <v>1</v>
      </c>
      <c r="F223" s="210" t="s">
        <v>72</v>
      </c>
      <c r="G223" s="61"/>
      <c r="H223" s="61"/>
      <c r="J223" s="55"/>
    </row>
    <row r="224" spans="1:10" s="55" customFormat="1" ht="15" customHeight="1" x14ac:dyDescent="0.15">
      <c r="A224" s="65"/>
      <c r="B224" s="225" t="s">
        <v>2101</v>
      </c>
      <c r="C224" s="223" t="s">
        <v>1106</v>
      </c>
      <c r="D224" s="224" t="s">
        <v>1107</v>
      </c>
      <c r="E224" s="208">
        <v>5</v>
      </c>
      <c r="F224" s="210">
        <v>3551496</v>
      </c>
      <c r="G224" s="64"/>
      <c r="H224" s="65"/>
    </row>
    <row r="225" spans="1:10" s="44" customFormat="1" ht="12" x14ac:dyDescent="0.15">
      <c r="A225" s="61"/>
      <c r="B225" s="225" t="s">
        <v>2101</v>
      </c>
      <c r="C225" s="223" t="s">
        <v>1108</v>
      </c>
      <c r="D225" s="224" t="s">
        <v>1109</v>
      </c>
      <c r="E225" s="208">
        <v>1</v>
      </c>
      <c r="F225" s="210" t="s">
        <v>72</v>
      </c>
      <c r="G225" s="61"/>
      <c r="H225" s="61"/>
      <c r="J225" s="55"/>
    </row>
    <row r="226" spans="1:10" s="44" customFormat="1" ht="15" customHeight="1" x14ac:dyDescent="0.15">
      <c r="A226" s="61"/>
      <c r="B226" s="225" t="s">
        <v>2101</v>
      </c>
      <c r="C226" s="223" t="s">
        <v>1110</v>
      </c>
      <c r="D226" s="224" t="s">
        <v>1111</v>
      </c>
      <c r="E226" s="208">
        <v>1</v>
      </c>
      <c r="F226" s="210" t="s">
        <v>72</v>
      </c>
      <c r="G226" s="61"/>
      <c r="H226" s="61"/>
      <c r="J226" s="55"/>
    </row>
    <row r="227" spans="1:10" s="55" customFormat="1" ht="15" customHeight="1" x14ac:dyDescent="0.15">
      <c r="A227" s="65"/>
      <c r="B227" s="225" t="s">
        <v>2101</v>
      </c>
      <c r="C227" s="223" t="s">
        <v>2185</v>
      </c>
      <c r="D227" s="224" t="s">
        <v>2132</v>
      </c>
      <c r="E227" s="208">
        <v>1</v>
      </c>
      <c r="F227" s="210" t="s">
        <v>72</v>
      </c>
      <c r="G227" s="64"/>
      <c r="H227" s="65"/>
    </row>
    <row r="228" spans="1:10" s="44" customFormat="1" ht="15" customHeight="1" x14ac:dyDescent="0.15">
      <c r="A228" s="61"/>
      <c r="B228" s="225" t="s">
        <v>2101</v>
      </c>
      <c r="C228" s="223" t="s">
        <v>1112</v>
      </c>
      <c r="D228" s="224" t="s">
        <v>1113</v>
      </c>
      <c r="E228" s="208">
        <v>1</v>
      </c>
      <c r="F228" s="210" t="s">
        <v>72</v>
      </c>
      <c r="G228" s="61"/>
      <c r="H228" s="61"/>
      <c r="J228" s="55"/>
    </row>
    <row r="229" spans="1:10" s="44" customFormat="1" ht="15" customHeight="1" x14ac:dyDescent="0.15">
      <c r="A229" s="61"/>
      <c r="B229" s="225" t="s">
        <v>2101</v>
      </c>
      <c r="C229" s="223" t="s">
        <v>1114</v>
      </c>
      <c r="D229" s="224" t="s">
        <v>1115</v>
      </c>
      <c r="E229" s="208">
        <v>1</v>
      </c>
      <c r="F229" s="210" t="s">
        <v>72</v>
      </c>
      <c r="G229" s="61"/>
      <c r="H229" s="61"/>
      <c r="J229" s="55"/>
    </row>
    <row r="230" spans="1:10" s="44" customFormat="1" ht="12" x14ac:dyDescent="0.15">
      <c r="A230" s="61"/>
      <c r="B230" s="225" t="s">
        <v>2101</v>
      </c>
      <c r="C230" s="223" t="s">
        <v>1116</v>
      </c>
      <c r="D230" s="224" t="s">
        <v>1117</v>
      </c>
      <c r="E230" s="208">
        <v>4</v>
      </c>
      <c r="F230" s="210">
        <v>146417</v>
      </c>
      <c r="G230" s="61"/>
      <c r="H230" s="61"/>
      <c r="J230" s="55"/>
    </row>
    <row r="231" spans="1:10" s="44" customFormat="1" ht="12" x14ac:dyDescent="0.4">
      <c r="A231" s="61"/>
      <c r="B231" s="211" t="s">
        <v>2186</v>
      </c>
      <c r="C231" s="212" t="s">
        <v>2101</v>
      </c>
      <c r="D231" s="213" t="s">
        <v>1118</v>
      </c>
      <c r="E231" s="239">
        <v>30</v>
      </c>
      <c r="F231" s="238">
        <v>1043404</v>
      </c>
      <c r="G231" s="61"/>
      <c r="H231" s="61"/>
      <c r="J231" s="55"/>
    </row>
    <row r="232" spans="1:10" s="44" customFormat="1" ht="12" x14ac:dyDescent="0.15">
      <c r="A232" s="61"/>
      <c r="B232" s="225" t="s">
        <v>2101</v>
      </c>
      <c r="C232" s="223" t="s">
        <v>1119</v>
      </c>
      <c r="D232" s="224" t="s">
        <v>1120</v>
      </c>
      <c r="E232" s="208">
        <v>30</v>
      </c>
      <c r="F232" s="210">
        <v>1043404</v>
      </c>
      <c r="G232" s="61"/>
      <c r="H232" s="61"/>
      <c r="J232" s="55"/>
    </row>
    <row r="233" spans="1:10" s="44" customFormat="1" ht="12" x14ac:dyDescent="0.4">
      <c r="A233" s="61"/>
      <c r="B233" s="211" t="s">
        <v>2187</v>
      </c>
      <c r="C233" s="212" t="s">
        <v>2101</v>
      </c>
      <c r="D233" s="213" t="s">
        <v>1121</v>
      </c>
      <c r="E233" s="239">
        <v>128</v>
      </c>
      <c r="F233" s="238">
        <v>6707169</v>
      </c>
      <c r="G233" s="61"/>
      <c r="H233" s="61"/>
      <c r="J233" s="55"/>
    </row>
    <row r="234" spans="1:10" s="44" customFormat="1" ht="15" customHeight="1" x14ac:dyDescent="0.15">
      <c r="A234" s="61"/>
      <c r="B234" s="225" t="s">
        <v>2101</v>
      </c>
      <c r="C234" s="223" t="s">
        <v>1122</v>
      </c>
      <c r="D234" s="224" t="s">
        <v>1123</v>
      </c>
      <c r="E234" s="208">
        <v>2</v>
      </c>
      <c r="F234" s="210" t="s">
        <v>72</v>
      </c>
      <c r="G234" s="61"/>
      <c r="H234" s="61"/>
      <c r="J234" s="55"/>
    </row>
    <row r="235" spans="1:10" s="44" customFormat="1" ht="15" customHeight="1" x14ac:dyDescent="0.15">
      <c r="A235" s="61"/>
      <c r="B235" s="225" t="s">
        <v>2101</v>
      </c>
      <c r="C235" s="223" t="s">
        <v>1124</v>
      </c>
      <c r="D235" s="224" t="s">
        <v>1125</v>
      </c>
      <c r="E235" s="208">
        <v>2</v>
      </c>
      <c r="F235" s="210" t="s">
        <v>72</v>
      </c>
      <c r="G235" s="61"/>
      <c r="H235" s="61"/>
      <c r="J235" s="55"/>
    </row>
    <row r="236" spans="1:10" s="44" customFormat="1" ht="15" customHeight="1" x14ac:dyDescent="0.15">
      <c r="A236" s="61"/>
      <c r="B236" s="225" t="s">
        <v>2101</v>
      </c>
      <c r="C236" s="223" t="s">
        <v>1126</v>
      </c>
      <c r="D236" s="224" t="s">
        <v>1127</v>
      </c>
      <c r="E236" s="208">
        <v>5</v>
      </c>
      <c r="F236" s="210">
        <v>81738</v>
      </c>
      <c r="G236" s="61"/>
      <c r="H236" s="61"/>
      <c r="J236" s="55"/>
    </row>
    <row r="237" spans="1:10" s="44" customFormat="1" ht="12" x14ac:dyDescent="0.15">
      <c r="A237" s="61"/>
      <c r="B237" s="225" t="s">
        <v>2101</v>
      </c>
      <c r="C237" s="223" t="s">
        <v>1128</v>
      </c>
      <c r="D237" s="224" t="s">
        <v>1129</v>
      </c>
      <c r="E237" s="208">
        <v>1</v>
      </c>
      <c r="F237" s="210" t="s">
        <v>72</v>
      </c>
      <c r="G237" s="61"/>
      <c r="H237" s="61"/>
      <c r="J237" s="55"/>
    </row>
    <row r="238" spans="1:10" s="44" customFormat="1" ht="15" customHeight="1" x14ac:dyDescent="0.15">
      <c r="A238" s="61"/>
      <c r="B238" s="225" t="s">
        <v>2101</v>
      </c>
      <c r="C238" s="223" t="s">
        <v>1130</v>
      </c>
      <c r="D238" s="224" t="s">
        <v>1131</v>
      </c>
      <c r="E238" s="208">
        <v>1</v>
      </c>
      <c r="F238" s="209" t="s">
        <v>72</v>
      </c>
      <c r="G238" s="61"/>
      <c r="H238" s="61"/>
      <c r="J238" s="55"/>
    </row>
    <row r="239" spans="1:10" s="44" customFormat="1" ht="15" customHeight="1" x14ac:dyDescent="0.15">
      <c r="A239" s="61"/>
      <c r="B239" s="225" t="s">
        <v>2101</v>
      </c>
      <c r="C239" s="223" t="s">
        <v>1132</v>
      </c>
      <c r="D239" s="224" t="s">
        <v>1133</v>
      </c>
      <c r="E239" s="208">
        <v>6</v>
      </c>
      <c r="F239" s="210">
        <v>110335</v>
      </c>
      <c r="G239" s="61"/>
      <c r="H239" s="61"/>
      <c r="J239" s="55"/>
    </row>
    <row r="240" spans="1:10" s="44" customFormat="1" ht="15" customHeight="1" x14ac:dyDescent="0.15">
      <c r="A240" s="61"/>
      <c r="B240" s="225" t="s">
        <v>2101</v>
      </c>
      <c r="C240" s="223" t="s">
        <v>1134</v>
      </c>
      <c r="D240" s="224" t="s">
        <v>1135</v>
      </c>
      <c r="E240" s="208">
        <v>11</v>
      </c>
      <c r="F240" s="210">
        <v>393344</v>
      </c>
      <c r="G240" s="61"/>
      <c r="H240" s="61"/>
      <c r="J240" s="55"/>
    </row>
    <row r="241" spans="1:10" s="44" customFormat="1" ht="15" customHeight="1" x14ac:dyDescent="0.15">
      <c r="A241" s="61"/>
      <c r="B241" s="225" t="s">
        <v>2101</v>
      </c>
      <c r="C241" s="223" t="s">
        <v>1136</v>
      </c>
      <c r="D241" s="224" t="s">
        <v>1137</v>
      </c>
      <c r="E241" s="208">
        <v>19</v>
      </c>
      <c r="F241" s="210">
        <v>1263667</v>
      </c>
      <c r="G241" s="61"/>
      <c r="H241" s="61"/>
      <c r="J241" s="55"/>
    </row>
    <row r="242" spans="1:10" s="44" customFormat="1" ht="15" customHeight="1" x14ac:dyDescent="0.15">
      <c r="A242" s="61"/>
      <c r="B242" s="225" t="s">
        <v>2101</v>
      </c>
      <c r="C242" s="223" t="s">
        <v>2188</v>
      </c>
      <c r="D242" s="224" t="s">
        <v>2133</v>
      </c>
      <c r="E242" s="208">
        <v>2</v>
      </c>
      <c r="F242" s="210" t="s">
        <v>72</v>
      </c>
      <c r="G242" s="61"/>
      <c r="H242" s="61"/>
      <c r="J242" s="55"/>
    </row>
    <row r="243" spans="1:10" s="44" customFormat="1" ht="15" customHeight="1" x14ac:dyDescent="0.15">
      <c r="A243" s="61"/>
      <c r="B243" s="225" t="s">
        <v>2101</v>
      </c>
      <c r="C243" s="223" t="s">
        <v>1138</v>
      </c>
      <c r="D243" s="224" t="s">
        <v>1139</v>
      </c>
      <c r="E243" s="208">
        <v>20</v>
      </c>
      <c r="F243" s="210">
        <v>614241</v>
      </c>
      <c r="G243" s="61"/>
      <c r="H243" s="61"/>
      <c r="J243" s="55"/>
    </row>
    <row r="244" spans="1:10" s="44" customFormat="1" ht="15" customHeight="1" x14ac:dyDescent="0.15">
      <c r="A244" s="61"/>
      <c r="B244" s="225" t="s">
        <v>2101</v>
      </c>
      <c r="C244" s="223" t="s">
        <v>1140</v>
      </c>
      <c r="D244" s="224" t="s">
        <v>1141</v>
      </c>
      <c r="E244" s="208">
        <v>3</v>
      </c>
      <c r="F244" s="210">
        <v>104227</v>
      </c>
      <c r="G244" s="61"/>
      <c r="H244" s="61"/>
      <c r="J244" s="55"/>
    </row>
    <row r="245" spans="1:10" s="44" customFormat="1" ht="12" x14ac:dyDescent="0.15">
      <c r="A245" s="61"/>
      <c r="B245" s="225" t="s">
        <v>2101</v>
      </c>
      <c r="C245" s="223" t="s">
        <v>1142</v>
      </c>
      <c r="D245" s="224" t="s">
        <v>1143</v>
      </c>
      <c r="E245" s="208">
        <v>3</v>
      </c>
      <c r="F245" s="210">
        <v>265660</v>
      </c>
      <c r="G245" s="61"/>
      <c r="H245" s="61"/>
      <c r="J245" s="55"/>
    </row>
    <row r="246" spans="1:10" s="44" customFormat="1" ht="15" customHeight="1" x14ac:dyDescent="0.15">
      <c r="A246" s="61"/>
      <c r="B246" s="225" t="s">
        <v>2101</v>
      </c>
      <c r="C246" s="223" t="s">
        <v>1144</v>
      </c>
      <c r="D246" s="224" t="s">
        <v>1145</v>
      </c>
      <c r="E246" s="208">
        <v>3</v>
      </c>
      <c r="F246" s="210">
        <v>256002</v>
      </c>
      <c r="G246" s="61"/>
      <c r="H246" s="61"/>
      <c r="J246" s="55"/>
    </row>
    <row r="247" spans="1:10" s="44" customFormat="1" ht="15" customHeight="1" x14ac:dyDescent="0.15">
      <c r="A247" s="61"/>
      <c r="B247" s="225" t="s">
        <v>2101</v>
      </c>
      <c r="C247" s="223" t="s">
        <v>1146</v>
      </c>
      <c r="D247" s="224" t="s">
        <v>1147</v>
      </c>
      <c r="E247" s="208">
        <v>2</v>
      </c>
      <c r="F247" s="210" t="s">
        <v>72</v>
      </c>
      <c r="G247" s="61"/>
      <c r="H247" s="61"/>
      <c r="J247" s="55"/>
    </row>
    <row r="248" spans="1:10" s="44" customFormat="1" ht="15" customHeight="1" x14ac:dyDescent="0.15">
      <c r="A248" s="61"/>
      <c r="B248" s="225" t="s">
        <v>2101</v>
      </c>
      <c r="C248" s="223" t="s">
        <v>1148</v>
      </c>
      <c r="D248" s="224" t="s">
        <v>296</v>
      </c>
      <c r="E248" s="208">
        <v>2</v>
      </c>
      <c r="F248" s="210" t="s">
        <v>72</v>
      </c>
      <c r="G248" s="61"/>
      <c r="H248" s="61"/>
      <c r="J248" s="55"/>
    </row>
    <row r="249" spans="1:10" s="44" customFormat="1" ht="15" customHeight="1" x14ac:dyDescent="0.15">
      <c r="A249" s="61"/>
      <c r="B249" s="225" t="s">
        <v>2101</v>
      </c>
      <c r="C249" s="223" t="s">
        <v>1149</v>
      </c>
      <c r="D249" s="224" t="s">
        <v>1150</v>
      </c>
      <c r="E249" s="208">
        <v>3</v>
      </c>
      <c r="F249" s="210">
        <v>29147</v>
      </c>
      <c r="G249" s="61"/>
      <c r="H249" s="61"/>
      <c r="J249" s="55"/>
    </row>
    <row r="250" spans="1:10" s="44" customFormat="1" ht="15" customHeight="1" x14ac:dyDescent="0.15">
      <c r="A250" s="61"/>
      <c r="B250" s="225" t="s">
        <v>2101</v>
      </c>
      <c r="C250" s="223" t="s">
        <v>1151</v>
      </c>
      <c r="D250" s="224" t="s">
        <v>1152</v>
      </c>
      <c r="E250" s="208">
        <v>3</v>
      </c>
      <c r="F250" s="210">
        <v>85581</v>
      </c>
      <c r="G250" s="61"/>
      <c r="H250" s="61"/>
      <c r="J250" s="55"/>
    </row>
    <row r="251" spans="1:10" s="44" customFormat="1" ht="15" customHeight="1" x14ac:dyDescent="0.15">
      <c r="A251" s="61"/>
      <c r="B251" s="225" t="s">
        <v>2101</v>
      </c>
      <c r="C251" s="223" t="s">
        <v>1153</v>
      </c>
      <c r="D251" s="224" t="s">
        <v>1154</v>
      </c>
      <c r="E251" s="208">
        <v>3</v>
      </c>
      <c r="F251" s="240">
        <v>68048</v>
      </c>
      <c r="G251" s="61"/>
      <c r="H251" s="61"/>
      <c r="J251" s="55"/>
    </row>
    <row r="252" spans="1:10" s="44" customFormat="1" ht="15" customHeight="1" x14ac:dyDescent="0.15">
      <c r="A252" s="61"/>
      <c r="B252" s="225" t="s">
        <v>2101</v>
      </c>
      <c r="C252" s="223" t="s">
        <v>1155</v>
      </c>
      <c r="D252" s="224" t="s">
        <v>1156</v>
      </c>
      <c r="E252" s="208">
        <v>6</v>
      </c>
      <c r="F252" s="210">
        <v>194491</v>
      </c>
      <c r="G252" s="61"/>
      <c r="H252" s="61"/>
      <c r="J252" s="55"/>
    </row>
    <row r="253" spans="1:10" s="44" customFormat="1" ht="15" customHeight="1" x14ac:dyDescent="0.15">
      <c r="A253" s="61"/>
      <c r="B253" s="225" t="s">
        <v>2101</v>
      </c>
      <c r="C253" s="223" t="s">
        <v>1157</v>
      </c>
      <c r="D253" s="224" t="s">
        <v>300</v>
      </c>
      <c r="E253" s="208">
        <v>2</v>
      </c>
      <c r="F253" s="210" t="s">
        <v>72</v>
      </c>
      <c r="G253" s="61"/>
      <c r="H253" s="61"/>
      <c r="J253" s="55"/>
    </row>
    <row r="254" spans="1:10" s="44" customFormat="1" ht="15" customHeight="1" x14ac:dyDescent="0.15">
      <c r="A254" s="61"/>
      <c r="B254" s="225" t="s">
        <v>2101</v>
      </c>
      <c r="C254" s="223" t="s">
        <v>1158</v>
      </c>
      <c r="D254" s="224" t="s">
        <v>1159</v>
      </c>
      <c r="E254" s="208">
        <v>2</v>
      </c>
      <c r="F254" s="210" t="s">
        <v>72</v>
      </c>
      <c r="G254" s="61"/>
      <c r="H254" s="61"/>
      <c r="J254" s="55"/>
    </row>
    <row r="255" spans="1:10" s="44" customFormat="1" ht="12" x14ac:dyDescent="0.15">
      <c r="A255" s="61"/>
      <c r="B255" s="225" t="s">
        <v>2101</v>
      </c>
      <c r="C255" s="223" t="s">
        <v>1160</v>
      </c>
      <c r="D255" s="224" t="s">
        <v>1161</v>
      </c>
      <c r="E255" s="208">
        <v>2</v>
      </c>
      <c r="F255" s="210" t="s">
        <v>72</v>
      </c>
      <c r="G255" s="61"/>
      <c r="H255" s="61"/>
      <c r="J255" s="55"/>
    </row>
    <row r="256" spans="1:10" s="55" customFormat="1" ht="15" customHeight="1" x14ac:dyDescent="0.15">
      <c r="A256" s="65"/>
      <c r="B256" s="225" t="s">
        <v>2101</v>
      </c>
      <c r="C256" s="223" t="s">
        <v>1162</v>
      </c>
      <c r="D256" s="224" t="s">
        <v>1163</v>
      </c>
      <c r="E256" s="208">
        <v>1</v>
      </c>
      <c r="F256" s="210" t="s">
        <v>72</v>
      </c>
      <c r="G256" s="64"/>
      <c r="H256" s="65"/>
    </row>
    <row r="257" spans="1:10" s="44" customFormat="1" ht="15" customHeight="1" x14ac:dyDescent="0.15">
      <c r="A257" s="61"/>
      <c r="B257" s="225" t="s">
        <v>2101</v>
      </c>
      <c r="C257" s="223" t="s">
        <v>1164</v>
      </c>
      <c r="D257" s="224" t="s">
        <v>1165</v>
      </c>
      <c r="E257" s="208">
        <v>1</v>
      </c>
      <c r="F257" s="210" t="s">
        <v>72</v>
      </c>
      <c r="G257" s="61"/>
      <c r="H257" s="61"/>
      <c r="J257" s="55"/>
    </row>
    <row r="258" spans="1:10" s="44" customFormat="1" ht="15" customHeight="1" x14ac:dyDescent="0.15">
      <c r="A258" s="61"/>
      <c r="B258" s="225" t="s">
        <v>2101</v>
      </c>
      <c r="C258" s="223" t="s">
        <v>1166</v>
      </c>
      <c r="D258" s="224" t="s">
        <v>1167</v>
      </c>
      <c r="E258" s="208">
        <v>2</v>
      </c>
      <c r="F258" s="210" t="s">
        <v>72</v>
      </c>
      <c r="G258" s="61"/>
      <c r="H258" s="61"/>
      <c r="J258" s="55"/>
    </row>
    <row r="259" spans="1:10" s="44" customFormat="1" ht="15" customHeight="1" x14ac:dyDescent="0.15">
      <c r="A259" s="61"/>
      <c r="B259" s="225" t="s">
        <v>2101</v>
      </c>
      <c r="C259" s="223" t="s">
        <v>1168</v>
      </c>
      <c r="D259" s="224" t="s">
        <v>1169</v>
      </c>
      <c r="E259" s="208">
        <v>10</v>
      </c>
      <c r="F259" s="210">
        <v>591730</v>
      </c>
      <c r="G259" s="61"/>
      <c r="H259" s="61"/>
      <c r="J259" s="55"/>
    </row>
    <row r="260" spans="1:10" s="44" customFormat="1" ht="15" customHeight="1" x14ac:dyDescent="0.15">
      <c r="A260" s="61"/>
      <c r="B260" s="225" t="s">
        <v>2101</v>
      </c>
      <c r="C260" s="223" t="s">
        <v>1170</v>
      </c>
      <c r="D260" s="224" t="s">
        <v>1171</v>
      </c>
      <c r="E260" s="208">
        <v>3</v>
      </c>
      <c r="F260" s="210">
        <v>20765</v>
      </c>
      <c r="G260" s="61"/>
      <c r="H260" s="61"/>
      <c r="J260" s="55"/>
    </row>
    <row r="261" spans="1:10" s="44" customFormat="1" ht="15" customHeight="1" x14ac:dyDescent="0.15">
      <c r="A261" s="61"/>
      <c r="B261" s="225" t="s">
        <v>2101</v>
      </c>
      <c r="C261" s="223" t="s">
        <v>1172</v>
      </c>
      <c r="D261" s="224" t="s">
        <v>1173</v>
      </c>
      <c r="E261" s="208">
        <v>6</v>
      </c>
      <c r="F261" s="210">
        <v>1931893</v>
      </c>
      <c r="G261" s="61"/>
      <c r="H261" s="61"/>
      <c r="J261" s="55"/>
    </row>
    <row r="262" spans="1:10" s="44" customFormat="1" ht="15" customHeight="1" x14ac:dyDescent="0.15">
      <c r="A262" s="61"/>
      <c r="B262" s="225" t="s">
        <v>2101</v>
      </c>
      <c r="C262" s="223" t="s">
        <v>1174</v>
      </c>
      <c r="D262" s="224" t="s">
        <v>1175</v>
      </c>
      <c r="E262" s="208">
        <v>2</v>
      </c>
      <c r="F262" s="240" t="s">
        <v>72</v>
      </c>
      <c r="G262" s="61"/>
      <c r="H262" s="61"/>
      <c r="J262" s="55"/>
    </row>
    <row r="263" spans="1:10" s="44" customFormat="1" ht="15" customHeight="1" x14ac:dyDescent="0.4">
      <c r="A263" s="61"/>
      <c r="B263" s="211" t="s">
        <v>2189</v>
      </c>
      <c r="C263" s="212" t="s">
        <v>2101</v>
      </c>
      <c r="D263" s="213" t="s">
        <v>1176</v>
      </c>
      <c r="E263" s="239">
        <v>17</v>
      </c>
      <c r="F263" s="238">
        <v>595302</v>
      </c>
      <c r="G263" s="61"/>
      <c r="H263" s="61"/>
      <c r="J263" s="55"/>
    </row>
    <row r="264" spans="1:10" s="44" customFormat="1" ht="15" customHeight="1" x14ac:dyDescent="0.15">
      <c r="A264" s="61"/>
      <c r="B264" s="225" t="s">
        <v>2101</v>
      </c>
      <c r="C264" s="223" t="s">
        <v>1177</v>
      </c>
      <c r="D264" s="224" t="s">
        <v>1178</v>
      </c>
      <c r="E264" s="208">
        <v>1</v>
      </c>
      <c r="F264" s="210" t="s">
        <v>72</v>
      </c>
      <c r="G264" s="61"/>
      <c r="H264" s="61"/>
      <c r="J264" s="55"/>
    </row>
    <row r="265" spans="1:10" s="44" customFormat="1" ht="15" customHeight="1" x14ac:dyDescent="0.15">
      <c r="A265" s="61"/>
      <c r="B265" s="225" t="s">
        <v>2101</v>
      </c>
      <c r="C265" s="223" t="s">
        <v>2190</v>
      </c>
      <c r="D265" s="224" t="s">
        <v>2134</v>
      </c>
      <c r="E265" s="208">
        <v>1</v>
      </c>
      <c r="F265" s="210" t="s">
        <v>72</v>
      </c>
      <c r="G265" s="61"/>
      <c r="H265" s="61"/>
      <c r="J265" s="55"/>
    </row>
    <row r="266" spans="1:10" s="55" customFormat="1" ht="15" customHeight="1" x14ac:dyDescent="0.15">
      <c r="A266" s="65"/>
      <c r="B266" s="225" t="s">
        <v>2101</v>
      </c>
      <c r="C266" s="223" t="s">
        <v>1179</v>
      </c>
      <c r="D266" s="224" t="s">
        <v>1180</v>
      </c>
      <c r="E266" s="208">
        <v>1</v>
      </c>
      <c r="F266" s="210" t="s">
        <v>72</v>
      </c>
      <c r="G266" s="64"/>
      <c r="H266" s="65"/>
    </row>
    <row r="267" spans="1:10" s="44" customFormat="1" ht="15" customHeight="1" x14ac:dyDescent="0.15">
      <c r="A267" s="61"/>
      <c r="B267" s="225" t="s">
        <v>2101</v>
      </c>
      <c r="C267" s="223" t="s">
        <v>1181</v>
      </c>
      <c r="D267" s="224" t="s">
        <v>1182</v>
      </c>
      <c r="E267" s="208">
        <v>1</v>
      </c>
      <c r="F267" s="210" t="s">
        <v>72</v>
      </c>
      <c r="G267" s="61"/>
      <c r="H267" s="61"/>
      <c r="J267" s="55"/>
    </row>
    <row r="268" spans="1:10" s="44" customFormat="1" ht="15" customHeight="1" x14ac:dyDescent="0.15">
      <c r="A268" s="61"/>
      <c r="B268" s="225" t="s">
        <v>2101</v>
      </c>
      <c r="C268" s="223" t="s">
        <v>1183</v>
      </c>
      <c r="D268" s="224" t="s">
        <v>1184</v>
      </c>
      <c r="E268" s="208">
        <v>1</v>
      </c>
      <c r="F268" s="210" t="s">
        <v>72</v>
      </c>
      <c r="G268" s="61"/>
      <c r="H268" s="61"/>
      <c r="J268" s="55"/>
    </row>
    <row r="269" spans="1:10" s="44" customFormat="1" ht="15" customHeight="1" x14ac:dyDescent="0.15">
      <c r="A269" s="61"/>
      <c r="B269" s="225" t="s">
        <v>2101</v>
      </c>
      <c r="C269" s="223" t="s">
        <v>1185</v>
      </c>
      <c r="D269" s="224" t="s">
        <v>1186</v>
      </c>
      <c r="E269" s="208">
        <v>2</v>
      </c>
      <c r="F269" s="240" t="s">
        <v>72</v>
      </c>
      <c r="G269" s="61"/>
      <c r="H269" s="61"/>
      <c r="J269" s="55"/>
    </row>
    <row r="270" spans="1:10" s="44" customFormat="1" ht="15" customHeight="1" x14ac:dyDescent="0.15">
      <c r="A270" s="61"/>
      <c r="B270" s="225" t="s">
        <v>2101</v>
      </c>
      <c r="C270" s="223" t="s">
        <v>1187</v>
      </c>
      <c r="D270" s="224" t="s">
        <v>1188</v>
      </c>
      <c r="E270" s="208">
        <v>1</v>
      </c>
      <c r="F270" s="210" t="s">
        <v>72</v>
      </c>
      <c r="G270" s="61"/>
      <c r="H270" s="61"/>
      <c r="J270" s="55"/>
    </row>
    <row r="271" spans="1:10" s="44" customFormat="1" ht="15" customHeight="1" x14ac:dyDescent="0.15">
      <c r="A271" s="61"/>
      <c r="B271" s="225" t="s">
        <v>2101</v>
      </c>
      <c r="C271" s="223" t="s">
        <v>1189</v>
      </c>
      <c r="D271" s="224" t="s">
        <v>1190</v>
      </c>
      <c r="E271" s="208">
        <v>7</v>
      </c>
      <c r="F271" s="210">
        <v>397816</v>
      </c>
      <c r="G271" s="61"/>
      <c r="H271" s="61"/>
      <c r="J271" s="55"/>
    </row>
    <row r="272" spans="1:10" s="55" customFormat="1" ht="15" customHeight="1" x14ac:dyDescent="0.15">
      <c r="A272" s="65"/>
      <c r="B272" s="225" t="s">
        <v>2101</v>
      </c>
      <c r="C272" s="223" t="s">
        <v>1191</v>
      </c>
      <c r="D272" s="224" t="s">
        <v>1192</v>
      </c>
      <c r="E272" s="208">
        <v>1</v>
      </c>
      <c r="F272" s="210" t="s">
        <v>72</v>
      </c>
      <c r="G272" s="64"/>
      <c r="H272" s="65"/>
    </row>
    <row r="273" spans="1:10" s="44" customFormat="1" ht="15" customHeight="1" x14ac:dyDescent="0.15">
      <c r="A273" s="61"/>
      <c r="B273" s="225" t="s">
        <v>2101</v>
      </c>
      <c r="C273" s="223" t="s">
        <v>1193</v>
      </c>
      <c r="D273" s="224" t="s">
        <v>1194</v>
      </c>
      <c r="E273" s="208">
        <v>1</v>
      </c>
      <c r="F273" s="210" t="s">
        <v>72</v>
      </c>
      <c r="G273" s="61"/>
      <c r="H273" s="61"/>
      <c r="J273" s="55"/>
    </row>
    <row r="274" spans="1:10" s="44" customFormat="1" ht="15" customHeight="1" x14ac:dyDescent="0.4">
      <c r="A274" s="61"/>
      <c r="B274" s="211" t="s">
        <v>2191</v>
      </c>
      <c r="C274" s="212" t="s">
        <v>2101</v>
      </c>
      <c r="D274" s="213" t="s">
        <v>1195</v>
      </c>
      <c r="E274" s="239">
        <v>9</v>
      </c>
      <c r="F274" s="238">
        <v>489394</v>
      </c>
      <c r="G274" s="61"/>
      <c r="H274" s="61"/>
      <c r="J274" s="55"/>
    </row>
    <row r="275" spans="1:10" s="44" customFormat="1" ht="15" customHeight="1" x14ac:dyDescent="0.15">
      <c r="A275" s="61"/>
      <c r="B275" s="225" t="s">
        <v>2101</v>
      </c>
      <c r="C275" s="223" t="s">
        <v>2192</v>
      </c>
      <c r="D275" s="224" t="s">
        <v>2135</v>
      </c>
      <c r="E275" s="208">
        <v>1</v>
      </c>
      <c r="F275" s="210" t="s">
        <v>72</v>
      </c>
      <c r="G275" s="61"/>
      <c r="H275" s="61"/>
      <c r="J275" s="55"/>
    </row>
    <row r="276" spans="1:10" s="44" customFormat="1" ht="15" customHeight="1" x14ac:dyDescent="0.15">
      <c r="A276" s="61"/>
      <c r="B276" s="225" t="s">
        <v>2101</v>
      </c>
      <c r="C276" s="223" t="s">
        <v>1196</v>
      </c>
      <c r="D276" s="224" t="s">
        <v>1197</v>
      </c>
      <c r="E276" s="208">
        <v>3</v>
      </c>
      <c r="F276" s="210">
        <v>51571</v>
      </c>
      <c r="G276" s="61"/>
      <c r="H276" s="61"/>
      <c r="J276" s="55"/>
    </row>
    <row r="277" spans="1:10" s="44" customFormat="1" ht="15" customHeight="1" x14ac:dyDescent="0.15">
      <c r="A277" s="61"/>
      <c r="B277" s="225" t="s">
        <v>2101</v>
      </c>
      <c r="C277" s="223" t="s">
        <v>1198</v>
      </c>
      <c r="D277" s="224" t="s">
        <v>1199</v>
      </c>
      <c r="E277" s="208">
        <v>1</v>
      </c>
      <c r="F277" s="210" t="s">
        <v>72</v>
      </c>
      <c r="G277" s="61"/>
      <c r="H277" s="61"/>
      <c r="J277" s="55"/>
    </row>
    <row r="278" spans="1:10" s="44" customFormat="1" ht="15" customHeight="1" x14ac:dyDescent="0.15">
      <c r="A278" s="61"/>
      <c r="B278" s="225" t="s">
        <v>2101</v>
      </c>
      <c r="C278" s="223" t="s">
        <v>1200</v>
      </c>
      <c r="D278" s="224" t="s">
        <v>1201</v>
      </c>
      <c r="E278" s="208">
        <v>1</v>
      </c>
      <c r="F278" s="210" t="s">
        <v>72</v>
      </c>
      <c r="G278" s="61"/>
      <c r="H278" s="61"/>
      <c r="J278" s="55"/>
    </row>
    <row r="279" spans="1:10" s="44" customFormat="1" ht="15" customHeight="1" x14ac:dyDescent="0.15">
      <c r="A279" s="61"/>
      <c r="B279" s="225" t="s">
        <v>2101</v>
      </c>
      <c r="C279" s="223" t="s">
        <v>1202</v>
      </c>
      <c r="D279" s="224" t="s">
        <v>1203</v>
      </c>
      <c r="E279" s="208">
        <v>1</v>
      </c>
      <c r="F279" s="210" t="s">
        <v>72</v>
      </c>
      <c r="G279" s="61"/>
      <c r="H279" s="61"/>
      <c r="J279" s="55"/>
    </row>
    <row r="280" spans="1:10" s="44" customFormat="1" ht="15" customHeight="1" x14ac:dyDescent="0.15">
      <c r="A280" s="61"/>
      <c r="B280" s="225" t="s">
        <v>2101</v>
      </c>
      <c r="C280" s="223" t="s">
        <v>1204</v>
      </c>
      <c r="D280" s="224" t="s">
        <v>1205</v>
      </c>
      <c r="E280" s="208">
        <v>1</v>
      </c>
      <c r="F280" s="210" t="s">
        <v>72</v>
      </c>
      <c r="G280" s="61"/>
      <c r="H280" s="61"/>
      <c r="J280" s="55"/>
    </row>
    <row r="281" spans="1:10" s="44" customFormat="1" ht="15" customHeight="1" x14ac:dyDescent="0.15">
      <c r="A281" s="61"/>
      <c r="B281" s="225" t="s">
        <v>2101</v>
      </c>
      <c r="C281" s="223" t="s">
        <v>2193</v>
      </c>
      <c r="D281" s="224" t="s">
        <v>2108</v>
      </c>
      <c r="E281" s="208">
        <v>1</v>
      </c>
      <c r="F281" s="210" t="s">
        <v>72</v>
      </c>
      <c r="G281" s="61"/>
      <c r="H281" s="61"/>
      <c r="J281" s="55"/>
    </row>
    <row r="282" spans="1:10" s="44" customFormat="1" ht="15" customHeight="1" x14ac:dyDescent="0.4">
      <c r="A282" s="61"/>
      <c r="B282" s="211" t="s">
        <v>2194</v>
      </c>
      <c r="C282" s="212" t="s">
        <v>2101</v>
      </c>
      <c r="D282" s="213" t="s">
        <v>1206</v>
      </c>
      <c r="E282" s="239">
        <v>218</v>
      </c>
      <c r="F282" s="238">
        <v>8247132</v>
      </c>
      <c r="G282" s="61"/>
      <c r="H282" s="61"/>
      <c r="J282" s="55"/>
    </row>
    <row r="283" spans="1:10" s="44" customFormat="1" ht="15" customHeight="1" x14ac:dyDescent="0.15">
      <c r="A283" s="61"/>
      <c r="B283" s="225" t="s">
        <v>2101</v>
      </c>
      <c r="C283" s="223" t="s">
        <v>1207</v>
      </c>
      <c r="D283" s="224" t="s">
        <v>1208</v>
      </c>
      <c r="E283" s="208">
        <v>1</v>
      </c>
      <c r="F283" s="210" t="s">
        <v>72</v>
      </c>
      <c r="G283" s="61"/>
      <c r="H283" s="61"/>
      <c r="J283" s="55"/>
    </row>
    <row r="284" spans="1:10" s="44" customFormat="1" ht="15" customHeight="1" x14ac:dyDescent="0.15">
      <c r="A284" s="61"/>
      <c r="B284" s="225" t="s">
        <v>2101</v>
      </c>
      <c r="C284" s="223" t="s">
        <v>1209</v>
      </c>
      <c r="D284" s="224" t="s">
        <v>1210</v>
      </c>
      <c r="E284" s="208">
        <v>6</v>
      </c>
      <c r="F284" s="210">
        <v>294403</v>
      </c>
      <c r="G284" s="61"/>
      <c r="H284" s="61"/>
      <c r="J284" s="55"/>
    </row>
    <row r="285" spans="1:10" s="44" customFormat="1" ht="15" customHeight="1" x14ac:dyDescent="0.15">
      <c r="A285" s="61"/>
      <c r="B285" s="225" t="s">
        <v>2101</v>
      </c>
      <c r="C285" s="223" t="s">
        <v>1211</v>
      </c>
      <c r="D285" s="224" t="s">
        <v>1212</v>
      </c>
      <c r="E285" s="208">
        <v>1</v>
      </c>
      <c r="F285" s="210" t="s">
        <v>72</v>
      </c>
      <c r="G285" s="61"/>
      <c r="H285" s="61"/>
      <c r="J285" s="55"/>
    </row>
    <row r="286" spans="1:10" s="44" customFormat="1" ht="15" customHeight="1" x14ac:dyDescent="0.15">
      <c r="A286" s="61"/>
      <c r="B286" s="225" t="s">
        <v>2101</v>
      </c>
      <c r="C286" s="223" t="s">
        <v>1213</v>
      </c>
      <c r="D286" s="224" t="s">
        <v>1214</v>
      </c>
      <c r="E286" s="208">
        <v>3</v>
      </c>
      <c r="F286" s="210">
        <v>26685</v>
      </c>
      <c r="G286" s="61"/>
      <c r="H286" s="61"/>
      <c r="J286" s="55"/>
    </row>
    <row r="287" spans="1:10" s="44" customFormat="1" ht="15" customHeight="1" x14ac:dyDescent="0.15">
      <c r="A287" s="61"/>
      <c r="B287" s="225" t="s">
        <v>2101</v>
      </c>
      <c r="C287" s="223" t="s">
        <v>1215</v>
      </c>
      <c r="D287" s="224" t="s">
        <v>1216</v>
      </c>
      <c r="E287" s="208">
        <v>4</v>
      </c>
      <c r="F287" s="210">
        <v>2484872</v>
      </c>
      <c r="G287" s="61"/>
      <c r="H287" s="61"/>
      <c r="J287" s="55"/>
    </row>
    <row r="288" spans="1:10" s="44" customFormat="1" ht="15" customHeight="1" x14ac:dyDescent="0.15">
      <c r="A288" s="61"/>
      <c r="B288" s="225" t="s">
        <v>2101</v>
      </c>
      <c r="C288" s="223" t="s">
        <v>1217</v>
      </c>
      <c r="D288" s="224" t="s">
        <v>1218</v>
      </c>
      <c r="E288" s="208">
        <v>1</v>
      </c>
      <c r="F288" s="210" t="s">
        <v>72</v>
      </c>
      <c r="G288" s="61"/>
      <c r="H288" s="61"/>
      <c r="J288" s="55"/>
    </row>
    <row r="289" spans="1:10" s="44" customFormat="1" ht="15" customHeight="1" x14ac:dyDescent="0.15">
      <c r="A289" s="61"/>
      <c r="B289" s="225" t="s">
        <v>2101</v>
      </c>
      <c r="C289" s="223" t="s">
        <v>1219</v>
      </c>
      <c r="D289" s="224" t="s">
        <v>320</v>
      </c>
      <c r="E289" s="208">
        <v>57</v>
      </c>
      <c r="F289" s="210">
        <v>1775960</v>
      </c>
      <c r="G289" s="61"/>
      <c r="H289" s="61"/>
      <c r="J289" s="55"/>
    </row>
    <row r="290" spans="1:10" s="44" customFormat="1" ht="15" customHeight="1" x14ac:dyDescent="0.15">
      <c r="A290" s="61"/>
      <c r="B290" s="225" t="s">
        <v>2101</v>
      </c>
      <c r="C290" s="223" t="s">
        <v>1220</v>
      </c>
      <c r="D290" s="224" t="s">
        <v>1221</v>
      </c>
      <c r="E290" s="208">
        <v>2</v>
      </c>
      <c r="F290" s="210" t="s">
        <v>72</v>
      </c>
      <c r="G290" s="61"/>
      <c r="H290" s="61"/>
      <c r="J290" s="55"/>
    </row>
    <row r="291" spans="1:10" s="44" customFormat="1" ht="15" customHeight="1" x14ac:dyDescent="0.15">
      <c r="A291" s="61"/>
      <c r="B291" s="225" t="s">
        <v>2101</v>
      </c>
      <c r="C291" s="223" t="s">
        <v>1222</v>
      </c>
      <c r="D291" s="224" t="s">
        <v>1223</v>
      </c>
      <c r="E291" s="208">
        <v>1</v>
      </c>
      <c r="F291" s="210" t="s">
        <v>72</v>
      </c>
      <c r="G291" s="61"/>
      <c r="H291" s="61"/>
      <c r="J291" s="55"/>
    </row>
    <row r="292" spans="1:10" s="44" customFormat="1" ht="15" customHeight="1" x14ac:dyDescent="0.15">
      <c r="A292" s="61"/>
      <c r="B292" s="225" t="s">
        <v>2101</v>
      </c>
      <c r="C292" s="223" t="s">
        <v>1224</v>
      </c>
      <c r="D292" s="224" t="s">
        <v>1225</v>
      </c>
      <c r="E292" s="208">
        <v>2</v>
      </c>
      <c r="F292" s="210" t="s">
        <v>72</v>
      </c>
      <c r="G292" s="61"/>
      <c r="H292" s="61"/>
      <c r="J292" s="55"/>
    </row>
    <row r="293" spans="1:10" s="44" customFormat="1" ht="15" customHeight="1" x14ac:dyDescent="0.15">
      <c r="A293" s="61"/>
      <c r="B293" s="225" t="s">
        <v>2101</v>
      </c>
      <c r="C293" s="223" t="s">
        <v>1226</v>
      </c>
      <c r="D293" s="224" t="s">
        <v>1227</v>
      </c>
      <c r="E293" s="208">
        <v>3</v>
      </c>
      <c r="F293" s="210">
        <v>42725</v>
      </c>
      <c r="G293" s="61"/>
      <c r="H293" s="61"/>
      <c r="J293" s="55"/>
    </row>
    <row r="294" spans="1:10" s="44" customFormat="1" ht="15" customHeight="1" x14ac:dyDescent="0.15">
      <c r="A294" s="61"/>
      <c r="B294" s="225" t="s">
        <v>2101</v>
      </c>
      <c r="C294" s="223" t="s">
        <v>1228</v>
      </c>
      <c r="D294" s="224" t="s">
        <v>1229</v>
      </c>
      <c r="E294" s="208">
        <v>2</v>
      </c>
      <c r="F294" s="210" t="s">
        <v>72</v>
      </c>
      <c r="G294" s="61"/>
      <c r="H294" s="61"/>
      <c r="J294" s="55"/>
    </row>
    <row r="295" spans="1:10" s="44" customFormat="1" ht="15" customHeight="1" x14ac:dyDescent="0.15">
      <c r="A295" s="61"/>
      <c r="B295" s="225" t="s">
        <v>2101</v>
      </c>
      <c r="C295" s="223" t="s">
        <v>1230</v>
      </c>
      <c r="D295" s="224" t="s">
        <v>1231</v>
      </c>
      <c r="E295" s="208">
        <v>18</v>
      </c>
      <c r="F295" s="210">
        <v>873810</v>
      </c>
      <c r="G295" s="61"/>
      <c r="H295" s="61"/>
      <c r="J295" s="55"/>
    </row>
    <row r="296" spans="1:10" s="44" customFormat="1" ht="15" customHeight="1" x14ac:dyDescent="0.15">
      <c r="A296" s="61"/>
      <c r="B296" s="225" t="s">
        <v>2101</v>
      </c>
      <c r="C296" s="223" t="s">
        <v>1232</v>
      </c>
      <c r="D296" s="224" t="s">
        <v>1233</v>
      </c>
      <c r="E296" s="208">
        <v>20</v>
      </c>
      <c r="F296" s="210">
        <v>412064</v>
      </c>
      <c r="G296" s="61"/>
      <c r="H296" s="61"/>
      <c r="J296" s="55"/>
    </row>
    <row r="297" spans="1:10" s="44" customFormat="1" ht="15" customHeight="1" x14ac:dyDescent="0.15">
      <c r="A297" s="61"/>
      <c r="B297" s="225" t="s">
        <v>2101</v>
      </c>
      <c r="C297" s="223" t="s">
        <v>1234</v>
      </c>
      <c r="D297" s="224" t="s">
        <v>1235</v>
      </c>
      <c r="E297" s="208">
        <v>3</v>
      </c>
      <c r="F297" s="210">
        <v>170690</v>
      </c>
      <c r="G297" s="61"/>
      <c r="H297" s="61"/>
      <c r="J297" s="55"/>
    </row>
    <row r="298" spans="1:10" s="44" customFormat="1" ht="15" customHeight="1" x14ac:dyDescent="0.15">
      <c r="A298" s="61"/>
      <c r="B298" s="225" t="s">
        <v>2101</v>
      </c>
      <c r="C298" s="223" t="s">
        <v>1236</v>
      </c>
      <c r="D298" s="224" t="s">
        <v>1237</v>
      </c>
      <c r="E298" s="208">
        <v>10</v>
      </c>
      <c r="F298" s="210">
        <v>203942</v>
      </c>
      <c r="G298" s="61"/>
      <c r="H298" s="61"/>
      <c r="J298" s="55"/>
    </row>
    <row r="299" spans="1:10" s="44" customFormat="1" ht="15" customHeight="1" x14ac:dyDescent="0.15">
      <c r="A299" s="61"/>
      <c r="B299" s="225" t="s">
        <v>2101</v>
      </c>
      <c r="C299" s="223" t="s">
        <v>1238</v>
      </c>
      <c r="D299" s="224" t="s">
        <v>1239</v>
      </c>
      <c r="E299" s="208">
        <v>1</v>
      </c>
      <c r="F299" s="210" t="s">
        <v>72</v>
      </c>
      <c r="G299" s="61"/>
      <c r="H299" s="61"/>
      <c r="J299" s="55"/>
    </row>
    <row r="300" spans="1:10" s="44" customFormat="1" ht="15" customHeight="1" x14ac:dyDescent="0.15">
      <c r="A300" s="61"/>
      <c r="B300" s="225" t="s">
        <v>2101</v>
      </c>
      <c r="C300" s="223" t="s">
        <v>2195</v>
      </c>
      <c r="D300" s="224" t="s">
        <v>2136</v>
      </c>
      <c r="E300" s="208">
        <v>2</v>
      </c>
      <c r="F300" s="210" t="s">
        <v>72</v>
      </c>
      <c r="G300" s="61"/>
      <c r="H300" s="61"/>
      <c r="J300" s="55"/>
    </row>
    <row r="301" spans="1:10" s="44" customFormat="1" ht="15" customHeight="1" x14ac:dyDescent="0.15">
      <c r="A301" s="61"/>
      <c r="B301" s="225" t="s">
        <v>2101</v>
      </c>
      <c r="C301" s="223" t="s">
        <v>2196</v>
      </c>
      <c r="D301" s="224" t="s">
        <v>2137</v>
      </c>
      <c r="E301" s="208">
        <v>1</v>
      </c>
      <c r="F301" s="210" t="s">
        <v>72</v>
      </c>
      <c r="G301" s="61"/>
      <c r="H301" s="61"/>
      <c r="J301" s="55"/>
    </row>
    <row r="302" spans="1:10" s="44" customFormat="1" ht="15" customHeight="1" x14ac:dyDescent="0.15">
      <c r="A302" s="61"/>
      <c r="B302" s="225" t="s">
        <v>2101</v>
      </c>
      <c r="C302" s="223" t="s">
        <v>1240</v>
      </c>
      <c r="D302" s="224" t="s">
        <v>1241</v>
      </c>
      <c r="E302" s="208">
        <v>2</v>
      </c>
      <c r="F302" s="210" t="s">
        <v>72</v>
      </c>
      <c r="G302" s="61"/>
      <c r="H302" s="61"/>
      <c r="J302" s="55"/>
    </row>
    <row r="303" spans="1:10" s="44" customFormat="1" ht="15" customHeight="1" x14ac:dyDescent="0.15">
      <c r="A303" s="61"/>
      <c r="B303" s="225" t="s">
        <v>2101</v>
      </c>
      <c r="C303" s="223" t="s">
        <v>1242</v>
      </c>
      <c r="D303" s="224" t="s">
        <v>1243</v>
      </c>
      <c r="E303" s="208">
        <v>1</v>
      </c>
      <c r="F303" s="240" t="s">
        <v>72</v>
      </c>
      <c r="G303" s="61"/>
      <c r="H303" s="61"/>
      <c r="J303" s="55"/>
    </row>
    <row r="304" spans="1:10" s="44" customFormat="1" ht="15" customHeight="1" x14ac:dyDescent="0.15">
      <c r="A304" s="61"/>
      <c r="B304" s="225" t="s">
        <v>2101</v>
      </c>
      <c r="C304" s="223" t="s">
        <v>2197</v>
      </c>
      <c r="D304" s="224" t="s">
        <v>2138</v>
      </c>
      <c r="E304" s="208">
        <v>2</v>
      </c>
      <c r="F304" s="210" t="s">
        <v>72</v>
      </c>
      <c r="G304" s="61"/>
      <c r="H304" s="61"/>
      <c r="J304" s="55"/>
    </row>
    <row r="305" spans="1:10" s="44" customFormat="1" ht="15" customHeight="1" x14ac:dyDescent="0.15">
      <c r="A305" s="61"/>
      <c r="B305" s="225" t="s">
        <v>2101</v>
      </c>
      <c r="C305" s="223" t="s">
        <v>1244</v>
      </c>
      <c r="D305" s="224" t="s">
        <v>1245</v>
      </c>
      <c r="E305" s="208">
        <v>1</v>
      </c>
      <c r="F305" s="210" t="s">
        <v>72</v>
      </c>
      <c r="G305" s="61"/>
      <c r="H305" s="61"/>
      <c r="J305" s="55"/>
    </row>
    <row r="306" spans="1:10" s="55" customFormat="1" ht="15" customHeight="1" x14ac:dyDescent="0.15">
      <c r="A306" s="65"/>
      <c r="B306" s="225" t="s">
        <v>2101</v>
      </c>
      <c r="C306" s="223" t="s">
        <v>1246</v>
      </c>
      <c r="D306" s="224" t="s">
        <v>1247</v>
      </c>
      <c r="E306" s="208">
        <v>1</v>
      </c>
      <c r="F306" s="210" t="s">
        <v>72</v>
      </c>
      <c r="G306" s="64"/>
      <c r="H306" s="65"/>
    </row>
    <row r="307" spans="1:10" s="44" customFormat="1" ht="15" customHeight="1" x14ac:dyDescent="0.15">
      <c r="A307" s="61"/>
      <c r="B307" s="225" t="s">
        <v>2101</v>
      </c>
      <c r="C307" s="223" t="s">
        <v>1248</v>
      </c>
      <c r="D307" s="224" t="s">
        <v>1249</v>
      </c>
      <c r="E307" s="208">
        <v>1</v>
      </c>
      <c r="F307" s="210" t="s">
        <v>72</v>
      </c>
      <c r="G307" s="61"/>
      <c r="H307" s="61"/>
      <c r="J307" s="55"/>
    </row>
    <row r="308" spans="1:10" s="44" customFormat="1" ht="15" customHeight="1" x14ac:dyDescent="0.15">
      <c r="A308" s="61"/>
      <c r="B308" s="225" t="s">
        <v>2101</v>
      </c>
      <c r="C308" s="223" t="s">
        <v>1250</v>
      </c>
      <c r="D308" s="224" t="s">
        <v>328</v>
      </c>
      <c r="E308" s="208">
        <v>24</v>
      </c>
      <c r="F308" s="210">
        <v>454169</v>
      </c>
      <c r="G308" s="61"/>
      <c r="H308" s="61"/>
      <c r="J308" s="55"/>
    </row>
    <row r="309" spans="1:10" s="44" customFormat="1" ht="15" customHeight="1" x14ac:dyDescent="0.15">
      <c r="A309" s="61"/>
      <c r="B309" s="225" t="s">
        <v>2101</v>
      </c>
      <c r="C309" s="223" t="s">
        <v>1251</v>
      </c>
      <c r="D309" s="224" t="s">
        <v>1252</v>
      </c>
      <c r="E309" s="208">
        <v>11</v>
      </c>
      <c r="F309" s="210">
        <v>30241</v>
      </c>
      <c r="G309" s="61"/>
      <c r="H309" s="61"/>
      <c r="J309" s="55"/>
    </row>
    <row r="310" spans="1:10" s="44" customFormat="1" ht="15" customHeight="1" x14ac:dyDescent="0.15">
      <c r="A310" s="61"/>
      <c r="B310" s="225" t="s">
        <v>2101</v>
      </c>
      <c r="C310" s="223" t="s">
        <v>1253</v>
      </c>
      <c r="D310" s="224" t="s">
        <v>1254</v>
      </c>
      <c r="E310" s="208">
        <v>1</v>
      </c>
      <c r="F310" s="210" t="s">
        <v>72</v>
      </c>
      <c r="G310" s="61"/>
      <c r="H310" s="61"/>
      <c r="J310" s="55"/>
    </row>
    <row r="311" spans="1:10" s="44" customFormat="1" ht="15" customHeight="1" x14ac:dyDescent="0.15">
      <c r="A311" s="61"/>
      <c r="B311" s="225" t="s">
        <v>2101</v>
      </c>
      <c r="C311" s="223" t="s">
        <v>1255</v>
      </c>
      <c r="D311" s="224" t="s">
        <v>331</v>
      </c>
      <c r="E311" s="208">
        <v>8</v>
      </c>
      <c r="F311" s="210">
        <v>35474</v>
      </c>
      <c r="G311" s="61"/>
      <c r="H311" s="61"/>
      <c r="J311" s="55"/>
    </row>
    <row r="312" spans="1:10" s="44" customFormat="1" ht="15" customHeight="1" x14ac:dyDescent="0.15">
      <c r="A312" s="61"/>
      <c r="B312" s="225" t="s">
        <v>2101</v>
      </c>
      <c r="C312" s="223" t="s">
        <v>1256</v>
      </c>
      <c r="D312" s="224" t="s">
        <v>1257</v>
      </c>
      <c r="E312" s="208">
        <v>8</v>
      </c>
      <c r="F312" s="210">
        <v>114581</v>
      </c>
      <c r="G312" s="61"/>
      <c r="H312" s="61"/>
      <c r="J312" s="55"/>
    </row>
    <row r="313" spans="1:10" s="44" customFormat="1" ht="15" customHeight="1" x14ac:dyDescent="0.15">
      <c r="A313" s="61"/>
      <c r="B313" s="225" t="s">
        <v>2101</v>
      </c>
      <c r="C313" s="223" t="s">
        <v>1258</v>
      </c>
      <c r="D313" s="224" t="s">
        <v>1259</v>
      </c>
      <c r="E313" s="208">
        <v>1</v>
      </c>
      <c r="F313" s="210" t="s">
        <v>72</v>
      </c>
      <c r="G313" s="61"/>
      <c r="H313" s="61"/>
      <c r="J313" s="55"/>
    </row>
    <row r="314" spans="1:10" s="44" customFormat="1" ht="15" customHeight="1" x14ac:dyDescent="0.15">
      <c r="A314" s="61"/>
      <c r="B314" s="225" t="s">
        <v>2101</v>
      </c>
      <c r="C314" s="223" t="s">
        <v>1260</v>
      </c>
      <c r="D314" s="224" t="s">
        <v>1261</v>
      </c>
      <c r="E314" s="208">
        <v>6</v>
      </c>
      <c r="F314" s="210">
        <v>372633</v>
      </c>
      <c r="G314" s="61"/>
      <c r="H314" s="61"/>
      <c r="J314" s="55"/>
    </row>
    <row r="315" spans="1:10" s="44" customFormat="1" ht="15" customHeight="1" x14ac:dyDescent="0.15">
      <c r="A315" s="61"/>
      <c r="B315" s="225" t="s">
        <v>2101</v>
      </c>
      <c r="C315" s="223" t="s">
        <v>1262</v>
      </c>
      <c r="D315" s="224" t="s">
        <v>1263</v>
      </c>
      <c r="E315" s="208">
        <v>4</v>
      </c>
      <c r="F315" s="210">
        <v>101631</v>
      </c>
      <c r="G315" s="61"/>
      <c r="H315" s="61"/>
      <c r="J315" s="55"/>
    </row>
    <row r="316" spans="1:10" s="44" customFormat="1" ht="15" customHeight="1" x14ac:dyDescent="0.15">
      <c r="A316" s="61"/>
      <c r="B316" s="225" t="s">
        <v>2101</v>
      </c>
      <c r="C316" s="223" t="s">
        <v>1264</v>
      </c>
      <c r="D316" s="224" t="s">
        <v>1265</v>
      </c>
      <c r="E316" s="208">
        <v>2</v>
      </c>
      <c r="F316" s="210" t="s">
        <v>72</v>
      </c>
      <c r="G316" s="61"/>
      <c r="H316" s="61"/>
      <c r="J316" s="55"/>
    </row>
    <row r="317" spans="1:10" s="44" customFormat="1" ht="15" customHeight="1" x14ac:dyDescent="0.15">
      <c r="A317" s="61"/>
      <c r="B317" s="225" t="s">
        <v>2101</v>
      </c>
      <c r="C317" s="223" t="s">
        <v>1266</v>
      </c>
      <c r="D317" s="224" t="s">
        <v>336</v>
      </c>
      <c r="E317" s="208">
        <v>5</v>
      </c>
      <c r="F317" s="210">
        <v>41842</v>
      </c>
      <c r="G317" s="61"/>
      <c r="H317" s="61"/>
      <c r="J317" s="55"/>
    </row>
    <row r="318" spans="1:10" s="44" customFormat="1" ht="15" customHeight="1" x14ac:dyDescent="0.15">
      <c r="A318" s="61"/>
      <c r="B318" s="225" t="s">
        <v>2101</v>
      </c>
      <c r="C318" s="223" t="s">
        <v>1267</v>
      </c>
      <c r="D318" s="224" t="s">
        <v>1268</v>
      </c>
      <c r="E318" s="208">
        <v>2</v>
      </c>
      <c r="F318" s="210" t="s">
        <v>72</v>
      </c>
      <c r="G318" s="61"/>
      <c r="H318" s="61"/>
      <c r="J318" s="55"/>
    </row>
    <row r="319" spans="1:10" s="44" customFormat="1" ht="15" customHeight="1" x14ac:dyDescent="0.4">
      <c r="A319" s="61"/>
      <c r="B319" s="211" t="s">
        <v>2198</v>
      </c>
      <c r="C319" s="212" t="s">
        <v>2101</v>
      </c>
      <c r="D319" s="213" t="s">
        <v>1</v>
      </c>
      <c r="E319" s="239">
        <v>86</v>
      </c>
      <c r="F319" s="238">
        <v>8937750</v>
      </c>
      <c r="G319" s="61"/>
      <c r="H319" s="61"/>
      <c r="J319" s="55"/>
    </row>
    <row r="320" spans="1:10" s="44" customFormat="1" ht="15" customHeight="1" x14ac:dyDescent="0.15">
      <c r="A320" s="61"/>
      <c r="B320" s="225" t="s">
        <v>2101</v>
      </c>
      <c r="C320" s="223" t="s">
        <v>1269</v>
      </c>
      <c r="D320" s="224" t="s">
        <v>1270</v>
      </c>
      <c r="E320" s="208">
        <v>1</v>
      </c>
      <c r="F320" s="240" t="s">
        <v>72</v>
      </c>
      <c r="G320" s="61"/>
      <c r="H320" s="61"/>
      <c r="J320" s="55"/>
    </row>
    <row r="321" spans="1:10" s="44" customFormat="1" ht="15" customHeight="1" x14ac:dyDescent="0.15">
      <c r="A321" s="61"/>
      <c r="B321" s="225" t="s">
        <v>2101</v>
      </c>
      <c r="C321" s="223" t="s">
        <v>1271</v>
      </c>
      <c r="D321" s="224" t="s">
        <v>1272</v>
      </c>
      <c r="E321" s="208">
        <v>1</v>
      </c>
      <c r="F321" s="210" t="s">
        <v>72</v>
      </c>
      <c r="G321" s="61"/>
      <c r="H321" s="61"/>
      <c r="J321" s="55"/>
    </row>
    <row r="322" spans="1:10" s="44" customFormat="1" ht="15" customHeight="1" x14ac:dyDescent="0.15">
      <c r="A322" s="61"/>
      <c r="B322" s="225" t="s">
        <v>2101</v>
      </c>
      <c r="C322" s="223" t="s">
        <v>1273</v>
      </c>
      <c r="D322" s="224" t="s">
        <v>1274</v>
      </c>
      <c r="E322" s="208">
        <v>1</v>
      </c>
      <c r="F322" s="210" t="s">
        <v>72</v>
      </c>
      <c r="G322" s="61"/>
      <c r="H322" s="61"/>
      <c r="J322" s="55"/>
    </row>
    <row r="323" spans="1:10" s="55" customFormat="1" ht="15" customHeight="1" x14ac:dyDescent="0.15">
      <c r="A323" s="65"/>
      <c r="B323" s="225" t="s">
        <v>2101</v>
      </c>
      <c r="C323" s="223" t="s">
        <v>1275</v>
      </c>
      <c r="D323" s="224" t="s">
        <v>1276</v>
      </c>
      <c r="E323" s="208">
        <v>1</v>
      </c>
      <c r="F323" s="210" t="s">
        <v>72</v>
      </c>
      <c r="G323" s="64"/>
      <c r="H323" s="65"/>
    </row>
    <row r="324" spans="1:10" s="44" customFormat="1" ht="15" customHeight="1" x14ac:dyDescent="0.15">
      <c r="A324" s="61"/>
      <c r="B324" s="225" t="s">
        <v>2101</v>
      </c>
      <c r="C324" s="223" t="s">
        <v>1277</v>
      </c>
      <c r="D324" s="224" t="s">
        <v>1278</v>
      </c>
      <c r="E324" s="208">
        <v>1</v>
      </c>
      <c r="F324" s="210" t="s">
        <v>72</v>
      </c>
      <c r="G324" s="61"/>
      <c r="H324" s="61"/>
      <c r="J324" s="55"/>
    </row>
    <row r="325" spans="1:10" s="44" customFormat="1" ht="15" customHeight="1" x14ac:dyDescent="0.15">
      <c r="A325" s="61"/>
      <c r="B325" s="225" t="s">
        <v>2101</v>
      </c>
      <c r="C325" s="223" t="s">
        <v>1279</v>
      </c>
      <c r="D325" s="224" t="s">
        <v>1280</v>
      </c>
      <c r="E325" s="208">
        <v>33</v>
      </c>
      <c r="F325" s="210">
        <v>159937</v>
      </c>
      <c r="G325" s="61"/>
      <c r="H325" s="61"/>
      <c r="J325" s="55"/>
    </row>
    <row r="326" spans="1:10" s="44" customFormat="1" ht="15" customHeight="1" x14ac:dyDescent="0.15">
      <c r="A326" s="61"/>
      <c r="B326" s="225" t="s">
        <v>2101</v>
      </c>
      <c r="C326" s="223" t="s">
        <v>1281</v>
      </c>
      <c r="D326" s="224" t="s">
        <v>1282</v>
      </c>
      <c r="E326" s="208">
        <v>1</v>
      </c>
      <c r="F326" s="210" t="s">
        <v>72</v>
      </c>
      <c r="G326" s="61"/>
      <c r="H326" s="61"/>
      <c r="J326" s="55"/>
    </row>
    <row r="327" spans="1:10" s="44" customFormat="1" ht="15" customHeight="1" x14ac:dyDescent="0.15">
      <c r="A327" s="61"/>
      <c r="B327" s="225" t="s">
        <v>2101</v>
      </c>
      <c r="C327" s="223" t="s">
        <v>1283</v>
      </c>
      <c r="D327" s="224" t="s">
        <v>1284</v>
      </c>
      <c r="E327" s="208">
        <v>1</v>
      </c>
      <c r="F327" s="210" t="s">
        <v>72</v>
      </c>
      <c r="G327" s="61"/>
      <c r="H327" s="61"/>
      <c r="J327" s="55"/>
    </row>
    <row r="328" spans="1:10" s="44" customFormat="1" ht="15" customHeight="1" x14ac:dyDescent="0.15">
      <c r="A328" s="61"/>
      <c r="B328" s="225" t="s">
        <v>2101</v>
      </c>
      <c r="C328" s="223" t="s">
        <v>1285</v>
      </c>
      <c r="D328" s="224" t="s">
        <v>1286</v>
      </c>
      <c r="E328" s="208">
        <v>11</v>
      </c>
      <c r="F328" s="210">
        <v>2987724</v>
      </c>
      <c r="G328" s="61"/>
      <c r="H328" s="61"/>
      <c r="J328" s="55"/>
    </row>
    <row r="329" spans="1:10" s="44" customFormat="1" ht="15" customHeight="1" x14ac:dyDescent="0.15">
      <c r="A329" s="61"/>
      <c r="B329" s="225" t="s">
        <v>2101</v>
      </c>
      <c r="C329" s="223" t="s">
        <v>1287</v>
      </c>
      <c r="D329" s="224" t="s">
        <v>1288</v>
      </c>
      <c r="E329" s="208">
        <v>14</v>
      </c>
      <c r="F329" s="210">
        <v>160286</v>
      </c>
      <c r="G329" s="61"/>
      <c r="H329" s="61"/>
      <c r="J329" s="55"/>
    </row>
    <row r="330" spans="1:10" s="44" customFormat="1" ht="15" customHeight="1" x14ac:dyDescent="0.15">
      <c r="A330" s="61"/>
      <c r="B330" s="225" t="s">
        <v>2101</v>
      </c>
      <c r="C330" s="223" t="s">
        <v>1289</v>
      </c>
      <c r="D330" s="224" t="s">
        <v>1290</v>
      </c>
      <c r="E330" s="208">
        <v>1</v>
      </c>
      <c r="F330" s="210" t="s">
        <v>72</v>
      </c>
      <c r="G330" s="61"/>
      <c r="H330" s="61"/>
      <c r="J330" s="55"/>
    </row>
    <row r="331" spans="1:10" s="44" customFormat="1" ht="15" customHeight="1" x14ac:dyDescent="0.15">
      <c r="A331" s="61"/>
      <c r="B331" s="225" t="s">
        <v>2101</v>
      </c>
      <c r="C331" s="223" t="s">
        <v>1291</v>
      </c>
      <c r="D331" s="224" t="s">
        <v>347</v>
      </c>
      <c r="E331" s="208">
        <v>2</v>
      </c>
      <c r="F331" s="210" t="s">
        <v>72</v>
      </c>
      <c r="G331" s="61"/>
      <c r="H331" s="61"/>
      <c r="J331" s="55"/>
    </row>
    <row r="332" spans="1:10" s="44" customFormat="1" ht="15" customHeight="1" x14ac:dyDescent="0.15">
      <c r="A332" s="61"/>
      <c r="B332" s="225" t="s">
        <v>2101</v>
      </c>
      <c r="C332" s="223" t="s">
        <v>1292</v>
      </c>
      <c r="D332" s="224" t="s">
        <v>1293</v>
      </c>
      <c r="E332" s="208">
        <v>4</v>
      </c>
      <c r="F332" s="210">
        <v>216822</v>
      </c>
      <c r="G332" s="61"/>
      <c r="H332" s="61"/>
      <c r="J332" s="55"/>
    </row>
    <row r="333" spans="1:10" s="44" customFormat="1" ht="15" customHeight="1" x14ac:dyDescent="0.15">
      <c r="A333" s="61"/>
      <c r="B333" s="225" t="s">
        <v>2101</v>
      </c>
      <c r="C333" s="223" t="s">
        <v>1294</v>
      </c>
      <c r="D333" s="224" t="s">
        <v>1295</v>
      </c>
      <c r="E333" s="208">
        <v>10</v>
      </c>
      <c r="F333" s="210">
        <v>1269516</v>
      </c>
      <c r="G333" s="61"/>
      <c r="H333" s="61"/>
      <c r="J333" s="55"/>
    </row>
    <row r="334" spans="1:10" s="44" customFormat="1" ht="15" customHeight="1" x14ac:dyDescent="0.15">
      <c r="A334" s="61"/>
      <c r="B334" s="225" t="s">
        <v>2101</v>
      </c>
      <c r="C334" s="223" t="s">
        <v>2199</v>
      </c>
      <c r="D334" s="224" t="s">
        <v>2139</v>
      </c>
      <c r="E334" s="208">
        <v>1</v>
      </c>
      <c r="F334" s="210" t="s">
        <v>72</v>
      </c>
      <c r="G334" s="61"/>
      <c r="H334" s="61"/>
      <c r="J334" s="55"/>
    </row>
    <row r="335" spans="1:10" s="44" customFormat="1" ht="15" customHeight="1" x14ac:dyDescent="0.15">
      <c r="A335" s="61"/>
      <c r="B335" s="225" t="s">
        <v>2101</v>
      </c>
      <c r="C335" s="223" t="s">
        <v>1296</v>
      </c>
      <c r="D335" s="224" t="s">
        <v>1297</v>
      </c>
      <c r="E335" s="208">
        <v>3</v>
      </c>
      <c r="F335" s="240">
        <v>28938</v>
      </c>
      <c r="G335" s="61"/>
      <c r="H335" s="61"/>
      <c r="J335" s="55"/>
    </row>
    <row r="336" spans="1:10" s="44" customFormat="1" ht="15" customHeight="1" x14ac:dyDescent="0.4">
      <c r="A336" s="61"/>
      <c r="B336" s="211" t="s">
        <v>2200</v>
      </c>
      <c r="C336" s="212" t="s">
        <v>2101</v>
      </c>
      <c r="D336" s="213" t="s">
        <v>1298</v>
      </c>
      <c r="E336" s="239">
        <v>44</v>
      </c>
      <c r="F336" s="238">
        <v>2156452</v>
      </c>
      <c r="G336" s="61"/>
      <c r="H336" s="61"/>
      <c r="J336" s="55"/>
    </row>
    <row r="337" spans="1:10" s="44" customFormat="1" ht="15" customHeight="1" x14ac:dyDescent="0.15">
      <c r="A337" s="61"/>
      <c r="B337" s="225" t="s">
        <v>2101</v>
      </c>
      <c r="C337" s="223" t="s">
        <v>1299</v>
      </c>
      <c r="D337" s="224" t="s">
        <v>1300</v>
      </c>
      <c r="E337" s="208">
        <v>1</v>
      </c>
      <c r="F337" s="210" t="s">
        <v>72</v>
      </c>
      <c r="G337" s="61"/>
      <c r="H337" s="61"/>
      <c r="J337" s="55"/>
    </row>
    <row r="338" spans="1:10" s="55" customFormat="1" ht="15" customHeight="1" x14ac:dyDescent="0.15">
      <c r="A338" s="65"/>
      <c r="B338" s="225" t="s">
        <v>2101</v>
      </c>
      <c r="C338" s="223" t="s">
        <v>1301</v>
      </c>
      <c r="D338" s="224" t="s">
        <v>1302</v>
      </c>
      <c r="E338" s="208">
        <v>1</v>
      </c>
      <c r="F338" s="210" t="s">
        <v>72</v>
      </c>
      <c r="G338" s="64"/>
      <c r="H338" s="65"/>
    </row>
    <row r="339" spans="1:10" s="44" customFormat="1" ht="15" customHeight="1" x14ac:dyDescent="0.15">
      <c r="A339" s="61"/>
      <c r="B339" s="225" t="s">
        <v>2101</v>
      </c>
      <c r="C339" s="223" t="s">
        <v>1303</v>
      </c>
      <c r="D339" s="224" t="s">
        <v>1304</v>
      </c>
      <c r="E339" s="208">
        <v>3</v>
      </c>
      <c r="F339" s="210">
        <v>74305</v>
      </c>
      <c r="G339" s="61"/>
      <c r="H339" s="61"/>
      <c r="J339" s="55"/>
    </row>
    <row r="340" spans="1:10" s="44" customFormat="1" ht="15" customHeight="1" x14ac:dyDescent="0.15">
      <c r="A340" s="61"/>
      <c r="B340" s="225" t="s">
        <v>2101</v>
      </c>
      <c r="C340" s="223" t="s">
        <v>2201</v>
      </c>
      <c r="D340" s="224" t="s">
        <v>2140</v>
      </c>
      <c r="E340" s="208">
        <v>1</v>
      </c>
      <c r="F340" s="210" t="s">
        <v>72</v>
      </c>
      <c r="G340" s="61"/>
      <c r="H340" s="61"/>
      <c r="J340" s="55"/>
    </row>
    <row r="341" spans="1:10" s="44" customFormat="1" ht="15" customHeight="1" x14ac:dyDescent="0.15">
      <c r="A341" s="61"/>
      <c r="B341" s="225" t="s">
        <v>2101</v>
      </c>
      <c r="C341" s="223" t="s">
        <v>2202</v>
      </c>
      <c r="D341" s="224" t="s">
        <v>2141</v>
      </c>
      <c r="E341" s="208">
        <v>1</v>
      </c>
      <c r="F341" s="210" t="s">
        <v>72</v>
      </c>
      <c r="G341" s="61"/>
      <c r="H341" s="61"/>
      <c r="J341" s="55"/>
    </row>
    <row r="342" spans="1:10" s="44" customFormat="1" ht="15" customHeight="1" x14ac:dyDescent="0.15">
      <c r="A342" s="61"/>
      <c r="B342" s="225" t="s">
        <v>2101</v>
      </c>
      <c r="C342" s="223" t="s">
        <v>1305</v>
      </c>
      <c r="D342" s="224" t="s">
        <v>1306</v>
      </c>
      <c r="E342" s="208">
        <v>2</v>
      </c>
      <c r="F342" s="210" t="s">
        <v>72</v>
      </c>
      <c r="G342" s="61"/>
      <c r="H342" s="61"/>
      <c r="J342" s="55"/>
    </row>
    <row r="343" spans="1:10" s="44" customFormat="1" ht="15" customHeight="1" x14ac:dyDescent="0.15">
      <c r="A343" s="61"/>
      <c r="B343" s="225" t="s">
        <v>2101</v>
      </c>
      <c r="C343" s="223" t="s">
        <v>1307</v>
      </c>
      <c r="D343" s="224" t="s">
        <v>1308</v>
      </c>
      <c r="E343" s="208">
        <v>2</v>
      </c>
      <c r="F343" s="210" t="s">
        <v>72</v>
      </c>
      <c r="G343" s="61"/>
      <c r="H343" s="61"/>
      <c r="J343" s="55"/>
    </row>
    <row r="344" spans="1:10" s="44" customFormat="1" ht="15" customHeight="1" x14ac:dyDescent="0.15">
      <c r="A344" s="61"/>
      <c r="B344" s="225" t="s">
        <v>2101</v>
      </c>
      <c r="C344" s="223" t="s">
        <v>1309</v>
      </c>
      <c r="D344" s="224" t="s">
        <v>1310</v>
      </c>
      <c r="E344" s="208">
        <v>1</v>
      </c>
      <c r="F344" s="210" t="s">
        <v>72</v>
      </c>
      <c r="G344" s="61"/>
      <c r="H344" s="61"/>
      <c r="J344" s="55"/>
    </row>
    <row r="345" spans="1:10" s="44" customFormat="1" ht="15" customHeight="1" x14ac:dyDescent="0.15">
      <c r="A345" s="61"/>
      <c r="B345" s="225" t="s">
        <v>2101</v>
      </c>
      <c r="C345" s="223" t="s">
        <v>1311</v>
      </c>
      <c r="D345" s="224" t="s">
        <v>1312</v>
      </c>
      <c r="E345" s="208">
        <v>2</v>
      </c>
      <c r="F345" s="210" t="s">
        <v>72</v>
      </c>
      <c r="G345" s="61"/>
      <c r="H345" s="61"/>
      <c r="J345" s="55"/>
    </row>
    <row r="346" spans="1:10" s="44" customFormat="1" ht="15" customHeight="1" x14ac:dyDescent="0.15">
      <c r="A346" s="61"/>
      <c r="B346" s="225" t="s">
        <v>2101</v>
      </c>
      <c r="C346" s="223" t="s">
        <v>1313</v>
      </c>
      <c r="D346" s="224" t="s">
        <v>1314</v>
      </c>
      <c r="E346" s="208">
        <v>4</v>
      </c>
      <c r="F346" s="210">
        <v>41835</v>
      </c>
      <c r="G346" s="61"/>
      <c r="H346" s="61"/>
      <c r="J346" s="55"/>
    </row>
    <row r="347" spans="1:10" s="44" customFormat="1" ht="15" customHeight="1" x14ac:dyDescent="0.15">
      <c r="A347" s="61"/>
      <c r="B347" s="225" t="s">
        <v>2101</v>
      </c>
      <c r="C347" s="223" t="s">
        <v>1315</v>
      </c>
      <c r="D347" s="224" t="s">
        <v>361</v>
      </c>
      <c r="E347" s="208">
        <v>4</v>
      </c>
      <c r="F347" s="210">
        <v>344812</v>
      </c>
      <c r="G347" s="61"/>
      <c r="H347" s="61"/>
      <c r="J347" s="55"/>
    </row>
    <row r="348" spans="1:10" s="44" customFormat="1" ht="15" customHeight="1" x14ac:dyDescent="0.15">
      <c r="A348" s="61"/>
      <c r="B348" s="225" t="s">
        <v>2101</v>
      </c>
      <c r="C348" s="223" t="s">
        <v>1316</v>
      </c>
      <c r="D348" s="224" t="s">
        <v>1317</v>
      </c>
      <c r="E348" s="208">
        <v>2</v>
      </c>
      <c r="F348" s="210" t="s">
        <v>72</v>
      </c>
      <c r="G348" s="61"/>
      <c r="H348" s="61"/>
      <c r="J348" s="55"/>
    </row>
    <row r="349" spans="1:10" s="44" customFormat="1" ht="15" customHeight="1" x14ac:dyDescent="0.15">
      <c r="A349" s="61"/>
      <c r="B349" s="225" t="s">
        <v>2101</v>
      </c>
      <c r="C349" s="223" t="s">
        <v>1318</v>
      </c>
      <c r="D349" s="224" t="s">
        <v>1319</v>
      </c>
      <c r="E349" s="208">
        <v>1</v>
      </c>
      <c r="F349" s="210" t="s">
        <v>72</v>
      </c>
      <c r="G349" s="61"/>
      <c r="H349" s="61"/>
      <c r="J349" s="55"/>
    </row>
    <row r="350" spans="1:10" s="44" customFormat="1" ht="15" customHeight="1" x14ac:dyDescent="0.15">
      <c r="A350" s="61"/>
      <c r="B350" s="225" t="s">
        <v>2101</v>
      </c>
      <c r="C350" s="223" t="s">
        <v>1320</v>
      </c>
      <c r="D350" s="224" t="s">
        <v>1321</v>
      </c>
      <c r="E350" s="208">
        <v>1</v>
      </c>
      <c r="F350" s="210" t="s">
        <v>72</v>
      </c>
      <c r="G350" s="61"/>
      <c r="H350" s="61"/>
      <c r="J350" s="55"/>
    </row>
    <row r="351" spans="1:10" s="44" customFormat="1" ht="15" customHeight="1" x14ac:dyDescent="0.15">
      <c r="A351" s="61"/>
      <c r="B351" s="225" t="s">
        <v>2101</v>
      </c>
      <c r="C351" s="223" t="s">
        <v>1322</v>
      </c>
      <c r="D351" s="224" t="s">
        <v>1323</v>
      </c>
      <c r="E351" s="208">
        <v>1</v>
      </c>
      <c r="F351" s="210" t="s">
        <v>72</v>
      </c>
      <c r="G351" s="61"/>
      <c r="H351" s="61"/>
      <c r="J351" s="55"/>
    </row>
    <row r="352" spans="1:10" s="44" customFormat="1" ht="15" customHeight="1" x14ac:dyDescent="0.15">
      <c r="A352" s="61"/>
      <c r="B352" s="225" t="s">
        <v>2101</v>
      </c>
      <c r="C352" s="223" t="s">
        <v>1324</v>
      </c>
      <c r="D352" s="224" t="s">
        <v>1325</v>
      </c>
      <c r="E352" s="208">
        <v>17</v>
      </c>
      <c r="F352" s="210">
        <v>197789</v>
      </c>
      <c r="G352" s="61"/>
      <c r="H352" s="61"/>
      <c r="J352" s="55"/>
    </row>
    <row r="353" spans="1:10" s="44" customFormat="1" ht="15" customHeight="1" x14ac:dyDescent="0.4">
      <c r="A353" s="61"/>
      <c r="B353" s="211" t="s">
        <v>2203</v>
      </c>
      <c r="C353" s="212" t="s">
        <v>2101</v>
      </c>
      <c r="D353" s="213" t="s">
        <v>1326</v>
      </c>
      <c r="E353" s="239">
        <v>219</v>
      </c>
      <c r="F353" s="238">
        <v>10643858</v>
      </c>
      <c r="G353" s="61"/>
      <c r="H353" s="61"/>
      <c r="J353" s="55"/>
    </row>
    <row r="354" spans="1:10" s="44" customFormat="1" ht="15" customHeight="1" x14ac:dyDescent="0.15">
      <c r="A354" s="61"/>
      <c r="B354" s="225" t="s">
        <v>2101</v>
      </c>
      <c r="C354" s="223" t="s">
        <v>1327</v>
      </c>
      <c r="D354" s="224" t="s">
        <v>1328</v>
      </c>
      <c r="E354" s="208">
        <v>1</v>
      </c>
      <c r="F354" s="210" t="s">
        <v>72</v>
      </c>
      <c r="G354" s="61"/>
      <c r="H354" s="61"/>
      <c r="J354" s="55"/>
    </row>
    <row r="355" spans="1:10" s="44" customFormat="1" ht="15" customHeight="1" x14ac:dyDescent="0.15">
      <c r="A355" s="61"/>
      <c r="B355" s="225" t="s">
        <v>2101</v>
      </c>
      <c r="C355" s="223" t="s">
        <v>1329</v>
      </c>
      <c r="D355" s="224" t="s">
        <v>1330</v>
      </c>
      <c r="E355" s="208">
        <v>1</v>
      </c>
      <c r="F355" s="210" t="s">
        <v>72</v>
      </c>
      <c r="G355" s="61"/>
      <c r="H355" s="61"/>
      <c r="J355" s="55"/>
    </row>
    <row r="356" spans="1:10" s="44" customFormat="1" ht="15" customHeight="1" x14ac:dyDescent="0.15">
      <c r="A356" s="61"/>
      <c r="B356" s="225" t="s">
        <v>2101</v>
      </c>
      <c r="C356" s="223" t="s">
        <v>1331</v>
      </c>
      <c r="D356" s="224" t="s">
        <v>1332</v>
      </c>
      <c r="E356" s="208">
        <v>1</v>
      </c>
      <c r="F356" s="210" t="s">
        <v>72</v>
      </c>
      <c r="G356" s="61"/>
      <c r="H356" s="61"/>
      <c r="J356" s="55"/>
    </row>
    <row r="357" spans="1:10" s="44" customFormat="1" ht="15" customHeight="1" x14ac:dyDescent="0.15">
      <c r="A357" s="61"/>
      <c r="B357" s="225" t="s">
        <v>2101</v>
      </c>
      <c r="C357" s="223" t="s">
        <v>1333</v>
      </c>
      <c r="D357" s="224" t="s">
        <v>1334</v>
      </c>
      <c r="E357" s="208">
        <v>1</v>
      </c>
      <c r="F357" s="210" t="s">
        <v>72</v>
      </c>
      <c r="G357" s="61"/>
      <c r="H357" s="61"/>
      <c r="J357" s="55"/>
    </row>
    <row r="358" spans="1:10" s="44" customFormat="1" ht="15" customHeight="1" x14ac:dyDescent="0.15">
      <c r="A358" s="61"/>
      <c r="B358" s="225" t="s">
        <v>2101</v>
      </c>
      <c r="C358" s="223" t="s">
        <v>1335</v>
      </c>
      <c r="D358" s="224" t="s">
        <v>1336</v>
      </c>
      <c r="E358" s="208">
        <v>1</v>
      </c>
      <c r="F358" s="210" t="s">
        <v>72</v>
      </c>
      <c r="G358" s="61"/>
      <c r="H358" s="61"/>
      <c r="J358" s="55"/>
    </row>
    <row r="359" spans="1:10" s="44" customFormat="1" ht="15" customHeight="1" x14ac:dyDescent="0.15">
      <c r="A359" s="61"/>
      <c r="B359" s="225" t="s">
        <v>2101</v>
      </c>
      <c r="C359" s="223" t="s">
        <v>1337</v>
      </c>
      <c r="D359" s="224" t="s">
        <v>1338</v>
      </c>
      <c r="E359" s="208">
        <v>2</v>
      </c>
      <c r="F359" s="210" t="s">
        <v>72</v>
      </c>
      <c r="G359" s="61"/>
      <c r="H359" s="61"/>
      <c r="J359" s="55"/>
    </row>
    <row r="360" spans="1:10" s="44" customFormat="1" ht="15" customHeight="1" x14ac:dyDescent="0.15">
      <c r="A360" s="61"/>
      <c r="B360" s="225" t="s">
        <v>2101</v>
      </c>
      <c r="C360" s="223" t="s">
        <v>1339</v>
      </c>
      <c r="D360" s="224" t="s">
        <v>1340</v>
      </c>
      <c r="E360" s="208">
        <v>3</v>
      </c>
      <c r="F360" s="210">
        <v>21714</v>
      </c>
      <c r="G360" s="61"/>
      <c r="H360" s="61"/>
      <c r="J360" s="55"/>
    </row>
    <row r="361" spans="1:10" s="44" customFormat="1" ht="15" customHeight="1" x14ac:dyDescent="0.15">
      <c r="A361" s="61"/>
      <c r="B361" s="225" t="s">
        <v>2101</v>
      </c>
      <c r="C361" s="223" t="s">
        <v>1341</v>
      </c>
      <c r="D361" s="224" t="s">
        <v>1342</v>
      </c>
      <c r="E361" s="208">
        <v>4</v>
      </c>
      <c r="F361" s="210">
        <v>334627</v>
      </c>
      <c r="G361" s="61"/>
      <c r="H361" s="61"/>
      <c r="J361" s="55"/>
    </row>
    <row r="362" spans="1:10" s="44" customFormat="1" ht="15" customHeight="1" x14ac:dyDescent="0.15">
      <c r="A362" s="61"/>
      <c r="B362" s="225" t="s">
        <v>2101</v>
      </c>
      <c r="C362" s="223" t="s">
        <v>1343</v>
      </c>
      <c r="D362" s="224" t="s">
        <v>1344</v>
      </c>
      <c r="E362" s="208">
        <v>1</v>
      </c>
      <c r="F362" s="210" t="s">
        <v>72</v>
      </c>
      <c r="G362" s="61"/>
      <c r="H362" s="61"/>
      <c r="J362" s="55"/>
    </row>
    <row r="363" spans="1:10" s="44" customFormat="1" ht="15" customHeight="1" x14ac:dyDescent="0.15">
      <c r="A363" s="61"/>
      <c r="B363" s="225" t="s">
        <v>2101</v>
      </c>
      <c r="C363" s="223" t="s">
        <v>1345</v>
      </c>
      <c r="D363" s="224" t="s">
        <v>1346</v>
      </c>
      <c r="E363" s="208">
        <v>3</v>
      </c>
      <c r="F363" s="210">
        <v>15817</v>
      </c>
      <c r="G363" s="61"/>
      <c r="H363" s="61"/>
      <c r="J363" s="55"/>
    </row>
    <row r="364" spans="1:10" s="44" customFormat="1" ht="15" customHeight="1" x14ac:dyDescent="0.15">
      <c r="A364" s="61"/>
      <c r="B364" s="225" t="s">
        <v>2101</v>
      </c>
      <c r="C364" s="223" t="s">
        <v>1347</v>
      </c>
      <c r="D364" s="224" t="s">
        <v>1348</v>
      </c>
      <c r="E364" s="208">
        <v>2</v>
      </c>
      <c r="F364" s="210" t="s">
        <v>72</v>
      </c>
      <c r="G364" s="61"/>
      <c r="H364" s="61"/>
      <c r="J364" s="55"/>
    </row>
    <row r="365" spans="1:10" s="44" customFormat="1" ht="15" customHeight="1" x14ac:dyDescent="0.15">
      <c r="A365" s="61"/>
      <c r="B365" s="225" t="s">
        <v>2101</v>
      </c>
      <c r="C365" s="223" t="s">
        <v>1349</v>
      </c>
      <c r="D365" s="224" t="s">
        <v>1350</v>
      </c>
      <c r="E365" s="208">
        <v>1</v>
      </c>
      <c r="F365" s="210" t="s">
        <v>72</v>
      </c>
      <c r="G365" s="61"/>
      <c r="H365" s="61"/>
      <c r="J365" s="55"/>
    </row>
    <row r="366" spans="1:10" s="44" customFormat="1" ht="15" customHeight="1" x14ac:dyDescent="0.15">
      <c r="A366" s="61"/>
      <c r="B366" s="225" t="s">
        <v>2101</v>
      </c>
      <c r="C366" s="223" t="s">
        <v>1351</v>
      </c>
      <c r="D366" s="224" t="s">
        <v>1352</v>
      </c>
      <c r="E366" s="208">
        <v>1</v>
      </c>
      <c r="F366" s="210" t="s">
        <v>72</v>
      </c>
      <c r="G366" s="61"/>
      <c r="H366" s="61"/>
      <c r="J366" s="55"/>
    </row>
    <row r="367" spans="1:10" s="44" customFormat="1" ht="15" customHeight="1" x14ac:dyDescent="0.15">
      <c r="A367" s="61"/>
      <c r="B367" s="225" t="s">
        <v>2101</v>
      </c>
      <c r="C367" s="223" t="s">
        <v>1353</v>
      </c>
      <c r="D367" s="224" t="s">
        <v>1354</v>
      </c>
      <c r="E367" s="208">
        <v>7</v>
      </c>
      <c r="F367" s="210">
        <v>395625</v>
      </c>
      <c r="G367" s="61"/>
      <c r="H367" s="61"/>
      <c r="J367" s="55"/>
    </row>
    <row r="368" spans="1:10" s="44" customFormat="1" ht="15" customHeight="1" x14ac:dyDescent="0.15">
      <c r="A368" s="61"/>
      <c r="B368" s="225" t="s">
        <v>2101</v>
      </c>
      <c r="C368" s="223" t="s">
        <v>1355</v>
      </c>
      <c r="D368" s="224" t="s">
        <v>1356</v>
      </c>
      <c r="E368" s="208">
        <v>2</v>
      </c>
      <c r="F368" s="210" t="s">
        <v>72</v>
      </c>
      <c r="G368" s="61"/>
      <c r="H368" s="61"/>
      <c r="J368" s="55"/>
    </row>
    <row r="369" spans="1:10" s="44" customFormat="1" ht="15" customHeight="1" x14ac:dyDescent="0.15">
      <c r="A369" s="61"/>
      <c r="B369" s="225" t="s">
        <v>2101</v>
      </c>
      <c r="C369" s="223" t="s">
        <v>1357</v>
      </c>
      <c r="D369" s="224" t="s">
        <v>1358</v>
      </c>
      <c r="E369" s="208">
        <v>1</v>
      </c>
      <c r="F369" s="210" t="s">
        <v>72</v>
      </c>
      <c r="G369" s="61"/>
      <c r="H369" s="61"/>
      <c r="J369" s="55"/>
    </row>
    <row r="370" spans="1:10" s="44" customFormat="1" ht="15" customHeight="1" x14ac:dyDescent="0.15">
      <c r="A370" s="61"/>
      <c r="B370" s="225" t="s">
        <v>2101</v>
      </c>
      <c r="C370" s="223" t="s">
        <v>2204</v>
      </c>
      <c r="D370" s="224" t="s">
        <v>2142</v>
      </c>
      <c r="E370" s="208">
        <v>1</v>
      </c>
      <c r="F370" s="210" t="s">
        <v>72</v>
      </c>
      <c r="G370" s="61"/>
      <c r="H370" s="61"/>
      <c r="J370" s="55"/>
    </row>
    <row r="371" spans="1:10" s="44" customFormat="1" ht="15" customHeight="1" x14ac:dyDescent="0.15">
      <c r="A371" s="61"/>
      <c r="B371" s="225" t="s">
        <v>2101</v>
      </c>
      <c r="C371" s="223" t="s">
        <v>1359</v>
      </c>
      <c r="D371" s="224" t="s">
        <v>376</v>
      </c>
      <c r="E371" s="208">
        <v>27</v>
      </c>
      <c r="F371" s="210">
        <v>3073842</v>
      </c>
      <c r="G371" s="61"/>
      <c r="H371" s="61"/>
      <c r="J371" s="55"/>
    </row>
    <row r="372" spans="1:10" s="44" customFormat="1" ht="15" customHeight="1" x14ac:dyDescent="0.15">
      <c r="A372" s="61"/>
      <c r="B372" s="225" t="s">
        <v>2101</v>
      </c>
      <c r="C372" s="223" t="s">
        <v>1360</v>
      </c>
      <c r="D372" s="224" t="s">
        <v>1361</v>
      </c>
      <c r="E372" s="208">
        <v>11</v>
      </c>
      <c r="F372" s="210">
        <v>45388</v>
      </c>
      <c r="G372" s="61"/>
      <c r="H372" s="61"/>
      <c r="J372" s="55"/>
    </row>
    <row r="373" spans="1:10" s="44" customFormat="1" ht="15" customHeight="1" x14ac:dyDescent="0.15">
      <c r="A373" s="61"/>
      <c r="B373" s="225" t="s">
        <v>2101</v>
      </c>
      <c r="C373" s="223" t="s">
        <v>1362</v>
      </c>
      <c r="D373" s="224" t="s">
        <v>1363</v>
      </c>
      <c r="E373" s="208">
        <v>3</v>
      </c>
      <c r="F373" s="210">
        <v>360742</v>
      </c>
      <c r="G373" s="61"/>
      <c r="H373" s="61"/>
      <c r="J373" s="55"/>
    </row>
    <row r="374" spans="1:10" s="44" customFormat="1" ht="15" customHeight="1" x14ac:dyDescent="0.15">
      <c r="A374" s="61"/>
      <c r="B374" s="225" t="s">
        <v>2101</v>
      </c>
      <c r="C374" s="223" t="s">
        <v>1364</v>
      </c>
      <c r="D374" s="224" t="s">
        <v>1365</v>
      </c>
      <c r="E374" s="208">
        <v>5</v>
      </c>
      <c r="F374" s="210">
        <v>291089</v>
      </c>
      <c r="G374" s="61"/>
      <c r="H374" s="61"/>
      <c r="J374" s="55"/>
    </row>
    <row r="375" spans="1:10" s="44" customFormat="1" ht="15" customHeight="1" x14ac:dyDescent="0.15">
      <c r="A375" s="61"/>
      <c r="B375" s="225" t="s">
        <v>2101</v>
      </c>
      <c r="C375" s="223" t="s">
        <v>1366</v>
      </c>
      <c r="D375" s="224" t="s">
        <v>1367</v>
      </c>
      <c r="E375" s="208">
        <v>35</v>
      </c>
      <c r="F375" s="210">
        <v>688491</v>
      </c>
      <c r="G375" s="61"/>
      <c r="H375" s="61"/>
      <c r="J375" s="55"/>
    </row>
    <row r="376" spans="1:10" s="44" customFormat="1" ht="15" customHeight="1" x14ac:dyDescent="0.15">
      <c r="A376" s="61"/>
      <c r="B376" s="225" t="s">
        <v>2101</v>
      </c>
      <c r="C376" s="223" t="s">
        <v>1368</v>
      </c>
      <c r="D376" s="224" t="s">
        <v>1369</v>
      </c>
      <c r="E376" s="208">
        <v>3</v>
      </c>
      <c r="F376" s="210">
        <v>24524</v>
      </c>
      <c r="G376" s="61"/>
      <c r="H376" s="61"/>
      <c r="J376" s="55"/>
    </row>
    <row r="377" spans="1:10" s="44" customFormat="1" ht="15" customHeight="1" x14ac:dyDescent="0.15">
      <c r="A377" s="61"/>
      <c r="B377" s="225" t="s">
        <v>2101</v>
      </c>
      <c r="C377" s="223" t="s">
        <v>1370</v>
      </c>
      <c r="D377" s="224" t="s">
        <v>1371</v>
      </c>
      <c r="E377" s="208">
        <v>2</v>
      </c>
      <c r="F377" s="210" t="s">
        <v>72</v>
      </c>
      <c r="G377" s="61"/>
      <c r="H377" s="61"/>
      <c r="J377" s="55"/>
    </row>
    <row r="378" spans="1:10" s="44" customFormat="1" ht="15" customHeight="1" x14ac:dyDescent="0.15">
      <c r="A378" s="61"/>
      <c r="B378" s="225" t="s">
        <v>2101</v>
      </c>
      <c r="C378" s="223" t="s">
        <v>1372</v>
      </c>
      <c r="D378" s="224" t="s">
        <v>378</v>
      </c>
      <c r="E378" s="208">
        <v>4</v>
      </c>
      <c r="F378" s="210">
        <v>94647</v>
      </c>
      <c r="G378" s="61"/>
      <c r="H378" s="61"/>
      <c r="J378" s="55"/>
    </row>
    <row r="379" spans="1:10" s="44" customFormat="1" ht="15" customHeight="1" x14ac:dyDescent="0.15">
      <c r="A379" s="61"/>
      <c r="B379" s="225" t="s">
        <v>2101</v>
      </c>
      <c r="C379" s="223" t="s">
        <v>1373</v>
      </c>
      <c r="D379" s="224" t="s">
        <v>379</v>
      </c>
      <c r="E379" s="208">
        <v>1</v>
      </c>
      <c r="F379" s="210" t="s">
        <v>72</v>
      </c>
      <c r="G379" s="61"/>
      <c r="H379" s="61"/>
      <c r="J379" s="55"/>
    </row>
    <row r="380" spans="1:10" s="44" customFormat="1" ht="15" customHeight="1" x14ac:dyDescent="0.15">
      <c r="A380" s="61"/>
      <c r="B380" s="225" t="s">
        <v>2101</v>
      </c>
      <c r="C380" s="223" t="s">
        <v>1374</v>
      </c>
      <c r="D380" s="224" t="s">
        <v>1375</v>
      </c>
      <c r="E380" s="208">
        <v>2</v>
      </c>
      <c r="F380" s="210" t="s">
        <v>72</v>
      </c>
      <c r="G380" s="61"/>
      <c r="H380" s="61"/>
      <c r="J380" s="55"/>
    </row>
    <row r="381" spans="1:10" s="44" customFormat="1" ht="15" customHeight="1" x14ac:dyDescent="0.15">
      <c r="A381" s="61"/>
      <c r="B381" s="225" t="s">
        <v>2101</v>
      </c>
      <c r="C381" s="223" t="s">
        <v>1376</v>
      </c>
      <c r="D381" s="224" t="s">
        <v>1377</v>
      </c>
      <c r="E381" s="208">
        <v>10</v>
      </c>
      <c r="F381" s="240">
        <v>180492</v>
      </c>
      <c r="G381" s="61"/>
      <c r="H381" s="61"/>
      <c r="J381" s="55"/>
    </row>
    <row r="382" spans="1:10" s="44" customFormat="1" ht="15" customHeight="1" x14ac:dyDescent="0.15">
      <c r="A382" s="61"/>
      <c r="B382" s="225" t="s">
        <v>2101</v>
      </c>
      <c r="C382" s="223" t="s">
        <v>1378</v>
      </c>
      <c r="D382" s="224" t="s">
        <v>1379</v>
      </c>
      <c r="E382" s="208">
        <v>1</v>
      </c>
      <c r="F382" s="210" t="s">
        <v>72</v>
      </c>
      <c r="G382" s="61"/>
      <c r="H382" s="61"/>
      <c r="J382" s="55"/>
    </row>
    <row r="383" spans="1:10" s="44" customFormat="1" ht="15" customHeight="1" x14ac:dyDescent="0.15">
      <c r="A383" s="61"/>
      <c r="B383" s="225" t="s">
        <v>2101</v>
      </c>
      <c r="C383" s="223" t="s">
        <v>1380</v>
      </c>
      <c r="D383" s="224" t="s">
        <v>1381</v>
      </c>
      <c r="E383" s="208">
        <v>1</v>
      </c>
      <c r="F383" s="210" t="s">
        <v>72</v>
      </c>
      <c r="G383" s="61"/>
      <c r="H383" s="61"/>
      <c r="J383" s="55"/>
    </row>
    <row r="384" spans="1:10" s="44" customFormat="1" ht="15" customHeight="1" x14ac:dyDescent="0.15">
      <c r="A384" s="61"/>
      <c r="B384" s="225" t="s">
        <v>2101</v>
      </c>
      <c r="C384" s="223" t="s">
        <v>1382</v>
      </c>
      <c r="D384" s="224" t="s">
        <v>1383</v>
      </c>
      <c r="E384" s="208">
        <v>22</v>
      </c>
      <c r="F384" s="210">
        <v>409883</v>
      </c>
      <c r="G384" s="61"/>
      <c r="H384" s="61"/>
      <c r="J384" s="55"/>
    </row>
    <row r="385" spans="1:10" s="44" customFormat="1" ht="15" customHeight="1" x14ac:dyDescent="0.15">
      <c r="A385" s="61"/>
      <c r="B385" s="225" t="s">
        <v>2101</v>
      </c>
      <c r="C385" s="223" t="s">
        <v>1384</v>
      </c>
      <c r="D385" s="224" t="s">
        <v>1385</v>
      </c>
      <c r="E385" s="208">
        <v>5</v>
      </c>
      <c r="F385" s="210">
        <v>117510</v>
      </c>
      <c r="G385" s="61"/>
      <c r="H385" s="61"/>
      <c r="J385" s="55"/>
    </row>
    <row r="386" spans="1:10" s="55" customFormat="1" ht="15" customHeight="1" x14ac:dyDescent="0.15">
      <c r="A386" s="65"/>
      <c r="B386" s="225" t="s">
        <v>2101</v>
      </c>
      <c r="C386" s="223" t="s">
        <v>1386</v>
      </c>
      <c r="D386" s="224" t="s">
        <v>1387</v>
      </c>
      <c r="E386" s="208">
        <v>1</v>
      </c>
      <c r="F386" s="210" t="s">
        <v>72</v>
      </c>
      <c r="G386" s="64"/>
      <c r="H386" s="65"/>
    </row>
    <row r="387" spans="1:10" s="44" customFormat="1" ht="15" customHeight="1" x14ac:dyDescent="0.15">
      <c r="A387" s="61"/>
      <c r="B387" s="225" t="s">
        <v>2101</v>
      </c>
      <c r="C387" s="223" t="s">
        <v>1388</v>
      </c>
      <c r="D387" s="224" t="s">
        <v>1389</v>
      </c>
      <c r="E387" s="208">
        <v>22</v>
      </c>
      <c r="F387" s="210">
        <v>803607</v>
      </c>
      <c r="G387" s="61"/>
      <c r="H387" s="61"/>
      <c r="J387" s="55"/>
    </row>
    <row r="388" spans="1:10" s="44" customFormat="1" ht="15" customHeight="1" x14ac:dyDescent="0.15">
      <c r="A388" s="61"/>
      <c r="B388" s="225" t="s">
        <v>2101</v>
      </c>
      <c r="C388" s="223" t="s">
        <v>1390</v>
      </c>
      <c r="D388" s="224" t="s">
        <v>1391</v>
      </c>
      <c r="E388" s="208">
        <v>1</v>
      </c>
      <c r="F388" s="210" t="s">
        <v>72</v>
      </c>
      <c r="G388" s="61"/>
      <c r="H388" s="61"/>
      <c r="J388" s="55"/>
    </row>
    <row r="389" spans="1:10" s="44" customFormat="1" ht="15" customHeight="1" x14ac:dyDescent="0.15">
      <c r="A389" s="61"/>
      <c r="B389" s="225" t="s">
        <v>2101</v>
      </c>
      <c r="C389" s="223" t="s">
        <v>1392</v>
      </c>
      <c r="D389" s="224" t="s">
        <v>385</v>
      </c>
      <c r="E389" s="208">
        <v>1</v>
      </c>
      <c r="F389" s="210" t="s">
        <v>72</v>
      </c>
      <c r="G389" s="61"/>
      <c r="H389" s="61"/>
      <c r="J389" s="55"/>
    </row>
    <row r="390" spans="1:10" s="44" customFormat="1" ht="15" customHeight="1" x14ac:dyDescent="0.15">
      <c r="A390" s="61"/>
      <c r="B390" s="225" t="s">
        <v>2101</v>
      </c>
      <c r="C390" s="223" t="s">
        <v>1393</v>
      </c>
      <c r="D390" s="224" t="s">
        <v>391</v>
      </c>
      <c r="E390" s="208">
        <v>2</v>
      </c>
      <c r="F390" s="210" t="s">
        <v>72</v>
      </c>
      <c r="G390" s="61"/>
      <c r="H390" s="61"/>
      <c r="J390" s="55"/>
    </row>
    <row r="391" spans="1:10" s="44" customFormat="1" ht="15" customHeight="1" x14ac:dyDescent="0.15">
      <c r="A391" s="61"/>
      <c r="B391" s="225" t="s">
        <v>2101</v>
      </c>
      <c r="C391" s="223" t="s">
        <v>1394</v>
      </c>
      <c r="D391" s="224" t="s">
        <v>1395</v>
      </c>
      <c r="E391" s="208">
        <v>8</v>
      </c>
      <c r="F391" s="210">
        <v>351476</v>
      </c>
      <c r="G391" s="61"/>
      <c r="H391" s="61"/>
      <c r="J391" s="55"/>
    </row>
    <row r="392" spans="1:10" s="44" customFormat="1" ht="15" customHeight="1" x14ac:dyDescent="0.15">
      <c r="A392" s="61"/>
      <c r="B392" s="225" t="s">
        <v>2101</v>
      </c>
      <c r="C392" s="223" t="s">
        <v>1396</v>
      </c>
      <c r="D392" s="224" t="s">
        <v>1397</v>
      </c>
      <c r="E392" s="208">
        <v>1</v>
      </c>
      <c r="F392" s="210" t="s">
        <v>72</v>
      </c>
      <c r="G392" s="61"/>
      <c r="H392" s="61"/>
      <c r="J392" s="55"/>
    </row>
    <row r="393" spans="1:10" s="44" customFormat="1" ht="15" customHeight="1" x14ac:dyDescent="0.15">
      <c r="A393" s="61"/>
      <c r="B393" s="225" t="s">
        <v>2101</v>
      </c>
      <c r="C393" s="223" t="s">
        <v>1398</v>
      </c>
      <c r="D393" s="224" t="s">
        <v>1399</v>
      </c>
      <c r="E393" s="208">
        <v>1</v>
      </c>
      <c r="F393" s="210" t="s">
        <v>72</v>
      </c>
      <c r="G393" s="61"/>
      <c r="H393" s="61"/>
      <c r="J393" s="55"/>
    </row>
    <row r="394" spans="1:10" s="44" customFormat="1" ht="15" customHeight="1" x14ac:dyDescent="0.15">
      <c r="A394" s="61"/>
      <c r="B394" s="225" t="s">
        <v>2101</v>
      </c>
      <c r="C394" s="223" t="s">
        <v>1400</v>
      </c>
      <c r="D394" s="224" t="s">
        <v>1401</v>
      </c>
      <c r="E394" s="208">
        <v>1</v>
      </c>
      <c r="F394" s="210" t="s">
        <v>72</v>
      </c>
      <c r="G394" s="61"/>
      <c r="H394" s="61"/>
      <c r="J394" s="55"/>
    </row>
    <row r="395" spans="1:10" s="44" customFormat="1" ht="15" customHeight="1" x14ac:dyDescent="0.15">
      <c r="A395" s="61"/>
      <c r="B395" s="225" t="s">
        <v>2101</v>
      </c>
      <c r="C395" s="223" t="s">
        <v>1402</v>
      </c>
      <c r="D395" s="224" t="s">
        <v>1403</v>
      </c>
      <c r="E395" s="208">
        <v>1</v>
      </c>
      <c r="F395" s="210" t="s">
        <v>72</v>
      </c>
      <c r="G395" s="61"/>
      <c r="H395" s="61"/>
      <c r="J395" s="55"/>
    </row>
    <row r="396" spans="1:10" s="44" customFormat="1" ht="15" customHeight="1" x14ac:dyDescent="0.15">
      <c r="A396" s="61"/>
      <c r="B396" s="225" t="s">
        <v>2101</v>
      </c>
      <c r="C396" s="223" t="s">
        <v>1404</v>
      </c>
      <c r="D396" s="224" t="s">
        <v>1405</v>
      </c>
      <c r="E396" s="208">
        <v>2</v>
      </c>
      <c r="F396" s="210" t="s">
        <v>72</v>
      </c>
      <c r="G396" s="61"/>
      <c r="H396" s="61"/>
      <c r="J396" s="55"/>
    </row>
    <row r="397" spans="1:10" s="44" customFormat="1" ht="15" customHeight="1" x14ac:dyDescent="0.15">
      <c r="A397" s="61"/>
      <c r="B397" s="225" t="s">
        <v>2101</v>
      </c>
      <c r="C397" s="223" t="s">
        <v>1406</v>
      </c>
      <c r="D397" s="224" t="s">
        <v>1407</v>
      </c>
      <c r="E397" s="208">
        <v>1</v>
      </c>
      <c r="F397" s="210" t="s">
        <v>72</v>
      </c>
      <c r="G397" s="61"/>
      <c r="H397" s="61"/>
      <c r="J397" s="55"/>
    </row>
    <row r="398" spans="1:10" s="44" customFormat="1" ht="15" customHeight="1" x14ac:dyDescent="0.15">
      <c r="A398" s="61"/>
      <c r="B398" s="225" t="s">
        <v>2101</v>
      </c>
      <c r="C398" s="223" t="s">
        <v>1408</v>
      </c>
      <c r="D398" s="224" t="s">
        <v>1409</v>
      </c>
      <c r="E398" s="208">
        <v>2</v>
      </c>
      <c r="F398" s="210" t="s">
        <v>72</v>
      </c>
      <c r="G398" s="61"/>
      <c r="H398" s="61"/>
      <c r="J398" s="55"/>
    </row>
    <row r="399" spans="1:10" s="44" customFormat="1" ht="15" customHeight="1" x14ac:dyDescent="0.15">
      <c r="A399" s="61"/>
      <c r="B399" s="225" t="s">
        <v>2101</v>
      </c>
      <c r="C399" s="223" t="s">
        <v>1410</v>
      </c>
      <c r="D399" s="224" t="s">
        <v>1411</v>
      </c>
      <c r="E399" s="208">
        <v>10</v>
      </c>
      <c r="F399" s="210">
        <v>465117</v>
      </c>
      <c r="G399" s="61"/>
      <c r="H399" s="61"/>
      <c r="J399" s="55"/>
    </row>
    <row r="400" spans="1:10" s="44" customFormat="1" ht="15" customHeight="1" x14ac:dyDescent="0.4">
      <c r="A400" s="61"/>
      <c r="B400" s="211" t="s">
        <v>2205</v>
      </c>
      <c r="C400" s="212" t="s">
        <v>2101</v>
      </c>
      <c r="D400" s="213" t="s">
        <v>1412</v>
      </c>
      <c r="E400" s="239">
        <v>56</v>
      </c>
      <c r="F400" s="195">
        <v>12707089</v>
      </c>
      <c r="G400" s="61"/>
      <c r="H400" s="61"/>
      <c r="J400" s="55"/>
    </row>
    <row r="401" spans="1:10" s="44" customFormat="1" ht="15" customHeight="1" x14ac:dyDescent="0.15">
      <c r="A401" s="61"/>
      <c r="B401" s="225" t="s">
        <v>2101</v>
      </c>
      <c r="C401" s="223" t="s">
        <v>1413</v>
      </c>
      <c r="D401" s="224" t="s">
        <v>1414</v>
      </c>
      <c r="E401" s="208">
        <v>1</v>
      </c>
      <c r="F401" s="210" t="s">
        <v>72</v>
      </c>
      <c r="G401" s="61"/>
      <c r="H401" s="61"/>
      <c r="J401" s="55"/>
    </row>
    <row r="402" spans="1:10" s="44" customFormat="1" ht="15" customHeight="1" x14ac:dyDescent="0.15">
      <c r="A402" s="61"/>
      <c r="B402" s="225" t="s">
        <v>2101</v>
      </c>
      <c r="C402" s="223" t="s">
        <v>1415</v>
      </c>
      <c r="D402" s="224" t="s">
        <v>1416</v>
      </c>
      <c r="E402" s="208">
        <v>1</v>
      </c>
      <c r="F402" s="210" t="s">
        <v>72</v>
      </c>
      <c r="G402" s="61"/>
      <c r="H402" s="61"/>
      <c r="J402" s="55"/>
    </row>
    <row r="403" spans="1:10" s="44" customFormat="1" ht="12" x14ac:dyDescent="0.15">
      <c r="A403" s="61"/>
      <c r="B403" s="225" t="s">
        <v>2101</v>
      </c>
      <c r="C403" s="223" t="s">
        <v>1417</v>
      </c>
      <c r="D403" s="224" t="s">
        <v>1418</v>
      </c>
      <c r="E403" s="208">
        <v>1</v>
      </c>
      <c r="F403" s="210" t="s">
        <v>72</v>
      </c>
      <c r="G403" s="61"/>
      <c r="H403" s="61"/>
      <c r="J403" s="55"/>
    </row>
    <row r="404" spans="1:10" s="44" customFormat="1" ht="15" customHeight="1" x14ac:dyDescent="0.15">
      <c r="A404" s="61"/>
      <c r="B404" s="225" t="s">
        <v>2101</v>
      </c>
      <c r="C404" s="223" t="s">
        <v>1419</v>
      </c>
      <c r="D404" s="224" t="s">
        <v>1420</v>
      </c>
      <c r="E404" s="208">
        <v>1</v>
      </c>
      <c r="F404" s="210" t="s">
        <v>72</v>
      </c>
      <c r="G404" s="61"/>
      <c r="H404" s="61"/>
      <c r="J404" s="55"/>
    </row>
    <row r="405" spans="1:10" s="55" customFormat="1" ht="15" customHeight="1" x14ac:dyDescent="0.15">
      <c r="A405" s="65"/>
      <c r="B405" s="225" t="s">
        <v>2101</v>
      </c>
      <c r="C405" s="223" t="s">
        <v>1421</v>
      </c>
      <c r="D405" s="224" t="s">
        <v>1422</v>
      </c>
      <c r="E405" s="208">
        <v>3</v>
      </c>
      <c r="F405" s="210">
        <v>9437461</v>
      </c>
      <c r="G405" s="64"/>
      <c r="H405" s="65"/>
    </row>
    <row r="406" spans="1:10" s="44" customFormat="1" ht="15" customHeight="1" x14ac:dyDescent="0.15">
      <c r="A406" s="61"/>
      <c r="B406" s="225" t="s">
        <v>2101</v>
      </c>
      <c r="C406" s="223" t="s">
        <v>1423</v>
      </c>
      <c r="D406" s="224" t="s">
        <v>1424</v>
      </c>
      <c r="E406" s="208">
        <v>6</v>
      </c>
      <c r="F406" s="210">
        <v>195008</v>
      </c>
      <c r="G406" s="61"/>
      <c r="H406" s="61"/>
      <c r="J406" s="55"/>
    </row>
    <row r="407" spans="1:10" s="44" customFormat="1" ht="15" customHeight="1" x14ac:dyDescent="0.15">
      <c r="A407" s="61"/>
      <c r="B407" s="225" t="s">
        <v>2101</v>
      </c>
      <c r="C407" s="223" t="s">
        <v>1425</v>
      </c>
      <c r="D407" s="224" t="s">
        <v>1426</v>
      </c>
      <c r="E407" s="208">
        <v>3</v>
      </c>
      <c r="F407" s="210">
        <v>12369</v>
      </c>
      <c r="G407" s="61"/>
      <c r="H407" s="61"/>
      <c r="J407" s="55"/>
    </row>
    <row r="408" spans="1:10" s="44" customFormat="1" ht="15" customHeight="1" x14ac:dyDescent="0.15">
      <c r="A408" s="61"/>
      <c r="B408" s="225" t="s">
        <v>2101</v>
      </c>
      <c r="C408" s="223" t="s">
        <v>1427</v>
      </c>
      <c r="D408" s="224" t="s">
        <v>1428</v>
      </c>
      <c r="E408" s="208">
        <v>1</v>
      </c>
      <c r="F408" s="210" t="s">
        <v>72</v>
      </c>
      <c r="G408" s="61"/>
      <c r="H408" s="61"/>
      <c r="J408" s="55"/>
    </row>
    <row r="409" spans="1:10" s="44" customFormat="1" ht="15" customHeight="1" x14ac:dyDescent="0.15">
      <c r="A409" s="61"/>
      <c r="B409" s="225" t="s">
        <v>2101</v>
      </c>
      <c r="C409" s="223" t="s">
        <v>1429</v>
      </c>
      <c r="D409" s="224" t="s">
        <v>1430</v>
      </c>
      <c r="E409" s="208">
        <v>2</v>
      </c>
      <c r="F409" s="210" t="s">
        <v>72</v>
      </c>
      <c r="G409" s="61"/>
      <c r="H409" s="61"/>
      <c r="J409" s="55"/>
    </row>
    <row r="410" spans="1:10" s="44" customFormat="1" ht="15" customHeight="1" x14ac:dyDescent="0.15">
      <c r="A410" s="61"/>
      <c r="B410" s="225" t="s">
        <v>2101</v>
      </c>
      <c r="C410" s="223" t="s">
        <v>1431</v>
      </c>
      <c r="D410" s="224" t="s">
        <v>1432</v>
      </c>
      <c r="E410" s="208">
        <v>1</v>
      </c>
      <c r="F410" s="210" t="s">
        <v>72</v>
      </c>
      <c r="G410" s="61"/>
      <c r="H410" s="61"/>
      <c r="J410" s="55"/>
    </row>
    <row r="411" spans="1:10" s="44" customFormat="1" ht="15" customHeight="1" x14ac:dyDescent="0.15">
      <c r="A411" s="61"/>
      <c r="B411" s="225" t="s">
        <v>2101</v>
      </c>
      <c r="C411" s="223" t="s">
        <v>1433</v>
      </c>
      <c r="D411" s="224" t="s">
        <v>1434</v>
      </c>
      <c r="E411" s="208">
        <v>4</v>
      </c>
      <c r="F411" s="210">
        <v>473000</v>
      </c>
      <c r="G411" s="61"/>
      <c r="H411" s="61"/>
      <c r="J411" s="55"/>
    </row>
    <row r="412" spans="1:10" s="44" customFormat="1" ht="15" customHeight="1" x14ac:dyDescent="0.15">
      <c r="A412" s="61"/>
      <c r="B412" s="225" t="s">
        <v>2101</v>
      </c>
      <c r="C412" s="223" t="s">
        <v>1435</v>
      </c>
      <c r="D412" s="224" t="s">
        <v>1436</v>
      </c>
      <c r="E412" s="208">
        <v>1</v>
      </c>
      <c r="F412" s="210" t="s">
        <v>72</v>
      </c>
      <c r="G412" s="61"/>
      <c r="H412" s="61"/>
      <c r="J412" s="55"/>
    </row>
    <row r="413" spans="1:10" s="44" customFormat="1" ht="15" customHeight="1" x14ac:dyDescent="0.15">
      <c r="A413" s="61"/>
      <c r="B413" s="225" t="s">
        <v>2101</v>
      </c>
      <c r="C413" s="223" t="s">
        <v>1437</v>
      </c>
      <c r="D413" s="224" t="s">
        <v>1438</v>
      </c>
      <c r="E413" s="208">
        <v>1</v>
      </c>
      <c r="F413" s="210" t="s">
        <v>72</v>
      </c>
      <c r="G413" s="61"/>
      <c r="H413" s="61"/>
      <c r="J413" s="55"/>
    </row>
    <row r="414" spans="1:10" s="44" customFormat="1" ht="15" customHeight="1" x14ac:dyDescent="0.15">
      <c r="A414" s="61"/>
      <c r="B414" s="225" t="s">
        <v>2101</v>
      </c>
      <c r="C414" s="223" t="s">
        <v>1439</v>
      </c>
      <c r="D414" s="224" t="s">
        <v>1440</v>
      </c>
      <c r="E414" s="208">
        <v>2</v>
      </c>
      <c r="F414" s="210" t="s">
        <v>72</v>
      </c>
      <c r="G414" s="61"/>
      <c r="H414" s="61"/>
      <c r="J414" s="55"/>
    </row>
    <row r="415" spans="1:10" s="44" customFormat="1" ht="15" customHeight="1" x14ac:dyDescent="0.15">
      <c r="A415" s="61"/>
      <c r="B415" s="225" t="s">
        <v>2101</v>
      </c>
      <c r="C415" s="223" t="s">
        <v>1441</v>
      </c>
      <c r="D415" s="224" t="s">
        <v>1442</v>
      </c>
      <c r="E415" s="208">
        <v>1</v>
      </c>
      <c r="F415" s="210" t="s">
        <v>72</v>
      </c>
      <c r="G415" s="61"/>
      <c r="H415" s="61"/>
      <c r="J415" s="55"/>
    </row>
    <row r="416" spans="1:10" s="44" customFormat="1" ht="15" customHeight="1" x14ac:dyDescent="0.15">
      <c r="A416" s="61"/>
      <c r="B416" s="225" t="s">
        <v>2101</v>
      </c>
      <c r="C416" s="223" t="s">
        <v>1443</v>
      </c>
      <c r="D416" s="224" t="s">
        <v>1444</v>
      </c>
      <c r="E416" s="208">
        <v>2</v>
      </c>
      <c r="F416" s="210" t="s">
        <v>72</v>
      </c>
      <c r="G416" s="61"/>
      <c r="H416" s="61"/>
      <c r="J416" s="55"/>
    </row>
    <row r="417" spans="1:10" s="44" customFormat="1" ht="15" customHeight="1" x14ac:dyDescent="0.15">
      <c r="A417" s="61"/>
      <c r="B417" s="225" t="s">
        <v>2101</v>
      </c>
      <c r="C417" s="223" t="s">
        <v>1445</v>
      </c>
      <c r="D417" s="224" t="s">
        <v>1446</v>
      </c>
      <c r="E417" s="208">
        <v>6</v>
      </c>
      <c r="F417" s="210">
        <v>832633</v>
      </c>
      <c r="G417" s="61"/>
      <c r="H417" s="61"/>
      <c r="J417" s="55"/>
    </row>
    <row r="418" spans="1:10" s="44" customFormat="1" ht="15" customHeight="1" x14ac:dyDescent="0.15">
      <c r="A418" s="61"/>
      <c r="B418" s="225" t="s">
        <v>2101</v>
      </c>
      <c r="C418" s="223" t="s">
        <v>1447</v>
      </c>
      <c r="D418" s="224" t="s">
        <v>1448</v>
      </c>
      <c r="E418" s="208">
        <v>19</v>
      </c>
      <c r="F418" s="210">
        <v>164818</v>
      </c>
      <c r="G418" s="61"/>
      <c r="H418" s="61"/>
      <c r="J418" s="55"/>
    </row>
    <row r="419" spans="1:10" s="44" customFormat="1" ht="15" customHeight="1" x14ac:dyDescent="0.4">
      <c r="A419" s="61"/>
      <c r="B419" s="211" t="s">
        <v>2206</v>
      </c>
      <c r="C419" s="212" t="s">
        <v>2101</v>
      </c>
      <c r="D419" s="213" t="s">
        <v>1449</v>
      </c>
      <c r="E419" s="239">
        <v>309</v>
      </c>
      <c r="F419" s="238">
        <v>24687084</v>
      </c>
      <c r="G419" s="61"/>
      <c r="H419" s="61"/>
      <c r="J419" s="55"/>
    </row>
    <row r="420" spans="1:10" s="44" customFormat="1" ht="15" customHeight="1" x14ac:dyDescent="0.15">
      <c r="A420" s="61"/>
      <c r="B420" s="225" t="s">
        <v>2101</v>
      </c>
      <c r="C420" s="223" t="s">
        <v>1450</v>
      </c>
      <c r="D420" s="224" t="s">
        <v>1451</v>
      </c>
      <c r="E420" s="208">
        <v>2</v>
      </c>
      <c r="F420" s="210" t="s">
        <v>72</v>
      </c>
      <c r="G420" s="61"/>
      <c r="H420" s="61"/>
      <c r="J420" s="55"/>
    </row>
    <row r="421" spans="1:10" s="44" customFormat="1" ht="15" customHeight="1" x14ac:dyDescent="0.15">
      <c r="A421" s="61"/>
      <c r="B421" s="225" t="s">
        <v>2101</v>
      </c>
      <c r="C421" s="223" t="s">
        <v>1452</v>
      </c>
      <c r="D421" s="224" t="s">
        <v>1453</v>
      </c>
      <c r="E421" s="208">
        <v>3</v>
      </c>
      <c r="F421" s="210">
        <v>858804</v>
      </c>
      <c r="G421" s="61"/>
      <c r="H421" s="61"/>
      <c r="J421" s="55"/>
    </row>
    <row r="422" spans="1:10" s="44" customFormat="1" ht="15" customHeight="1" x14ac:dyDescent="0.15">
      <c r="A422" s="61"/>
      <c r="B422" s="225" t="s">
        <v>2101</v>
      </c>
      <c r="C422" s="223" t="s">
        <v>1454</v>
      </c>
      <c r="D422" s="224" t="s">
        <v>1455</v>
      </c>
      <c r="E422" s="208">
        <v>1</v>
      </c>
      <c r="F422" s="210" t="s">
        <v>72</v>
      </c>
      <c r="G422" s="61"/>
      <c r="H422" s="61"/>
      <c r="J422" s="55"/>
    </row>
    <row r="423" spans="1:10" s="44" customFormat="1" ht="15" customHeight="1" x14ac:dyDescent="0.15">
      <c r="A423" s="61"/>
      <c r="B423" s="225" t="s">
        <v>2101</v>
      </c>
      <c r="C423" s="223" t="s">
        <v>1456</v>
      </c>
      <c r="D423" s="224" t="s">
        <v>1457</v>
      </c>
      <c r="E423" s="208">
        <v>2</v>
      </c>
      <c r="F423" s="210" t="s">
        <v>72</v>
      </c>
      <c r="G423" s="61"/>
      <c r="H423" s="61"/>
      <c r="J423" s="55"/>
    </row>
    <row r="424" spans="1:10" s="44" customFormat="1" ht="15" customHeight="1" x14ac:dyDescent="0.15">
      <c r="A424" s="61"/>
      <c r="B424" s="225" t="s">
        <v>2101</v>
      </c>
      <c r="C424" s="223" t="s">
        <v>1458</v>
      </c>
      <c r="D424" s="224" t="s">
        <v>1459</v>
      </c>
      <c r="E424" s="208">
        <v>8</v>
      </c>
      <c r="F424" s="210">
        <v>111936</v>
      </c>
      <c r="G424" s="61"/>
      <c r="H424" s="61"/>
      <c r="J424" s="55"/>
    </row>
    <row r="425" spans="1:10" s="44" customFormat="1" ht="15" customHeight="1" x14ac:dyDescent="0.15">
      <c r="A425" s="61"/>
      <c r="B425" s="225" t="s">
        <v>2101</v>
      </c>
      <c r="C425" s="223" t="s">
        <v>1460</v>
      </c>
      <c r="D425" s="224" t="s">
        <v>1461</v>
      </c>
      <c r="E425" s="208">
        <v>1</v>
      </c>
      <c r="F425" s="210" t="s">
        <v>72</v>
      </c>
      <c r="G425" s="61"/>
      <c r="H425" s="61"/>
      <c r="J425" s="55"/>
    </row>
    <row r="426" spans="1:10" s="44" customFormat="1" ht="15" customHeight="1" x14ac:dyDescent="0.15">
      <c r="A426" s="61"/>
      <c r="B426" s="225" t="s">
        <v>2101</v>
      </c>
      <c r="C426" s="223" t="s">
        <v>1462</v>
      </c>
      <c r="D426" s="224" t="s">
        <v>1463</v>
      </c>
      <c r="E426" s="208">
        <v>5</v>
      </c>
      <c r="F426" s="210">
        <v>48411</v>
      </c>
      <c r="G426" s="61"/>
      <c r="H426" s="61"/>
      <c r="J426" s="55"/>
    </row>
    <row r="427" spans="1:10" s="44" customFormat="1" ht="15" customHeight="1" x14ac:dyDescent="0.15">
      <c r="A427" s="61"/>
      <c r="B427" s="225" t="s">
        <v>2101</v>
      </c>
      <c r="C427" s="223" t="s">
        <v>1464</v>
      </c>
      <c r="D427" s="224" t="s">
        <v>1465</v>
      </c>
      <c r="E427" s="208">
        <v>1</v>
      </c>
      <c r="F427" s="210" t="s">
        <v>72</v>
      </c>
      <c r="G427" s="61"/>
      <c r="H427" s="61"/>
      <c r="J427" s="55"/>
    </row>
    <row r="428" spans="1:10" s="44" customFormat="1" ht="15" customHeight="1" x14ac:dyDescent="0.15">
      <c r="A428" s="61"/>
      <c r="B428" s="225" t="s">
        <v>2101</v>
      </c>
      <c r="C428" s="223" t="s">
        <v>2207</v>
      </c>
      <c r="D428" s="224" t="s">
        <v>2143</v>
      </c>
      <c r="E428" s="208">
        <v>2</v>
      </c>
      <c r="F428" s="210" t="s">
        <v>72</v>
      </c>
      <c r="G428" s="61"/>
      <c r="H428" s="61"/>
      <c r="J428" s="55"/>
    </row>
    <row r="429" spans="1:10" s="44" customFormat="1" ht="15" customHeight="1" x14ac:dyDescent="0.15">
      <c r="A429" s="61"/>
      <c r="B429" s="225" t="s">
        <v>2101</v>
      </c>
      <c r="C429" s="223" t="s">
        <v>1466</v>
      </c>
      <c r="D429" s="224" t="s">
        <v>2144</v>
      </c>
      <c r="E429" s="208">
        <v>8</v>
      </c>
      <c r="F429" s="210">
        <v>14056</v>
      </c>
      <c r="G429" s="61"/>
      <c r="H429" s="61"/>
      <c r="J429" s="55"/>
    </row>
    <row r="430" spans="1:10" s="44" customFormat="1" ht="15" customHeight="1" x14ac:dyDescent="0.15">
      <c r="A430" s="61"/>
      <c r="B430" s="225" t="s">
        <v>2101</v>
      </c>
      <c r="C430" s="223" t="s">
        <v>1467</v>
      </c>
      <c r="D430" s="224" t="s">
        <v>1468</v>
      </c>
      <c r="E430" s="208">
        <v>1</v>
      </c>
      <c r="F430" s="210" t="s">
        <v>72</v>
      </c>
      <c r="G430" s="61"/>
      <c r="H430" s="61"/>
      <c r="J430" s="55"/>
    </row>
    <row r="431" spans="1:10" s="44" customFormat="1" ht="15" customHeight="1" x14ac:dyDescent="0.15">
      <c r="A431" s="61"/>
      <c r="B431" s="225" t="s">
        <v>2101</v>
      </c>
      <c r="C431" s="223" t="s">
        <v>1469</v>
      </c>
      <c r="D431" s="224" t="s">
        <v>1470</v>
      </c>
      <c r="E431" s="208">
        <v>1</v>
      </c>
      <c r="F431" s="210" t="s">
        <v>72</v>
      </c>
      <c r="G431" s="61"/>
      <c r="H431" s="61"/>
      <c r="J431" s="55"/>
    </row>
    <row r="432" spans="1:10" s="44" customFormat="1" ht="15" customHeight="1" x14ac:dyDescent="0.15">
      <c r="A432" s="61"/>
      <c r="B432" s="225" t="s">
        <v>2101</v>
      </c>
      <c r="C432" s="223" t="s">
        <v>1471</v>
      </c>
      <c r="D432" s="224" t="s">
        <v>1472</v>
      </c>
      <c r="E432" s="208">
        <v>1</v>
      </c>
      <c r="F432" s="210" t="s">
        <v>72</v>
      </c>
      <c r="G432" s="61"/>
      <c r="H432" s="61"/>
      <c r="J432" s="55"/>
    </row>
    <row r="433" spans="1:10" s="44" customFormat="1" ht="15" customHeight="1" x14ac:dyDescent="0.15">
      <c r="A433" s="61"/>
      <c r="B433" s="225" t="s">
        <v>2101</v>
      </c>
      <c r="C433" s="223" t="s">
        <v>1473</v>
      </c>
      <c r="D433" s="224" t="s">
        <v>1474</v>
      </c>
      <c r="E433" s="208">
        <v>3</v>
      </c>
      <c r="F433" s="210">
        <v>5337</v>
      </c>
      <c r="G433" s="61"/>
      <c r="H433" s="61"/>
      <c r="J433" s="55"/>
    </row>
    <row r="434" spans="1:10" s="44" customFormat="1" ht="15" customHeight="1" x14ac:dyDescent="0.15">
      <c r="A434" s="61"/>
      <c r="B434" s="225" t="s">
        <v>2101</v>
      </c>
      <c r="C434" s="223" t="s">
        <v>1475</v>
      </c>
      <c r="D434" s="224" t="s">
        <v>1476</v>
      </c>
      <c r="E434" s="208">
        <v>2</v>
      </c>
      <c r="F434" s="210" t="s">
        <v>72</v>
      </c>
      <c r="G434" s="61"/>
      <c r="H434" s="61"/>
      <c r="J434" s="55"/>
    </row>
    <row r="435" spans="1:10" s="44" customFormat="1" ht="15" customHeight="1" x14ac:dyDescent="0.15">
      <c r="A435" s="61"/>
      <c r="B435" s="225" t="s">
        <v>2101</v>
      </c>
      <c r="C435" s="223" t="s">
        <v>1477</v>
      </c>
      <c r="D435" s="224" t="s">
        <v>1478</v>
      </c>
      <c r="E435" s="208">
        <v>1</v>
      </c>
      <c r="F435" s="210" t="s">
        <v>72</v>
      </c>
      <c r="G435" s="61"/>
      <c r="H435" s="61"/>
      <c r="J435" s="55"/>
    </row>
    <row r="436" spans="1:10" s="44" customFormat="1" ht="15" customHeight="1" x14ac:dyDescent="0.15">
      <c r="A436" s="61"/>
      <c r="B436" s="225" t="s">
        <v>2101</v>
      </c>
      <c r="C436" s="223" t="s">
        <v>1479</v>
      </c>
      <c r="D436" s="224" t="s">
        <v>1480</v>
      </c>
      <c r="E436" s="208">
        <v>2</v>
      </c>
      <c r="F436" s="210" t="s">
        <v>72</v>
      </c>
      <c r="G436" s="61"/>
      <c r="H436" s="61"/>
      <c r="J436" s="55"/>
    </row>
    <row r="437" spans="1:10" s="44" customFormat="1" ht="15" customHeight="1" x14ac:dyDescent="0.15">
      <c r="A437" s="61"/>
      <c r="B437" s="225" t="s">
        <v>2101</v>
      </c>
      <c r="C437" s="223" t="s">
        <v>1481</v>
      </c>
      <c r="D437" s="224" t="s">
        <v>1482</v>
      </c>
      <c r="E437" s="208">
        <v>2</v>
      </c>
      <c r="F437" s="210" t="s">
        <v>72</v>
      </c>
      <c r="G437" s="61"/>
      <c r="H437" s="61"/>
      <c r="J437" s="55"/>
    </row>
    <row r="438" spans="1:10" s="44" customFormat="1" ht="15" customHeight="1" x14ac:dyDescent="0.15">
      <c r="A438" s="61"/>
      <c r="B438" s="225" t="s">
        <v>2101</v>
      </c>
      <c r="C438" s="223" t="s">
        <v>1483</v>
      </c>
      <c r="D438" s="224" t="s">
        <v>1484</v>
      </c>
      <c r="E438" s="208">
        <v>1</v>
      </c>
      <c r="F438" s="210" t="s">
        <v>72</v>
      </c>
      <c r="G438" s="61"/>
      <c r="H438" s="61"/>
      <c r="J438" s="55"/>
    </row>
    <row r="439" spans="1:10" s="44" customFormat="1" ht="15" customHeight="1" x14ac:dyDescent="0.15">
      <c r="A439" s="61"/>
      <c r="B439" s="225" t="s">
        <v>2101</v>
      </c>
      <c r="C439" s="223" t="s">
        <v>1485</v>
      </c>
      <c r="D439" s="224" t="s">
        <v>1486</v>
      </c>
      <c r="E439" s="208">
        <v>2</v>
      </c>
      <c r="F439" s="210" t="s">
        <v>72</v>
      </c>
      <c r="G439" s="61"/>
      <c r="H439" s="61"/>
      <c r="J439" s="55"/>
    </row>
    <row r="440" spans="1:10" s="44" customFormat="1" ht="15" customHeight="1" x14ac:dyDescent="0.15">
      <c r="A440" s="61"/>
      <c r="B440" s="225" t="s">
        <v>2101</v>
      </c>
      <c r="C440" s="223" t="s">
        <v>1487</v>
      </c>
      <c r="D440" s="224" t="s">
        <v>1488</v>
      </c>
      <c r="E440" s="208">
        <v>1</v>
      </c>
      <c r="F440" s="210" t="s">
        <v>72</v>
      </c>
      <c r="G440" s="61"/>
      <c r="H440" s="61"/>
      <c r="J440" s="55"/>
    </row>
    <row r="441" spans="1:10" s="44" customFormat="1" ht="15" customHeight="1" x14ac:dyDescent="0.15">
      <c r="A441" s="61"/>
      <c r="B441" s="225" t="s">
        <v>2101</v>
      </c>
      <c r="C441" s="223" t="s">
        <v>1489</v>
      </c>
      <c r="D441" s="224" t="s">
        <v>1490</v>
      </c>
      <c r="E441" s="208">
        <v>1</v>
      </c>
      <c r="F441" s="210" t="s">
        <v>72</v>
      </c>
      <c r="G441" s="61"/>
      <c r="H441" s="61"/>
      <c r="J441" s="55"/>
    </row>
    <row r="442" spans="1:10" s="44" customFormat="1" ht="15" customHeight="1" x14ac:dyDescent="0.15">
      <c r="A442" s="61"/>
      <c r="B442" s="225" t="s">
        <v>2101</v>
      </c>
      <c r="C442" s="223" t="s">
        <v>1491</v>
      </c>
      <c r="D442" s="224" t="s">
        <v>1492</v>
      </c>
      <c r="E442" s="208">
        <v>1</v>
      </c>
      <c r="F442" s="210" t="s">
        <v>72</v>
      </c>
      <c r="G442" s="61"/>
      <c r="H442" s="61"/>
      <c r="J442" s="55"/>
    </row>
    <row r="443" spans="1:10" s="44" customFormat="1" ht="15" customHeight="1" x14ac:dyDescent="0.15">
      <c r="A443" s="61"/>
      <c r="B443" s="225" t="s">
        <v>2101</v>
      </c>
      <c r="C443" s="223" t="s">
        <v>1493</v>
      </c>
      <c r="D443" s="224" t="s">
        <v>1494</v>
      </c>
      <c r="E443" s="208">
        <v>3</v>
      </c>
      <c r="F443" s="210">
        <v>111902</v>
      </c>
      <c r="G443" s="61"/>
      <c r="H443" s="61"/>
      <c r="J443" s="55"/>
    </row>
    <row r="444" spans="1:10" s="44" customFormat="1" ht="15" customHeight="1" x14ac:dyDescent="0.15">
      <c r="A444" s="61"/>
      <c r="B444" s="225" t="s">
        <v>2101</v>
      </c>
      <c r="C444" s="223" t="s">
        <v>2208</v>
      </c>
      <c r="D444" s="224" t="s">
        <v>2145</v>
      </c>
      <c r="E444" s="208">
        <v>1</v>
      </c>
      <c r="F444" s="210" t="s">
        <v>72</v>
      </c>
      <c r="G444" s="61"/>
      <c r="H444" s="61"/>
      <c r="J444" s="55"/>
    </row>
    <row r="445" spans="1:10" s="44" customFormat="1" ht="15" customHeight="1" x14ac:dyDescent="0.15">
      <c r="A445" s="61"/>
      <c r="B445" s="225" t="s">
        <v>2101</v>
      </c>
      <c r="C445" s="223" t="s">
        <v>1495</v>
      </c>
      <c r="D445" s="224" t="s">
        <v>1496</v>
      </c>
      <c r="E445" s="208">
        <v>1</v>
      </c>
      <c r="F445" s="210" t="s">
        <v>72</v>
      </c>
      <c r="G445" s="61"/>
      <c r="H445" s="61"/>
      <c r="J445" s="55"/>
    </row>
    <row r="446" spans="1:10" s="44" customFormat="1" ht="15" customHeight="1" x14ac:dyDescent="0.15">
      <c r="A446" s="61"/>
      <c r="B446" s="225" t="s">
        <v>2101</v>
      </c>
      <c r="C446" s="223" t="s">
        <v>1497</v>
      </c>
      <c r="D446" s="224" t="s">
        <v>1498</v>
      </c>
      <c r="E446" s="208">
        <v>2</v>
      </c>
      <c r="F446" s="210" t="s">
        <v>72</v>
      </c>
      <c r="G446" s="61"/>
      <c r="H446" s="61"/>
      <c r="J446" s="55"/>
    </row>
    <row r="447" spans="1:10" s="44" customFormat="1" ht="15" customHeight="1" x14ac:dyDescent="0.15">
      <c r="A447" s="61"/>
      <c r="B447" s="225" t="s">
        <v>2101</v>
      </c>
      <c r="C447" s="223" t="s">
        <v>1499</v>
      </c>
      <c r="D447" s="224" t="s">
        <v>1500</v>
      </c>
      <c r="E447" s="208">
        <v>1</v>
      </c>
      <c r="F447" s="210" t="s">
        <v>72</v>
      </c>
      <c r="G447" s="61"/>
      <c r="H447" s="61"/>
      <c r="J447" s="55"/>
    </row>
    <row r="448" spans="1:10" s="44" customFormat="1" ht="12" x14ac:dyDescent="0.15">
      <c r="A448" s="61"/>
      <c r="B448" s="225" t="s">
        <v>2101</v>
      </c>
      <c r="C448" s="223" t="s">
        <v>1501</v>
      </c>
      <c r="D448" s="224" t="s">
        <v>1502</v>
      </c>
      <c r="E448" s="208">
        <v>18</v>
      </c>
      <c r="F448" s="210">
        <v>128780</v>
      </c>
      <c r="G448" s="61"/>
      <c r="H448" s="61"/>
      <c r="J448" s="55"/>
    </row>
    <row r="449" spans="1:10" s="44" customFormat="1" ht="15" customHeight="1" x14ac:dyDescent="0.15">
      <c r="A449" s="61"/>
      <c r="B449" s="225" t="s">
        <v>2101</v>
      </c>
      <c r="C449" s="223" t="s">
        <v>1503</v>
      </c>
      <c r="D449" s="224" t="s">
        <v>1504</v>
      </c>
      <c r="E449" s="208">
        <v>11</v>
      </c>
      <c r="F449" s="210">
        <v>132656</v>
      </c>
      <c r="G449" s="61"/>
      <c r="H449" s="61"/>
      <c r="J449" s="55"/>
    </row>
    <row r="450" spans="1:10" s="44" customFormat="1" ht="15" customHeight="1" x14ac:dyDescent="0.15">
      <c r="A450" s="61"/>
      <c r="B450" s="225" t="s">
        <v>2101</v>
      </c>
      <c r="C450" s="223" t="s">
        <v>1505</v>
      </c>
      <c r="D450" s="224" t="s">
        <v>1506</v>
      </c>
      <c r="E450" s="208">
        <v>3</v>
      </c>
      <c r="F450" s="210">
        <v>25206</v>
      </c>
      <c r="G450" s="61"/>
      <c r="H450" s="61"/>
      <c r="J450" s="55"/>
    </row>
    <row r="451" spans="1:10" s="44" customFormat="1" ht="15" customHeight="1" x14ac:dyDescent="0.15">
      <c r="A451" s="61"/>
      <c r="B451" s="225" t="s">
        <v>2101</v>
      </c>
      <c r="C451" s="223" t="s">
        <v>1507</v>
      </c>
      <c r="D451" s="224" t="s">
        <v>1508</v>
      </c>
      <c r="E451" s="208">
        <v>4</v>
      </c>
      <c r="F451" s="210">
        <v>260000</v>
      </c>
      <c r="G451" s="61"/>
      <c r="H451" s="61"/>
      <c r="J451" s="55"/>
    </row>
    <row r="452" spans="1:10" s="44" customFormat="1" ht="15" customHeight="1" x14ac:dyDescent="0.15">
      <c r="A452" s="61"/>
      <c r="B452" s="225" t="s">
        <v>2101</v>
      </c>
      <c r="C452" s="223" t="s">
        <v>1509</v>
      </c>
      <c r="D452" s="224" t="s">
        <v>1510</v>
      </c>
      <c r="E452" s="208">
        <v>2</v>
      </c>
      <c r="F452" s="240" t="s">
        <v>72</v>
      </c>
      <c r="G452" s="61"/>
      <c r="H452" s="61"/>
      <c r="J452" s="55"/>
    </row>
    <row r="453" spans="1:10" s="44" customFormat="1" ht="15" customHeight="1" x14ac:dyDescent="0.15">
      <c r="A453" s="61"/>
      <c r="B453" s="225" t="s">
        <v>2101</v>
      </c>
      <c r="C453" s="223" t="s">
        <v>1511</v>
      </c>
      <c r="D453" s="224" t="s">
        <v>1512</v>
      </c>
      <c r="E453" s="208">
        <v>5</v>
      </c>
      <c r="F453" s="210">
        <v>72155</v>
      </c>
      <c r="G453" s="61"/>
      <c r="H453" s="61"/>
      <c r="J453" s="55"/>
    </row>
    <row r="454" spans="1:10" s="44" customFormat="1" ht="15" customHeight="1" x14ac:dyDescent="0.15">
      <c r="A454" s="61"/>
      <c r="B454" s="225" t="s">
        <v>2101</v>
      </c>
      <c r="C454" s="223" t="s">
        <v>1513</v>
      </c>
      <c r="D454" s="224" t="s">
        <v>1514</v>
      </c>
      <c r="E454" s="208">
        <v>3</v>
      </c>
      <c r="F454" s="210">
        <v>71473</v>
      </c>
      <c r="G454" s="61"/>
      <c r="H454" s="61"/>
      <c r="J454" s="55"/>
    </row>
    <row r="455" spans="1:10" s="44" customFormat="1" ht="15" customHeight="1" x14ac:dyDescent="0.15">
      <c r="A455" s="61"/>
      <c r="B455" s="225" t="s">
        <v>2101</v>
      </c>
      <c r="C455" s="223" t="s">
        <v>1515</v>
      </c>
      <c r="D455" s="224" t="s">
        <v>1516</v>
      </c>
      <c r="E455" s="208">
        <v>4</v>
      </c>
      <c r="F455" s="210">
        <v>10654321</v>
      </c>
      <c r="G455" s="61"/>
      <c r="H455" s="61"/>
      <c r="J455" s="55"/>
    </row>
    <row r="456" spans="1:10" s="44" customFormat="1" ht="15" customHeight="1" x14ac:dyDescent="0.15">
      <c r="A456" s="61"/>
      <c r="B456" s="225" t="s">
        <v>2101</v>
      </c>
      <c r="C456" s="223" t="s">
        <v>1517</v>
      </c>
      <c r="D456" s="224" t="s">
        <v>1518</v>
      </c>
      <c r="E456" s="208">
        <v>2</v>
      </c>
      <c r="F456" s="210" t="s">
        <v>72</v>
      </c>
      <c r="G456" s="61"/>
      <c r="H456" s="61"/>
      <c r="J456" s="55"/>
    </row>
    <row r="457" spans="1:10" s="44" customFormat="1" ht="15" customHeight="1" x14ac:dyDescent="0.15">
      <c r="A457" s="61"/>
      <c r="B457" s="225" t="s">
        <v>2101</v>
      </c>
      <c r="C457" s="223" t="s">
        <v>1519</v>
      </c>
      <c r="D457" s="224" t="s">
        <v>1520</v>
      </c>
      <c r="E457" s="208">
        <v>1</v>
      </c>
      <c r="F457" s="210" t="s">
        <v>72</v>
      </c>
      <c r="G457" s="61"/>
      <c r="H457" s="61"/>
      <c r="J457" s="55"/>
    </row>
    <row r="458" spans="1:10" s="44" customFormat="1" ht="15" customHeight="1" x14ac:dyDescent="0.15">
      <c r="A458" s="61"/>
      <c r="B458" s="225" t="s">
        <v>2101</v>
      </c>
      <c r="C458" s="223" t="s">
        <v>1521</v>
      </c>
      <c r="D458" s="224" t="s">
        <v>1522</v>
      </c>
      <c r="E458" s="208">
        <v>44</v>
      </c>
      <c r="F458" s="210">
        <v>3507015</v>
      </c>
      <c r="G458" s="61"/>
      <c r="H458" s="61"/>
      <c r="J458" s="55"/>
    </row>
    <row r="459" spans="1:10" s="44" customFormat="1" ht="15" customHeight="1" x14ac:dyDescent="0.15">
      <c r="A459" s="61"/>
      <c r="B459" s="225" t="s">
        <v>2101</v>
      </c>
      <c r="C459" s="223" t="s">
        <v>1523</v>
      </c>
      <c r="D459" s="224" t="s">
        <v>427</v>
      </c>
      <c r="E459" s="208">
        <v>2</v>
      </c>
      <c r="F459" s="210" t="s">
        <v>72</v>
      </c>
      <c r="G459" s="61"/>
      <c r="H459" s="61"/>
      <c r="J459" s="55"/>
    </row>
    <row r="460" spans="1:10" s="44" customFormat="1" ht="15" customHeight="1" x14ac:dyDescent="0.15">
      <c r="A460" s="61"/>
      <c r="B460" s="225" t="s">
        <v>2101</v>
      </c>
      <c r="C460" s="223" t="s">
        <v>1524</v>
      </c>
      <c r="D460" s="224" t="s">
        <v>1525</v>
      </c>
      <c r="E460" s="208">
        <v>3</v>
      </c>
      <c r="F460" s="210">
        <v>53034</v>
      </c>
      <c r="G460" s="61"/>
      <c r="H460" s="61"/>
      <c r="J460" s="55"/>
    </row>
    <row r="461" spans="1:10" s="55" customFormat="1" ht="15" customHeight="1" x14ac:dyDescent="0.15">
      <c r="A461" s="65"/>
      <c r="B461" s="225" t="s">
        <v>2101</v>
      </c>
      <c r="C461" s="223" t="s">
        <v>1526</v>
      </c>
      <c r="D461" s="224" t="s">
        <v>1527</v>
      </c>
      <c r="E461" s="208">
        <v>21</v>
      </c>
      <c r="F461" s="210">
        <v>221314</v>
      </c>
      <c r="G461" s="64"/>
      <c r="H461" s="65"/>
    </row>
    <row r="462" spans="1:10" s="44" customFormat="1" ht="15" customHeight="1" x14ac:dyDescent="0.15">
      <c r="A462" s="61"/>
      <c r="B462" s="225" t="s">
        <v>2101</v>
      </c>
      <c r="C462" s="223" t="s">
        <v>1528</v>
      </c>
      <c r="D462" s="224" t="s">
        <v>1529</v>
      </c>
      <c r="E462" s="208">
        <v>3</v>
      </c>
      <c r="F462" s="210">
        <v>61556</v>
      </c>
      <c r="G462" s="61"/>
      <c r="H462" s="61"/>
      <c r="J462" s="55"/>
    </row>
    <row r="463" spans="1:10" s="44" customFormat="1" ht="15" customHeight="1" x14ac:dyDescent="0.15">
      <c r="A463" s="61"/>
      <c r="B463" s="225" t="s">
        <v>2101</v>
      </c>
      <c r="C463" s="223" t="s">
        <v>1530</v>
      </c>
      <c r="D463" s="224" t="s">
        <v>1531</v>
      </c>
      <c r="E463" s="208">
        <v>21</v>
      </c>
      <c r="F463" s="210">
        <v>284625</v>
      </c>
      <c r="G463" s="61"/>
      <c r="H463" s="61"/>
      <c r="J463" s="55"/>
    </row>
    <row r="464" spans="1:10" s="44" customFormat="1" ht="15" customHeight="1" x14ac:dyDescent="0.15">
      <c r="A464" s="61"/>
      <c r="B464" s="225" t="s">
        <v>2101</v>
      </c>
      <c r="C464" s="223" t="s">
        <v>1532</v>
      </c>
      <c r="D464" s="224" t="s">
        <v>1533</v>
      </c>
      <c r="E464" s="208">
        <v>25</v>
      </c>
      <c r="F464" s="210">
        <v>377734</v>
      </c>
      <c r="G464" s="61"/>
      <c r="H464" s="61"/>
      <c r="J464" s="55"/>
    </row>
    <row r="465" spans="1:10" s="44" customFormat="1" ht="15" customHeight="1" x14ac:dyDescent="0.15">
      <c r="A465" s="61"/>
      <c r="B465" s="225" t="s">
        <v>2101</v>
      </c>
      <c r="C465" s="223" t="s">
        <v>1534</v>
      </c>
      <c r="D465" s="224" t="s">
        <v>1535</v>
      </c>
      <c r="E465" s="208">
        <v>2</v>
      </c>
      <c r="F465" s="210" t="s">
        <v>72</v>
      </c>
      <c r="G465" s="61"/>
      <c r="H465" s="61"/>
      <c r="J465" s="55"/>
    </row>
    <row r="466" spans="1:10" s="44" customFormat="1" ht="15" customHeight="1" x14ac:dyDescent="0.15">
      <c r="A466" s="61"/>
      <c r="B466" s="225" t="s">
        <v>2101</v>
      </c>
      <c r="C466" s="223" t="s">
        <v>1536</v>
      </c>
      <c r="D466" s="224" t="s">
        <v>1537</v>
      </c>
      <c r="E466" s="208">
        <v>2</v>
      </c>
      <c r="F466" s="210" t="s">
        <v>72</v>
      </c>
      <c r="G466" s="61"/>
      <c r="H466" s="61"/>
      <c r="J466" s="55"/>
    </row>
    <row r="467" spans="1:10" s="44" customFormat="1" ht="15" customHeight="1" x14ac:dyDescent="0.15">
      <c r="A467" s="61"/>
      <c r="B467" s="225" t="s">
        <v>2101</v>
      </c>
      <c r="C467" s="223" t="s">
        <v>1538</v>
      </c>
      <c r="D467" s="224" t="s">
        <v>1539</v>
      </c>
      <c r="E467" s="208">
        <v>5</v>
      </c>
      <c r="F467" s="210">
        <v>199182</v>
      </c>
      <c r="G467" s="61"/>
      <c r="H467" s="61"/>
      <c r="J467" s="55"/>
    </row>
    <row r="468" spans="1:10" s="44" customFormat="1" ht="15" customHeight="1" x14ac:dyDescent="0.15">
      <c r="A468" s="61"/>
      <c r="B468" s="225" t="s">
        <v>2101</v>
      </c>
      <c r="C468" s="223" t="s">
        <v>1540</v>
      </c>
      <c r="D468" s="224" t="s">
        <v>1541</v>
      </c>
      <c r="E468" s="208">
        <v>2</v>
      </c>
      <c r="F468" s="210" t="s">
        <v>72</v>
      </c>
      <c r="G468" s="61"/>
      <c r="H468" s="61"/>
      <c r="J468" s="55"/>
    </row>
    <row r="469" spans="1:10" s="44" customFormat="1" ht="15" customHeight="1" x14ac:dyDescent="0.15">
      <c r="A469" s="61"/>
      <c r="B469" s="225" t="s">
        <v>2101</v>
      </c>
      <c r="C469" s="223" t="s">
        <v>1542</v>
      </c>
      <c r="D469" s="224" t="s">
        <v>1543</v>
      </c>
      <c r="E469" s="208">
        <v>4</v>
      </c>
      <c r="F469" s="210">
        <v>57056</v>
      </c>
      <c r="G469" s="61"/>
      <c r="H469" s="61"/>
      <c r="J469" s="55"/>
    </row>
    <row r="470" spans="1:10" s="44" customFormat="1" ht="15" customHeight="1" x14ac:dyDescent="0.15">
      <c r="A470" s="61"/>
      <c r="B470" s="225" t="s">
        <v>2101</v>
      </c>
      <c r="C470" s="223" t="s">
        <v>2209</v>
      </c>
      <c r="D470" s="224" t="s">
        <v>2146</v>
      </c>
      <c r="E470" s="208">
        <v>1</v>
      </c>
      <c r="F470" s="210" t="s">
        <v>72</v>
      </c>
      <c r="G470" s="61"/>
      <c r="H470" s="61"/>
      <c r="J470" s="55"/>
    </row>
    <row r="471" spans="1:10" s="44" customFormat="1" ht="15" customHeight="1" x14ac:dyDescent="0.15">
      <c r="A471" s="61"/>
      <c r="B471" s="225" t="s">
        <v>2101</v>
      </c>
      <c r="C471" s="223" t="s">
        <v>1544</v>
      </c>
      <c r="D471" s="224" t="s">
        <v>1545</v>
      </c>
      <c r="E471" s="208">
        <v>23</v>
      </c>
      <c r="F471" s="210">
        <v>3024064</v>
      </c>
      <c r="G471" s="61"/>
      <c r="H471" s="61"/>
      <c r="J471" s="55"/>
    </row>
    <row r="472" spans="1:10" s="44" customFormat="1" ht="15" customHeight="1" x14ac:dyDescent="0.15">
      <c r="A472" s="61"/>
      <c r="B472" s="225" t="s">
        <v>2101</v>
      </c>
      <c r="C472" s="223" t="s">
        <v>1546</v>
      </c>
      <c r="D472" s="224" t="s">
        <v>1547</v>
      </c>
      <c r="E472" s="208">
        <v>38</v>
      </c>
      <c r="F472" s="210">
        <v>429797</v>
      </c>
      <c r="G472" s="61"/>
      <c r="H472" s="61"/>
      <c r="J472" s="55"/>
    </row>
    <row r="473" spans="1:10" s="44" customFormat="1" ht="15" customHeight="1" x14ac:dyDescent="0.4">
      <c r="A473" s="61"/>
      <c r="B473" s="211" t="s">
        <v>2210</v>
      </c>
      <c r="C473" s="212" t="s">
        <v>2101</v>
      </c>
      <c r="D473" s="213" t="s">
        <v>1548</v>
      </c>
      <c r="E473" s="239">
        <v>94</v>
      </c>
      <c r="F473" s="238">
        <v>11670209</v>
      </c>
      <c r="G473" s="61"/>
      <c r="H473" s="61"/>
      <c r="J473" s="55"/>
    </row>
    <row r="474" spans="1:10" s="44" customFormat="1" ht="15" customHeight="1" x14ac:dyDescent="0.15">
      <c r="A474" s="61"/>
      <c r="B474" s="225" t="s">
        <v>2101</v>
      </c>
      <c r="C474" s="223" t="s">
        <v>2211</v>
      </c>
      <c r="D474" s="224" t="s">
        <v>2147</v>
      </c>
      <c r="E474" s="208">
        <v>1</v>
      </c>
      <c r="F474" s="210" t="s">
        <v>72</v>
      </c>
      <c r="G474" s="61"/>
      <c r="H474" s="61"/>
      <c r="J474" s="55"/>
    </row>
    <row r="475" spans="1:10" s="44" customFormat="1" ht="15" customHeight="1" x14ac:dyDescent="0.15">
      <c r="A475" s="61"/>
      <c r="B475" s="225" t="s">
        <v>2101</v>
      </c>
      <c r="C475" s="223" t="s">
        <v>1549</v>
      </c>
      <c r="D475" s="224" t="s">
        <v>1550</v>
      </c>
      <c r="E475" s="208">
        <v>1</v>
      </c>
      <c r="F475" s="210" t="s">
        <v>72</v>
      </c>
      <c r="G475" s="61"/>
      <c r="H475" s="61"/>
      <c r="J475" s="55"/>
    </row>
    <row r="476" spans="1:10" s="44" customFormat="1" ht="15" customHeight="1" x14ac:dyDescent="0.15">
      <c r="A476" s="61"/>
      <c r="B476" s="225" t="s">
        <v>2101</v>
      </c>
      <c r="C476" s="223" t="s">
        <v>1551</v>
      </c>
      <c r="D476" s="224" t="s">
        <v>1552</v>
      </c>
      <c r="E476" s="208">
        <v>1</v>
      </c>
      <c r="F476" s="210" t="s">
        <v>72</v>
      </c>
      <c r="G476" s="61"/>
      <c r="H476" s="61"/>
      <c r="J476" s="55"/>
    </row>
    <row r="477" spans="1:10" s="44" customFormat="1" ht="15" customHeight="1" x14ac:dyDescent="0.15">
      <c r="A477" s="61"/>
      <c r="B477" s="225" t="s">
        <v>2101</v>
      </c>
      <c r="C477" s="223" t="s">
        <v>1553</v>
      </c>
      <c r="D477" s="224" t="s">
        <v>1554</v>
      </c>
      <c r="E477" s="208">
        <v>2</v>
      </c>
      <c r="F477" s="210" t="s">
        <v>72</v>
      </c>
      <c r="G477" s="61"/>
      <c r="H477" s="61"/>
      <c r="J477" s="55"/>
    </row>
    <row r="478" spans="1:10" s="44" customFormat="1" ht="15" customHeight="1" x14ac:dyDescent="0.15">
      <c r="A478" s="61"/>
      <c r="B478" s="225" t="s">
        <v>2101</v>
      </c>
      <c r="C478" s="223" t="s">
        <v>1555</v>
      </c>
      <c r="D478" s="224" t="s">
        <v>1556</v>
      </c>
      <c r="E478" s="208">
        <v>7</v>
      </c>
      <c r="F478" s="210">
        <v>1705167</v>
      </c>
      <c r="G478" s="61"/>
      <c r="H478" s="61"/>
      <c r="J478" s="55"/>
    </row>
    <row r="479" spans="1:10" s="44" customFormat="1" ht="15" customHeight="1" x14ac:dyDescent="0.15">
      <c r="A479" s="61"/>
      <c r="B479" s="225" t="s">
        <v>2101</v>
      </c>
      <c r="C479" s="223" t="s">
        <v>1557</v>
      </c>
      <c r="D479" s="224" t="s">
        <v>1558</v>
      </c>
      <c r="E479" s="208">
        <v>2</v>
      </c>
      <c r="F479" s="210" t="s">
        <v>72</v>
      </c>
      <c r="G479" s="61"/>
      <c r="H479" s="61"/>
      <c r="J479" s="55"/>
    </row>
    <row r="480" spans="1:10" s="44" customFormat="1" ht="15" customHeight="1" x14ac:dyDescent="0.15">
      <c r="A480" s="61"/>
      <c r="B480" s="225" t="s">
        <v>2101</v>
      </c>
      <c r="C480" s="223" t="s">
        <v>1559</v>
      </c>
      <c r="D480" s="224" t="s">
        <v>1560</v>
      </c>
      <c r="E480" s="208">
        <v>1</v>
      </c>
      <c r="F480" s="210" t="s">
        <v>72</v>
      </c>
      <c r="G480" s="61"/>
      <c r="H480" s="61"/>
      <c r="J480" s="55"/>
    </row>
    <row r="481" spans="1:10" s="44" customFormat="1" ht="15" customHeight="1" x14ac:dyDescent="0.15">
      <c r="A481" s="61"/>
      <c r="B481" s="225" t="s">
        <v>2101</v>
      </c>
      <c r="C481" s="223" t="s">
        <v>1561</v>
      </c>
      <c r="D481" s="224" t="s">
        <v>1562</v>
      </c>
      <c r="E481" s="208">
        <v>6</v>
      </c>
      <c r="F481" s="210">
        <v>22544</v>
      </c>
      <c r="G481" s="61"/>
      <c r="H481" s="61"/>
      <c r="J481" s="55"/>
    </row>
    <row r="482" spans="1:10" s="44" customFormat="1" ht="15" customHeight="1" x14ac:dyDescent="0.15">
      <c r="A482" s="61"/>
      <c r="B482" s="225" t="s">
        <v>2101</v>
      </c>
      <c r="C482" s="223" t="s">
        <v>1563</v>
      </c>
      <c r="D482" s="224" t="s">
        <v>1564</v>
      </c>
      <c r="E482" s="208">
        <v>4</v>
      </c>
      <c r="F482" s="210">
        <v>97212</v>
      </c>
      <c r="G482" s="61"/>
      <c r="H482" s="61"/>
      <c r="J482" s="55"/>
    </row>
    <row r="483" spans="1:10" s="44" customFormat="1" ht="15" customHeight="1" x14ac:dyDescent="0.15">
      <c r="A483" s="61"/>
      <c r="B483" s="225" t="s">
        <v>2101</v>
      </c>
      <c r="C483" s="223" t="s">
        <v>1565</v>
      </c>
      <c r="D483" s="224" t="s">
        <v>1566</v>
      </c>
      <c r="E483" s="208">
        <v>3</v>
      </c>
      <c r="F483" s="210">
        <v>267000</v>
      </c>
      <c r="G483" s="61"/>
      <c r="H483" s="61"/>
      <c r="J483" s="55"/>
    </row>
    <row r="484" spans="1:10" s="44" customFormat="1" ht="15" customHeight="1" x14ac:dyDescent="0.15">
      <c r="A484" s="61"/>
      <c r="B484" s="225" t="s">
        <v>2101</v>
      </c>
      <c r="C484" s="223" t="s">
        <v>1567</v>
      </c>
      <c r="D484" s="224" t="s">
        <v>1568</v>
      </c>
      <c r="E484" s="208">
        <v>2</v>
      </c>
      <c r="F484" s="210" t="s">
        <v>72</v>
      </c>
      <c r="G484" s="61"/>
      <c r="H484" s="61"/>
      <c r="J484" s="55"/>
    </row>
    <row r="485" spans="1:10" s="44" customFormat="1" ht="15" customHeight="1" x14ac:dyDescent="0.15">
      <c r="A485" s="61"/>
      <c r="B485" s="225" t="s">
        <v>2101</v>
      </c>
      <c r="C485" s="223" t="s">
        <v>1569</v>
      </c>
      <c r="D485" s="224" t="s">
        <v>440</v>
      </c>
      <c r="E485" s="208">
        <v>1</v>
      </c>
      <c r="F485" s="210" t="s">
        <v>72</v>
      </c>
      <c r="G485" s="61"/>
      <c r="H485" s="61"/>
      <c r="J485" s="55"/>
    </row>
    <row r="486" spans="1:10" s="44" customFormat="1" ht="12" x14ac:dyDescent="0.15">
      <c r="A486" s="61"/>
      <c r="B486" s="225" t="s">
        <v>2101</v>
      </c>
      <c r="C486" s="223" t="s">
        <v>1570</v>
      </c>
      <c r="D486" s="224" t="s">
        <v>1571</v>
      </c>
      <c r="E486" s="208">
        <v>1</v>
      </c>
      <c r="F486" s="210" t="s">
        <v>72</v>
      </c>
      <c r="G486" s="61"/>
      <c r="H486" s="61"/>
      <c r="J486" s="55"/>
    </row>
    <row r="487" spans="1:10" s="44" customFormat="1" ht="12" x14ac:dyDescent="0.15">
      <c r="A487" s="61"/>
      <c r="B487" s="225" t="s">
        <v>2101</v>
      </c>
      <c r="C487" s="223" t="s">
        <v>1572</v>
      </c>
      <c r="D487" s="224" t="s">
        <v>1573</v>
      </c>
      <c r="E487" s="208">
        <v>1</v>
      </c>
      <c r="F487" s="210" t="s">
        <v>72</v>
      </c>
      <c r="G487" s="61"/>
      <c r="H487" s="61"/>
      <c r="J487" s="55"/>
    </row>
    <row r="488" spans="1:10" s="44" customFormat="1" ht="15" customHeight="1" x14ac:dyDescent="0.15">
      <c r="A488" s="61"/>
      <c r="B488" s="225" t="s">
        <v>2101</v>
      </c>
      <c r="C488" s="223" t="s">
        <v>1574</v>
      </c>
      <c r="D488" s="224" t="s">
        <v>1575</v>
      </c>
      <c r="E488" s="208">
        <v>1</v>
      </c>
      <c r="F488" s="210" t="s">
        <v>72</v>
      </c>
      <c r="G488" s="61"/>
      <c r="H488" s="61"/>
      <c r="J488" s="55"/>
    </row>
    <row r="489" spans="1:10" s="44" customFormat="1" ht="15" customHeight="1" x14ac:dyDescent="0.15">
      <c r="A489" s="61"/>
      <c r="B489" s="225" t="s">
        <v>2101</v>
      </c>
      <c r="C489" s="223" t="s">
        <v>1576</v>
      </c>
      <c r="D489" s="224" t="s">
        <v>1577</v>
      </c>
      <c r="E489" s="208">
        <v>2</v>
      </c>
      <c r="F489" s="210" t="s">
        <v>72</v>
      </c>
      <c r="G489" s="61"/>
      <c r="H489" s="61"/>
      <c r="J489" s="55"/>
    </row>
    <row r="490" spans="1:10" s="44" customFormat="1" ht="15" customHeight="1" x14ac:dyDescent="0.15">
      <c r="A490" s="61"/>
      <c r="B490" s="225" t="s">
        <v>2101</v>
      </c>
      <c r="C490" s="223" t="s">
        <v>1578</v>
      </c>
      <c r="D490" s="224" t="s">
        <v>442</v>
      </c>
      <c r="E490" s="208">
        <v>2</v>
      </c>
      <c r="F490" s="240" t="s">
        <v>72</v>
      </c>
      <c r="G490" s="61"/>
      <c r="H490" s="61"/>
      <c r="J490" s="55"/>
    </row>
    <row r="491" spans="1:10" s="44" customFormat="1" ht="15" customHeight="1" x14ac:dyDescent="0.15">
      <c r="A491" s="61"/>
      <c r="B491" s="225" t="s">
        <v>2101</v>
      </c>
      <c r="C491" s="223" t="s">
        <v>1579</v>
      </c>
      <c r="D491" s="224" t="s">
        <v>1580</v>
      </c>
      <c r="E491" s="208">
        <v>2</v>
      </c>
      <c r="F491" s="210" t="s">
        <v>72</v>
      </c>
      <c r="G491" s="61"/>
      <c r="H491" s="61"/>
      <c r="J491" s="55"/>
    </row>
    <row r="492" spans="1:10" s="44" customFormat="1" ht="15" customHeight="1" x14ac:dyDescent="0.15">
      <c r="A492" s="61"/>
      <c r="B492" s="225" t="s">
        <v>2101</v>
      </c>
      <c r="C492" s="223" t="s">
        <v>1581</v>
      </c>
      <c r="D492" s="224" t="s">
        <v>1582</v>
      </c>
      <c r="E492" s="208">
        <v>2</v>
      </c>
      <c r="F492" s="210" t="s">
        <v>72</v>
      </c>
      <c r="G492" s="61"/>
      <c r="H492" s="61"/>
      <c r="J492" s="55"/>
    </row>
    <row r="493" spans="1:10" s="44" customFormat="1" ht="15" customHeight="1" x14ac:dyDescent="0.15">
      <c r="A493" s="61"/>
      <c r="B493" s="225" t="s">
        <v>2101</v>
      </c>
      <c r="C493" s="223" t="s">
        <v>1583</v>
      </c>
      <c r="D493" s="224" t="s">
        <v>1584</v>
      </c>
      <c r="E493" s="208">
        <v>1</v>
      </c>
      <c r="F493" s="210" t="s">
        <v>72</v>
      </c>
      <c r="G493" s="61"/>
      <c r="H493" s="61"/>
      <c r="J493" s="55"/>
    </row>
    <row r="494" spans="1:10" s="44" customFormat="1" ht="15" customHeight="1" x14ac:dyDescent="0.15">
      <c r="A494" s="61"/>
      <c r="B494" s="225" t="s">
        <v>2101</v>
      </c>
      <c r="C494" s="223" t="s">
        <v>1585</v>
      </c>
      <c r="D494" s="224" t="s">
        <v>1586</v>
      </c>
      <c r="E494" s="208">
        <v>1</v>
      </c>
      <c r="F494" s="210" t="s">
        <v>72</v>
      </c>
      <c r="G494" s="61"/>
      <c r="H494" s="61"/>
      <c r="J494" s="55"/>
    </row>
    <row r="495" spans="1:10" s="44" customFormat="1" ht="15" customHeight="1" x14ac:dyDescent="0.15">
      <c r="A495" s="61"/>
      <c r="B495" s="225" t="s">
        <v>2101</v>
      </c>
      <c r="C495" s="223" t="s">
        <v>1587</v>
      </c>
      <c r="D495" s="224" t="s">
        <v>1588</v>
      </c>
      <c r="E495" s="208">
        <v>3</v>
      </c>
      <c r="F495" s="210">
        <v>82514</v>
      </c>
      <c r="G495" s="61"/>
      <c r="H495" s="61"/>
      <c r="J495" s="55"/>
    </row>
    <row r="496" spans="1:10" s="44" customFormat="1" ht="15" customHeight="1" x14ac:dyDescent="0.15">
      <c r="A496" s="61"/>
      <c r="B496" s="225" t="s">
        <v>2101</v>
      </c>
      <c r="C496" s="223" t="s">
        <v>1589</v>
      </c>
      <c r="D496" s="224" t="s">
        <v>444</v>
      </c>
      <c r="E496" s="208">
        <v>3</v>
      </c>
      <c r="F496" s="210">
        <v>51178</v>
      </c>
      <c r="G496" s="61"/>
      <c r="H496" s="61"/>
      <c r="J496" s="55"/>
    </row>
    <row r="497" spans="1:10" s="55" customFormat="1" ht="15" customHeight="1" x14ac:dyDescent="0.15">
      <c r="A497" s="65"/>
      <c r="B497" s="225" t="s">
        <v>2101</v>
      </c>
      <c r="C497" s="223" t="s">
        <v>2212</v>
      </c>
      <c r="D497" s="224" t="s">
        <v>2148</v>
      </c>
      <c r="E497" s="208">
        <v>1</v>
      </c>
      <c r="F497" s="210" t="s">
        <v>72</v>
      </c>
      <c r="G497" s="64"/>
      <c r="H497" s="65"/>
    </row>
    <row r="498" spans="1:10" s="44" customFormat="1" ht="15" customHeight="1" x14ac:dyDescent="0.15">
      <c r="A498" s="61"/>
      <c r="B498" s="225" t="s">
        <v>2101</v>
      </c>
      <c r="C498" s="223" t="s">
        <v>1590</v>
      </c>
      <c r="D498" s="224" t="s">
        <v>1591</v>
      </c>
      <c r="E498" s="208">
        <v>1</v>
      </c>
      <c r="F498" s="210" t="s">
        <v>72</v>
      </c>
      <c r="G498" s="61"/>
      <c r="H498" s="61"/>
      <c r="J498" s="55"/>
    </row>
    <row r="499" spans="1:10" s="44" customFormat="1" ht="15" customHeight="1" x14ac:dyDescent="0.15">
      <c r="A499" s="61"/>
      <c r="B499" s="225" t="s">
        <v>2101</v>
      </c>
      <c r="C499" s="223" t="s">
        <v>1592</v>
      </c>
      <c r="D499" s="224" t="s">
        <v>1593</v>
      </c>
      <c r="E499" s="208">
        <v>3</v>
      </c>
      <c r="F499" s="210">
        <v>486308</v>
      </c>
      <c r="G499" s="61"/>
      <c r="H499" s="61"/>
      <c r="J499" s="55"/>
    </row>
    <row r="500" spans="1:10" s="44" customFormat="1" ht="15" customHeight="1" x14ac:dyDescent="0.15">
      <c r="A500" s="61"/>
      <c r="B500" s="225" t="s">
        <v>2101</v>
      </c>
      <c r="C500" s="223" t="s">
        <v>1594</v>
      </c>
      <c r="D500" s="224" t="s">
        <v>1595</v>
      </c>
      <c r="E500" s="208">
        <v>6</v>
      </c>
      <c r="F500" s="210">
        <v>392445</v>
      </c>
      <c r="G500" s="61"/>
      <c r="H500" s="61"/>
      <c r="J500" s="55"/>
    </row>
    <row r="501" spans="1:10" s="44" customFormat="1" ht="15" customHeight="1" x14ac:dyDescent="0.15">
      <c r="A501" s="61"/>
      <c r="B501" s="225" t="s">
        <v>2101</v>
      </c>
      <c r="C501" s="223" t="s">
        <v>1596</v>
      </c>
      <c r="D501" s="224" t="s">
        <v>1597</v>
      </c>
      <c r="E501" s="208">
        <v>3</v>
      </c>
      <c r="F501" s="210">
        <v>2267849</v>
      </c>
      <c r="G501" s="61"/>
      <c r="H501" s="61"/>
      <c r="J501" s="55"/>
    </row>
    <row r="502" spans="1:10" s="44" customFormat="1" ht="15" customHeight="1" x14ac:dyDescent="0.15">
      <c r="A502" s="61"/>
      <c r="B502" s="225" t="s">
        <v>2101</v>
      </c>
      <c r="C502" s="223" t="s">
        <v>1598</v>
      </c>
      <c r="D502" s="224" t="s">
        <v>1599</v>
      </c>
      <c r="E502" s="208">
        <v>2</v>
      </c>
      <c r="F502" s="210" t="s">
        <v>72</v>
      </c>
      <c r="G502" s="61"/>
      <c r="H502" s="61"/>
      <c r="J502" s="55"/>
    </row>
    <row r="503" spans="1:10" s="44" customFormat="1" ht="15" customHeight="1" x14ac:dyDescent="0.15">
      <c r="A503" s="61"/>
      <c r="B503" s="225" t="s">
        <v>2101</v>
      </c>
      <c r="C503" s="223" t="s">
        <v>1600</v>
      </c>
      <c r="D503" s="224" t="s">
        <v>1601</v>
      </c>
      <c r="E503" s="208">
        <v>9</v>
      </c>
      <c r="F503" s="210">
        <v>253355</v>
      </c>
      <c r="G503" s="61"/>
      <c r="H503" s="61"/>
      <c r="J503" s="55"/>
    </row>
    <row r="504" spans="1:10" s="44" customFormat="1" ht="15" customHeight="1" x14ac:dyDescent="0.15">
      <c r="A504" s="61"/>
      <c r="B504" s="225" t="s">
        <v>2101</v>
      </c>
      <c r="C504" s="223" t="s">
        <v>1602</v>
      </c>
      <c r="D504" s="224" t="s">
        <v>1603</v>
      </c>
      <c r="E504" s="208">
        <v>1</v>
      </c>
      <c r="F504" s="210" t="s">
        <v>72</v>
      </c>
      <c r="G504" s="61"/>
      <c r="H504" s="61"/>
      <c r="J504" s="55"/>
    </row>
    <row r="505" spans="1:10" s="44" customFormat="1" ht="15" customHeight="1" x14ac:dyDescent="0.15">
      <c r="A505" s="61"/>
      <c r="B505" s="225" t="s">
        <v>2101</v>
      </c>
      <c r="C505" s="223" t="s">
        <v>1604</v>
      </c>
      <c r="D505" s="224" t="s">
        <v>1605</v>
      </c>
      <c r="E505" s="208">
        <v>7</v>
      </c>
      <c r="F505" s="210">
        <v>169666</v>
      </c>
      <c r="G505" s="61"/>
      <c r="H505" s="61"/>
      <c r="J505" s="55"/>
    </row>
    <row r="506" spans="1:10" s="44" customFormat="1" ht="15" customHeight="1" x14ac:dyDescent="0.15">
      <c r="A506" s="61"/>
      <c r="B506" s="225" t="s">
        <v>2101</v>
      </c>
      <c r="C506" s="223" t="s">
        <v>1606</v>
      </c>
      <c r="D506" s="224" t="s">
        <v>1607</v>
      </c>
      <c r="E506" s="208">
        <v>1</v>
      </c>
      <c r="F506" s="210" t="s">
        <v>72</v>
      </c>
      <c r="G506" s="61"/>
      <c r="H506" s="61"/>
      <c r="J506" s="55"/>
    </row>
    <row r="507" spans="1:10" s="44" customFormat="1" ht="15" customHeight="1" x14ac:dyDescent="0.15">
      <c r="A507" s="61"/>
      <c r="B507" s="225" t="s">
        <v>2101</v>
      </c>
      <c r="C507" s="223" t="s">
        <v>1608</v>
      </c>
      <c r="D507" s="224" t="s">
        <v>1609</v>
      </c>
      <c r="E507" s="208">
        <v>1</v>
      </c>
      <c r="F507" s="210" t="s">
        <v>72</v>
      </c>
      <c r="G507" s="61"/>
      <c r="H507" s="61"/>
      <c r="J507" s="55"/>
    </row>
    <row r="508" spans="1:10" s="44" customFormat="1" ht="15" customHeight="1" x14ac:dyDescent="0.15">
      <c r="A508" s="61"/>
      <c r="B508" s="225" t="s">
        <v>2101</v>
      </c>
      <c r="C508" s="223" t="s">
        <v>1610</v>
      </c>
      <c r="D508" s="224" t="s">
        <v>1611</v>
      </c>
      <c r="E508" s="208">
        <v>3</v>
      </c>
      <c r="F508" s="210">
        <v>209531</v>
      </c>
      <c r="G508" s="61"/>
      <c r="H508" s="61"/>
      <c r="J508" s="55"/>
    </row>
    <row r="509" spans="1:10" s="44" customFormat="1" ht="15" customHeight="1" x14ac:dyDescent="0.15">
      <c r="A509" s="61"/>
      <c r="B509" s="225" t="s">
        <v>2101</v>
      </c>
      <c r="C509" s="223" t="s">
        <v>2213</v>
      </c>
      <c r="D509" s="224" t="s">
        <v>2149</v>
      </c>
      <c r="E509" s="208">
        <v>1</v>
      </c>
      <c r="F509" s="210" t="s">
        <v>72</v>
      </c>
      <c r="G509" s="61"/>
      <c r="H509" s="61"/>
      <c r="J509" s="55"/>
    </row>
    <row r="510" spans="1:10" s="44" customFormat="1" ht="15" customHeight="1" x14ac:dyDescent="0.15">
      <c r="A510" s="61"/>
      <c r="B510" s="225" t="s">
        <v>2101</v>
      </c>
      <c r="C510" s="223" t="s">
        <v>1612</v>
      </c>
      <c r="D510" s="224" t="s">
        <v>1613</v>
      </c>
      <c r="E510" s="208">
        <v>4</v>
      </c>
      <c r="F510" s="240">
        <v>1851340</v>
      </c>
      <c r="G510" s="61"/>
      <c r="H510" s="61"/>
      <c r="J510" s="55"/>
    </row>
    <row r="511" spans="1:10" s="44" customFormat="1" ht="15" customHeight="1" x14ac:dyDescent="0.15">
      <c r="A511" s="61"/>
      <c r="B511" s="225" t="s">
        <v>2101</v>
      </c>
      <c r="C511" s="223" t="s">
        <v>2214</v>
      </c>
      <c r="D511" s="224" t="s">
        <v>2150</v>
      </c>
      <c r="E511" s="208">
        <v>1</v>
      </c>
      <c r="F511" s="210" t="s">
        <v>72</v>
      </c>
      <c r="G511" s="61"/>
      <c r="H511" s="61"/>
      <c r="J511" s="55"/>
    </row>
    <row r="512" spans="1:10" s="44" customFormat="1" ht="15" customHeight="1" x14ac:dyDescent="0.4">
      <c r="A512" s="61"/>
      <c r="B512" s="211" t="s">
        <v>2215</v>
      </c>
      <c r="C512" s="212" t="s">
        <v>2101</v>
      </c>
      <c r="D512" s="213" t="s">
        <v>1614</v>
      </c>
      <c r="E512" s="239">
        <v>62</v>
      </c>
      <c r="F512" s="238">
        <v>24191080</v>
      </c>
      <c r="G512" s="61"/>
      <c r="H512" s="61"/>
      <c r="J512" s="55"/>
    </row>
    <row r="513" spans="1:10" s="44" customFormat="1" ht="15" customHeight="1" x14ac:dyDescent="0.15">
      <c r="A513" s="61"/>
      <c r="B513" s="225" t="s">
        <v>2101</v>
      </c>
      <c r="C513" s="223" t="s">
        <v>1615</v>
      </c>
      <c r="D513" s="224" t="s">
        <v>1616</v>
      </c>
      <c r="E513" s="208">
        <v>1</v>
      </c>
      <c r="F513" s="210" t="s">
        <v>72</v>
      </c>
      <c r="G513" s="61"/>
      <c r="H513" s="61"/>
      <c r="J513" s="55"/>
    </row>
    <row r="514" spans="1:10" s="44" customFormat="1" ht="15" customHeight="1" x14ac:dyDescent="0.15">
      <c r="A514" s="61"/>
      <c r="B514" s="225" t="s">
        <v>2101</v>
      </c>
      <c r="C514" s="223" t="s">
        <v>1617</v>
      </c>
      <c r="D514" s="224" t="s">
        <v>1618</v>
      </c>
      <c r="E514" s="208">
        <v>1</v>
      </c>
      <c r="F514" s="210" t="s">
        <v>72</v>
      </c>
      <c r="G514" s="61"/>
      <c r="H514" s="61"/>
      <c r="J514" s="55"/>
    </row>
    <row r="515" spans="1:10" s="44" customFormat="1" ht="15" customHeight="1" x14ac:dyDescent="0.15">
      <c r="A515" s="61"/>
      <c r="B515" s="225" t="s">
        <v>2101</v>
      </c>
      <c r="C515" s="223" t="s">
        <v>1619</v>
      </c>
      <c r="D515" s="224" t="s">
        <v>1620</v>
      </c>
      <c r="E515" s="208">
        <v>1</v>
      </c>
      <c r="F515" s="210" t="s">
        <v>72</v>
      </c>
      <c r="G515" s="61"/>
      <c r="H515" s="61"/>
      <c r="J515" s="55"/>
    </row>
    <row r="516" spans="1:10" s="44" customFormat="1" ht="15" customHeight="1" x14ac:dyDescent="0.15">
      <c r="A516" s="61"/>
      <c r="B516" s="225" t="s">
        <v>2101</v>
      </c>
      <c r="C516" s="223" t="s">
        <v>1621</v>
      </c>
      <c r="D516" s="224" t="s">
        <v>1622</v>
      </c>
      <c r="E516" s="208">
        <v>1</v>
      </c>
      <c r="F516" s="210" t="s">
        <v>72</v>
      </c>
      <c r="G516" s="61"/>
      <c r="H516" s="61"/>
      <c r="J516" s="55"/>
    </row>
    <row r="517" spans="1:10" s="44" customFormat="1" ht="15" customHeight="1" x14ac:dyDescent="0.15">
      <c r="A517" s="61"/>
      <c r="B517" s="225" t="s">
        <v>2101</v>
      </c>
      <c r="C517" s="223" t="s">
        <v>1623</v>
      </c>
      <c r="D517" s="224" t="s">
        <v>1624</v>
      </c>
      <c r="E517" s="208">
        <v>4</v>
      </c>
      <c r="F517" s="210">
        <v>2766256</v>
      </c>
      <c r="G517" s="61"/>
      <c r="H517" s="61"/>
      <c r="J517" s="55"/>
    </row>
    <row r="518" spans="1:10" s="55" customFormat="1" ht="15" customHeight="1" x14ac:dyDescent="0.15">
      <c r="A518" s="65"/>
      <c r="B518" s="225" t="s">
        <v>2101</v>
      </c>
      <c r="C518" s="223" t="s">
        <v>1625</v>
      </c>
      <c r="D518" s="224" t="s">
        <v>1626</v>
      </c>
      <c r="E518" s="208">
        <v>4</v>
      </c>
      <c r="F518" s="210">
        <v>119311</v>
      </c>
      <c r="G518" s="64"/>
      <c r="H518" s="65"/>
    </row>
    <row r="519" spans="1:10" s="44" customFormat="1" ht="15" customHeight="1" x14ac:dyDescent="0.15">
      <c r="A519" s="61"/>
      <c r="B519" s="225" t="s">
        <v>2101</v>
      </c>
      <c r="C519" s="223" t="s">
        <v>1627</v>
      </c>
      <c r="D519" s="224" t="s">
        <v>1628</v>
      </c>
      <c r="E519" s="208">
        <v>2</v>
      </c>
      <c r="F519" s="210" t="s">
        <v>72</v>
      </c>
      <c r="G519" s="61"/>
      <c r="H519" s="61"/>
      <c r="J519" s="55"/>
    </row>
    <row r="520" spans="1:10" s="44" customFormat="1" ht="15" customHeight="1" x14ac:dyDescent="0.15">
      <c r="A520" s="61"/>
      <c r="B520" s="225" t="s">
        <v>2101</v>
      </c>
      <c r="C520" s="223" t="s">
        <v>1629</v>
      </c>
      <c r="D520" s="224" t="s">
        <v>1630</v>
      </c>
      <c r="E520" s="208">
        <v>11</v>
      </c>
      <c r="F520" s="210">
        <v>2211771</v>
      </c>
      <c r="G520" s="61"/>
      <c r="H520" s="61"/>
      <c r="J520" s="55"/>
    </row>
    <row r="521" spans="1:10" s="44" customFormat="1" ht="15" customHeight="1" x14ac:dyDescent="0.15">
      <c r="A521" s="61"/>
      <c r="B521" s="225" t="s">
        <v>2101</v>
      </c>
      <c r="C521" s="223" t="s">
        <v>1631</v>
      </c>
      <c r="D521" s="224" t="s">
        <v>1632</v>
      </c>
      <c r="E521" s="208">
        <v>2</v>
      </c>
      <c r="F521" s="210" t="s">
        <v>72</v>
      </c>
      <c r="G521" s="61"/>
      <c r="H521" s="61"/>
      <c r="J521" s="55"/>
    </row>
    <row r="522" spans="1:10" s="44" customFormat="1" ht="15" customHeight="1" x14ac:dyDescent="0.15">
      <c r="A522" s="61"/>
      <c r="B522" s="225" t="s">
        <v>2101</v>
      </c>
      <c r="C522" s="223" t="s">
        <v>1633</v>
      </c>
      <c r="D522" s="224" t="s">
        <v>1634</v>
      </c>
      <c r="E522" s="208">
        <v>2</v>
      </c>
      <c r="F522" s="210" t="s">
        <v>72</v>
      </c>
      <c r="G522" s="61"/>
      <c r="H522" s="61"/>
      <c r="J522" s="55"/>
    </row>
    <row r="523" spans="1:10" s="44" customFormat="1" ht="15" customHeight="1" x14ac:dyDescent="0.15">
      <c r="A523" s="61"/>
      <c r="B523" s="225" t="s">
        <v>2101</v>
      </c>
      <c r="C523" s="223" t="s">
        <v>1635</v>
      </c>
      <c r="D523" s="224" t="s">
        <v>1636</v>
      </c>
      <c r="E523" s="208">
        <v>4</v>
      </c>
      <c r="F523" s="210">
        <v>1056933</v>
      </c>
      <c r="G523" s="61"/>
      <c r="H523" s="61"/>
      <c r="J523" s="55"/>
    </row>
    <row r="524" spans="1:10" s="44" customFormat="1" ht="15" customHeight="1" x14ac:dyDescent="0.15">
      <c r="A524" s="61"/>
      <c r="B524" s="225" t="s">
        <v>2101</v>
      </c>
      <c r="C524" s="223" t="s">
        <v>1637</v>
      </c>
      <c r="D524" s="224" t="s">
        <v>1638</v>
      </c>
      <c r="E524" s="208">
        <v>1</v>
      </c>
      <c r="F524" s="210" t="s">
        <v>72</v>
      </c>
      <c r="G524" s="61"/>
      <c r="H524" s="61"/>
      <c r="J524" s="55"/>
    </row>
    <row r="525" spans="1:10" s="44" customFormat="1" ht="15" customHeight="1" x14ac:dyDescent="0.15">
      <c r="A525" s="61"/>
      <c r="B525" s="225" t="s">
        <v>2101</v>
      </c>
      <c r="C525" s="223" t="s">
        <v>1639</v>
      </c>
      <c r="D525" s="224" t="s">
        <v>1640</v>
      </c>
      <c r="E525" s="208">
        <v>1</v>
      </c>
      <c r="F525" s="210" t="s">
        <v>72</v>
      </c>
      <c r="G525" s="61"/>
      <c r="H525" s="61"/>
      <c r="J525" s="55"/>
    </row>
    <row r="526" spans="1:10" s="44" customFormat="1" ht="15" customHeight="1" x14ac:dyDescent="0.15">
      <c r="A526" s="61"/>
      <c r="B526" s="225" t="s">
        <v>2101</v>
      </c>
      <c r="C526" s="223" t="s">
        <v>1641</v>
      </c>
      <c r="D526" s="224" t="s">
        <v>1642</v>
      </c>
      <c r="E526" s="208">
        <v>2</v>
      </c>
      <c r="F526" s="210" t="s">
        <v>72</v>
      </c>
      <c r="G526" s="61"/>
      <c r="H526" s="61"/>
      <c r="J526" s="55"/>
    </row>
    <row r="527" spans="1:10" s="44" customFormat="1" ht="15" customHeight="1" x14ac:dyDescent="0.15">
      <c r="A527" s="61"/>
      <c r="B527" s="225" t="s">
        <v>2101</v>
      </c>
      <c r="C527" s="223" t="s">
        <v>1643</v>
      </c>
      <c r="D527" s="224" t="s">
        <v>1644</v>
      </c>
      <c r="E527" s="208">
        <v>1</v>
      </c>
      <c r="F527" s="210" t="s">
        <v>72</v>
      </c>
      <c r="G527" s="61"/>
      <c r="H527" s="61"/>
      <c r="J527" s="55"/>
    </row>
    <row r="528" spans="1:10" s="44" customFormat="1" ht="15" customHeight="1" x14ac:dyDescent="0.15">
      <c r="A528" s="61"/>
      <c r="B528" s="225" t="s">
        <v>2101</v>
      </c>
      <c r="C528" s="223" t="s">
        <v>1645</v>
      </c>
      <c r="D528" s="224" t="s">
        <v>1646</v>
      </c>
      <c r="E528" s="208">
        <v>1</v>
      </c>
      <c r="F528" s="210" t="s">
        <v>72</v>
      </c>
      <c r="G528" s="61"/>
      <c r="H528" s="61"/>
      <c r="J528" s="55"/>
    </row>
    <row r="529" spans="1:10" s="44" customFormat="1" ht="15" customHeight="1" x14ac:dyDescent="0.15">
      <c r="A529" s="61"/>
      <c r="B529" s="225" t="s">
        <v>2101</v>
      </c>
      <c r="C529" s="223" t="s">
        <v>1647</v>
      </c>
      <c r="D529" s="224" t="s">
        <v>1648</v>
      </c>
      <c r="E529" s="208">
        <v>2</v>
      </c>
      <c r="F529" s="210" t="s">
        <v>72</v>
      </c>
      <c r="G529" s="61"/>
      <c r="H529" s="61"/>
      <c r="J529" s="55"/>
    </row>
    <row r="530" spans="1:10" s="44" customFormat="1" ht="15" customHeight="1" x14ac:dyDescent="0.15">
      <c r="A530" s="61"/>
      <c r="B530" s="225" t="s">
        <v>2101</v>
      </c>
      <c r="C530" s="223" t="s">
        <v>2216</v>
      </c>
      <c r="D530" s="224" t="s">
        <v>2151</v>
      </c>
      <c r="E530" s="208">
        <v>2</v>
      </c>
      <c r="F530" s="210" t="s">
        <v>72</v>
      </c>
      <c r="G530" s="61"/>
      <c r="H530" s="61"/>
      <c r="J530" s="55"/>
    </row>
    <row r="531" spans="1:10" s="44" customFormat="1" ht="15" customHeight="1" x14ac:dyDescent="0.15">
      <c r="A531" s="61"/>
      <c r="B531" s="225" t="s">
        <v>2101</v>
      </c>
      <c r="C531" s="223" t="s">
        <v>1649</v>
      </c>
      <c r="D531" s="224" t="s">
        <v>1650</v>
      </c>
      <c r="E531" s="208">
        <v>5</v>
      </c>
      <c r="F531" s="210">
        <v>387429</v>
      </c>
      <c r="G531" s="61"/>
      <c r="H531" s="61"/>
      <c r="J531" s="55"/>
    </row>
    <row r="532" spans="1:10" s="44" customFormat="1" ht="15" customHeight="1" x14ac:dyDescent="0.15">
      <c r="A532" s="61"/>
      <c r="B532" s="225" t="s">
        <v>2101</v>
      </c>
      <c r="C532" s="223" t="s">
        <v>1651</v>
      </c>
      <c r="D532" s="224" t="s">
        <v>1652</v>
      </c>
      <c r="E532" s="208">
        <v>14</v>
      </c>
      <c r="F532" s="210">
        <v>1500480</v>
      </c>
      <c r="G532" s="61"/>
      <c r="H532" s="61"/>
      <c r="J532" s="55"/>
    </row>
    <row r="533" spans="1:10" s="44" customFormat="1" ht="15" customHeight="1" x14ac:dyDescent="0.4">
      <c r="A533" s="61"/>
      <c r="B533" s="211" t="s">
        <v>2217</v>
      </c>
      <c r="C533" s="212" t="s">
        <v>2101</v>
      </c>
      <c r="D533" s="213" t="s">
        <v>1653</v>
      </c>
      <c r="E533" s="239">
        <v>77</v>
      </c>
      <c r="F533" s="238">
        <v>8929546</v>
      </c>
      <c r="G533" s="61"/>
      <c r="H533" s="61"/>
      <c r="J533" s="55"/>
    </row>
    <row r="534" spans="1:10" s="44" customFormat="1" ht="15" customHeight="1" x14ac:dyDescent="0.15">
      <c r="A534" s="61"/>
      <c r="B534" s="225" t="s">
        <v>2101</v>
      </c>
      <c r="C534" s="223" t="s">
        <v>1654</v>
      </c>
      <c r="D534" s="224" t="s">
        <v>1655</v>
      </c>
      <c r="E534" s="208">
        <v>1</v>
      </c>
      <c r="F534" s="210" t="s">
        <v>72</v>
      </c>
      <c r="G534" s="61"/>
      <c r="H534" s="61"/>
      <c r="J534" s="55"/>
    </row>
    <row r="535" spans="1:10" s="44" customFormat="1" ht="15" customHeight="1" x14ac:dyDescent="0.15">
      <c r="A535" s="61"/>
      <c r="B535" s="225" t="s">
        <v>2101</v>
      </c>
      <c r="C535" s="223" t="s">
        <v>2218</v>
      </c>
      <c r="D535" s="224" t="s">
        <v>2152</v>
      </c>
      <c r="E535" s="208">
        <v>1</v>
      </c>
      <c r="F535" s="210" t="s">
        <v>72</v>
      </c>
      <c r="G535" s="61"/>
      <c r="H535" s="61"/>
      <c r="J535" s="55"/>
    </row>
    <row r="536" spans="1:10" s="44" customFormat="1" ht="15" customHeight="1" x14ac:dyDescent="0.15">
      <c r="A536" s="61"/>
      <c r="B536" s="225" t="s">
        <v>2101</v>
      </c>
      <c r="C536" s="223" t="s">
        <v>1656</v>
      </c>
      <c r="D536" s="224" t="s">
        <v>1657</v>
      </c>
      <c r="E536" s="208">
        <v>2</v>
      </c>
      <c r="F536" s="210" t="s">
        <v>72</v>
      </c>
      <c r="G536" s="61"/>
      <c r="H536" s="61"/>
      <c r="J536" s="55"/>
    </row>
    <row r="537" spans="1:10" s="44" customFormat="1" ht="15" customHeight="1" x14ac:dyDescent="0.15">
      <c r="A537" s="61"/>
      <c r="B537" s="225" t="s">
        <v>2101</v>
      </c>
      <c r="C537" s="223" t="s">
        <v>2219</v>
      </c>
      <c r="D537" s="224" t="s">
        <v>2153</v>
      </c>
      <c r="E537" s="208">
        <v>1</v>
      </c>
      <c r="F537" s="210" t="s">
        <v>72</v>
      </c>
      <c r="G537" s="61"/>
      <c r="H537" s="61"/>
      <c r="J537" s="55"/>
    </row>
    <row r="538" spans="1:10" s="44" customFormat="1" ht="15" customHeight="1" x14ac:dyDescent="0.15">
      <c r="A538" s="61"/>
      <c r="B538" s="225" t="s">
        <v>2101</v>
      </c>
      <c r="C538" s="223" t="s">
        <v>1658</v>
      </c>
      <c r="D538" s="224" t="s">
        <v>1659</v>
      </c>
      <c r="E538" s="208">
        <v>1</v>
      </c>
      <c r="F538" s="210" t="s">
        <v>72</v>
      </c>
      <c r="G538" s="61"/>
      <c r="H538" s="61"/>
      <c r="J538" s="55"/>
    </row>
    <row r="539" spans="1:10" s="44" customFormat="1" ht="15" customHeight="1" x14ac:dyDescent="0.15">
      <c r="A539" s="61"/>
      <c r="B539" s="225" t="s">
        <v>2101</v>
      </c>
      <c r="C539" s="223" t="s">
        <v>1660</v>
      </c>
      <c r="D539" s="224" t="s">
        <v>1661</v>
      </c>
      <c r="E539" s="208">
        <v>3</v>
      </c>
      <c r="F539" s="210">
        <v>598264</v>
      </c>
      <c r="G539" s="61"/>
      <c r="H539" s="61"/>
      <c r="J539" s="55"/>
    </row>
    <row r="540" spans="1:10" s="44" customFormat="1" ht="15" customHeight="1" x14ac:dyDescent="0.15">
      <c r="A540" s="61"/>
      <c r="B540" s="225" t="s">
        <v>2101</v>
      </c>
      <c r="C540" s="223" t="s">
        <v>1662</v>
      </c>
      <c r="D540" s="224" t="s">
        <v>1663</v>
      </c>
      <c r="E540" s="208">
        <v>8</v>
      </c>
      <c r="F540" s="240">
        <v>175890</v>
      </c>
      <c r="G540" s="61"/>
      <c r="H540" s="61"/>
      <c r="J540" s="55"/>
    </row>
    <row r="541" spans="1:10" s="44" customFormat="1" ht="15" customHeight="1" x14ac:dyDescent="0.15">
      <c r="A541" s="61"/>
      <c r="B541" s="225" t="s">
        <v>2101</v>
      </c>
      <c r="C541" s="223" t="s">
        <v>1664</v>
      </c>
      <c r="D541" s="224" t="s">
        <v>1665</v>
      </c>
      <c r="E541" s="208">
        <v>2</v>
      </c>
      <c r="F541" s="210" t="s">
        <v>72</v>
      </c>
      <c r="G541" s="61"/>
      <c r="H541" s="61"/>
      <c r="J541" s="55"/>
    </row>
    <row r="542" spans="1:10" s="44" customFormat="1" ht="15" customHeight="1" x14ac:dyDescent="0.15">
      <c r="A542" s="61"/>
      <c r="B542" s="225" t="s">
        <v>2101</v>
      </c>
      <c r="C542" s="223" t="s">
        <v>1666</v>
      </c>
      <c r="D542" s="224" t="s">
        <v>1667</v>
      </c>
      <c r="E542" s="208">
        <v>3</v>
      </c>
      <c r="F542" s="210">
        <v>54542</v>
      </c>
      <c r="G542" s="61"/>
      <c r="H542" s="61"/>
      <c r="J542" s="55"/>
    </row>
    <row r="543" spans="1:10" s="44" customFormat="1" ht="15" customHeight="1" x14ac:dyDescent="0.15">
      <c r="A543" s="61"/>
      <c r="B543" s="225" t="s">
        <v>2101</v>
      </c>
      <c r="C543" s="223" t="s">
        <v>1668</v>
      </c>
      <c r="D543" s="224" t="s">
        <v>1669</v>
      </c>
      <c r="E543" s="208">
        <v>3</v>
      </c>
      <c r="F543" s="210">
        <v>12398</v>
      </c>
      <c r="G543" s="61"/>
      <c r="H543" s="61"/>
      <c r="J543" s="55"/>
    </row>
    <row r="544" spans="1:10" s="44" customFormat="1" ht="15" customHeight="1" x14ac:dyDescent="0.15">
      <c r="A544" s="61"/>
      <c r="B544" s="225" t="s">
        <v>2101</v>
      </c>
      <c r="C544" s="223" t="s">
        <v>1670</v>
      </c>
      <c r="D544" s="224" t="s">
        <v>1671</v>
      </c>
      <c r="E544" s="208">
        <v>1</v>
      </c>
      <c r="F544" s="210" t="s">
        <v>72</v>
      </c>
      <c r="G544" s="61"/>
      <c r="H544" s="61"/>
      <c r="J544" s="55"/>
    </row>
    <row r="545" spans="1:10" s="44" customFormat="1" ht="15" customHeight="1" x14ac:dyDescent="0.15">
      <c r="A545" s="61"/>
      <c r="B545" s="225" t="s">
        <v>2101</v>
      </c>
      <c r="C545" s="223" t="s">
        <v>1672</v>
      </c>
      <c r="D545" s="224" t="s">
        <v>1673</v>
      </c>
      <c r="E545" s="208">
        <v>3</v>
      </c>
      <c r="F545" s="210">
        <v>807585</v>
      </c>
      <c r="G545" s="61"/>
      <c r="H545" s="61"/>
      <c r="J545" s="55"/>
    </row>
    <row r="546" spans="1:10" s="44" customFormat="1" ht="15" customHeight="1" x14ac:dyDescent="0.15">
      <c r="A546" s="61"/>
      <c r="B546" s="225" t="s">
        <v>2101</v>
      </c>
      <c r="C546" s="223" t="s">
        <v>1674</v>
      </c>
      <c r="D546" s="224" t="s">
        <v>1675</v>
      </c>
      <c r="E546" s="208">
        <v>5</v>
      </c>
      <c r="F546" s="210">
        <v>1218462</v>
      </c>
      <c r="G546" s="61"/>
      <c r="H546" s="61"/>
      <c r="J546" s="55"/>
    </row>
    <row r="547" spans="1:10" s="44" customFormat="1" ht="15" customHeight="1" x14ac:dyDescent="0.15">
      <c r="A547" s="61"/>
      <c r="B547" s="225" t="s">
        <v>2101</v>
      </c>
      <c r="C547" s="223" t="s">
        <v>1676</v>
      </c>
      <c r="D547" s="224" t="s">
        <v>1677</v>
      </c>
      <c r="E547" s="208">
        <v>1</v>
      </c>
      <c r="F547" s="210" t="s">
        <v>72</v>
      </c>
      <c r="G547" s="61"/>
      <c r="H547" s="61"/>
      <c r="J547" s="55"/>
    </row>
    <row r="548" spans="1:10" s="55" customFormat="1" ht="15" customHeight="1" x14ac:dyDescent="0.15">
      <c r="A548" s="65"/>
      <c r="B548" s="225" t="s">
        <v>2101</v>
      </c>
      <c r="C548" s="223" t="s">
        <v>1678</v>
      </c>
      <c r="D548" s="224" t="s">
        <v>1679</v>
      </c>
      <c r="E548" s="208">
        <v>4</v>
      </c>
      <c r="F548" s="210">
        <v>97636</v>
      </c>
      <c r="G548" s="64"/>
      <c r="H548" s="65"/>
    </row>
    <row r="549" spans="1:10" s="44" customFormat="1" ht="15" customHeight="1" x14ac:dyDescent="0.15">
      <c r="A549" s="61"/>
      <c r="B549" s="225" t="s">
        <v>2101</v>
      </c>
      <c r="C549" s="223" t="s">
        <v>1680</v>
      </c>
      <c r="D549" s="224" t="s">
        <v>1681</v>
      </c>
      <c r="E549" s="208">
        <v>1</v>
      </c>
      <c r="F549" s="210" t="s">
        <v>72</v>
      </c>
      <c r="G549" s="61"/>
      <c r="H549" s="61"/>
      <c r="J549" s="55"/>
    </row>
    <row r="550" spans="1:10" s="44" customFormat="1" ht="15" customHeight="1" x14ac:dyDescent="0.15">
      <c r="A550" s="61"/>
      <c r="B550" s="225" t="s">
        <v>2101</v>
      </c>
      <c r="C550" s="223" t="s">
        <v>1682</v>
      </c>
      <c r="D550" s="224" t="s">
        <v>1683</v>
      </c>
      <c r="E550" s="208">
        <v>2</v>
      </c>
      <c r="F550" s="210" t="s">
        <v>72</v>
      </c>
      <c r="G550" s="61"/>
      <c r="H550" s="61"/>
      <c r="J550" s="55"/>
    </row>
    <row r="551" spans="1:10" s="44" customFormat="1" ht="15" customHeight="1" x14ac:dyDescent="0.15">
      <c r="A551" s="61"/>
      <c r="B551" s="225" t="s">
        <v>2101</v>
      </c>
      <c r="C551" s="223" t="s">
        <v>1684</v>
      </c>
      <c r="D551" s="224" t="s">
        <v>1685</v>
      </c>
      <c r="E551" s="208">
        <v>2</v>
      </c>
      <c r="F551" s="210" t="s">
        <v>72</v>
      </c>
      <c r="G551" s="61"/>
      <c r="H551" s="61"/>
      <c r="J551" s="55"/>
    </row>
    <row r="552" spans="1:10" s="44" customFormat="1" ht="15" customHeight="1" x14ac:dyDescent="0.15">
      <c r="A552" s="61"/>
      <c r="B552" s="225" t="s">
        <v>2101</v>
      </c>
      <c r="C552" s="223" t="s">
        <v>1686</v>
      </c>
      <c r="D552" s="224" t="s">
        <v>1687</v>
      </c>
      <c r="E552" s="208">
        <v>3</v>
      </c>
      <c r="F552" s="210">
        <v>511625</v>
      </c>
      <c r="G552" s="61"/>
      <c r="H552" s="61"/>
      <c r="J552" s="55"/>
    </row>
    <row r="553" spans="1:10" s="44" customFormat="1" ht="15" customHeight="1" x14ac:dyDescent="0.15">
      <c r="A553" s="61"/>
      <c r="B553" s="225" t="s">
        <v>2101</v>
      </c>
      <c r="C553" s="223" t="s">
        <v>2220</v>
      </c>
      <c r="D553" s="224" t="s">
        <v>2154</v>
      </c>
      <c r="E553" s="208">
        <v>1</v>
      </c>
      <c r="F553" s="210" t="s">
        <v>72</v>
      </c>
      <c r="G553" s="61"/>
      <c r="H553" s="61"/>
      <c r="J553" s="55"/>
    </row>
    <row r="554" spans="1:10" s="44" customFormat="1" ht="15" customHeight="1" x14ac:dyDescent="0.15">
      <c r="A554" s="61"/>
      <c r="B554" s="225" t="s">
        <v>2101</v>
      </c>
      <c r="C554" s="223" t="s">
        <v>1688</v>
      </c>
      <c r="D554" s="224" t="s">
        <v>1689</v>
      </c>
      <c r="E554" s="208">
        <v>2</v>
      </c>
      <c r="F554" s="210" t="s">
        <v>72</v>
      </c>
      <c r="G554" s="61"/>
      <c r="H554" s="61"/>
      <c r="J554" s="55"/>
    </row>
    <row r="555" spans="1:10" s="44" customFormat="1" ht="15" customHeight="1" x14ac:dyDescent="0.15">
      <c r="A555" s="61"/>
      <c r="B555" s="225" t="s">
        <v>2101</v>
      </c>
      <c r="C555" s="223" t="s">
        <v>1690</v>
      </c>
      <c r="D555" s="224" t="s">
        <v>1691</v>
      </c>
      <c r="E555" s="208">
        <v>1</v>
      </c>
      <c r="F555" s="210" t="s">
        <v>72</v>
      </c>
      <c r="G555" s="61"/>
      <c r="H555" s="61"/>
      <c r="J555" s="55"/>
    </row>
    <row r="556" spans="1:10" s="44" customFormat="1" ht="15" customHeight="1" x14ac:dyDescent="0.15">
      <c r="A556" s="61"/>
      <c r="B556" s="225" t="s">
        <v>2101</v>
      </c>
      <c r="C556" s="223" t="s">
        <v>1692</v>
      </c>
      <c r="D556" s="224" t="s">
        <v>1693</v>
      </c>
      <c r="E556" s="208">
        <v>4</v>
      </c>
      <c r="F556" s="210">
        <v>25911</v>
      </c>
      <c r="G556" s="61"/>
      <c r="H556" s="61"/>
      <c r="J556" s="55"/>
    </row>
    <row r="557" spans="1:10" s="44" customFormat="1" ht="15" customHeight="1" x14ac:dyDescent="0.15">
      <c r="A557" s="61"/>
      <c r="B557" s="225" t="s">
        <v>2101</v>
      </c>
      <c r="C557" s="223" t="s">
        <v>2221</v>
      </c>
      <c r="D557" s="224" t="s">
        <v>2155</v>
      </c>
      <c r="E557" s="208">
        <v>1</v>
      </c>
      <c r="F557" s="210" t="s">
        <v>72</v>
      </c>
      <c r="G557" s="61"/>
      <c r="H557" s="61"/>
      <c r="J557" s="55"/>
    </row>
    <row r="558" spans="1:10" s="44" customFormat="1" ht="15" customHeight="1" x14ac:dyDescent="0.15">
      <c r="A558" s="61"/>
      <c r="B558" s="225" t="s">
        <v>2101</v>
      </c>
      <c r="C558" s="223" t="s">
        <v>1694</v>
      </c>
      <c r="D558" s="224" t="s">
        <v>1695</v>
      </c>
      <c r="E558" s="208">
        <v>4</v>
      </c>
      <c r="F558" s="210">
        <v>134799</v>
      </c>
      <c r="G558" s="61"/>
      <c r="H558" s="61"/>
      <c r="J558" s="55"/>
    </row>
    <row r="559" spans="1:10" s="44" customFormat="1" ht="15" customHeight="1" x14ac:dyDescent="0.15">
      <c r="A559" s="61"/>
      <c r="B559" s="225" t="s">
        <v>2101</v>
      </c>
      <c r="C559" s="223" t="s">
        <v>1696</v>
      </c>
      <c r="D559" s="224" t="s">
        <v>1697</v>
      </c>
      <c r="E559" s="208">
        <v>2</v>
      </c>
      <c r="F559" s="210" t="s">
        <v>72</v>
      </c>
      <c r="G559" s="61"/>
      <c r="H559" s="61"/>
      <c r="J559" s="55"/>
    </row>
    <row r="560" spans="1:10" s="44" customFormat="1" ht="15" customHeight="1" x14ac:dyDescent="0.15">
      <c r="A560" s="61"/>
      <c r="B560" s="225" t="s">
        <v>2101</v>
      </c>
      <c r="C560" s="223" t="s">
        <v>1698</v>
      </c>
      <c r="D560" s="224" t="s">
        <v>1699</v>
      </c>
      <c r="E560" s="208">
        <v>5</v>
      </c>
      <c r="F560" s="210">
        <v>11538</v>
      </c>
      <c r="G560" s="61"/>
      <c r="H560" s="61"/>
      <c r="J560" s="55"/>
    </row>
    <row r="561" spans="1:10" s="44" customFormat="1" ht="15" customHeight="1" x14ac:dyDescent="0.15">
      <c r="A561" s="61"/>
      <c r="B561" s="225" t="s">
        <v>2101</v>
      </c>
      <c r="C561" s="223" t="s">
        <v>1700</v>
      </c>
      <c r="D561" s="224" t="s">
        <v>485</v>
      </c>
      <c r="E561" s="208">
        <v>1</v>
      </c>
      <c r="F561" s="240" t="s">
        <v>72</v>
      </c>
      <c r="G561" s="61"/>
      <c r="H561" s="61"/>
      <c r="J561" s="55"/>
    </row>
    <row r="562" spans="1:10" s="44" customFormat="1" ht="15" customHeight="1" x14ac:dyDescent="0.15">
      <c r="A562" s="61"/>
      <c r="B562" s="225" t="s">
        <v>2101</v>
      </c>
      <c r="C562" s="223" t="s">
        <v>1701</v>
      </c>
      <c r="D562" s="224" t="s">
        <v>1702</v>
      </c>
      <c r="E562" s="208">
        <v>3</v>
      </c>
      <c r="F562" s="210">
        <v>62113</v>
      </c>
      <c r="G562" s="61"/>
      <c r="H562" s="61"/>
      <c r="J562" s="55"/>
    </row>
    <row r="563" spans="1:10" s="44" customFormat="1" ht="15" customHeight="1" x14ac:dyDescent="0.15">
      <c r="A563" s="61"/>
      <c r="B563" s="225" t="s">
        <v>2101</v>
      </c>
      <c r="C563" s="223" t="s">
        <v>1703</v>
      </c>
      <c r="D563" s="224" t="s">
        <v>1704</v>
      </c>
      <c r="E563" s="208">
        <v>6</v>
      </c>
      <c r="F563" s="210">
        <v>1011362</v>
      </c>
      <c r="G563" s="61"/>
      <c r="H563" s="61"/>
      <c r="J563" s="55"/>
    </row>
    <row r="564" spans="1:10" s="44" customFormat="1" ht="15" customHeight="1" x14ac:dyDescent="0.4">
      <c r="A564" s="61"/>
      <c r="B564" s="211" t="s">
        <v>2222</v>
      </c>
      <c r="C564" s="212" t="s">
        <v>2101</v>
      </c>
      <c r="D564" s="213" t="s">
        <v>1705</v>
      </c>
      <c r="E564" s="239">
        <v>37</v>
      </c>
      <c r="F564" s="238">
        <v>3353178</v>
      </c>
      <c r="G564" s="61"/>
      <c r="H564" s="61"/>
      <c r="J564" s="55"/>
    </row>
    <row r="565" spans="1:10" s="44" customFormat="1" ht="15" customHeight="1" x14ac:dyDescent="0.15">
      <c r="A565" s="61"/>
      <c r="B565" s="225" t="s">
        <v>2101</v>
      </c>
      <c r="C565" s="223" t="s">
        <v>1706</v>
      </c>
      <c r="D565" s="224" t="s">
        <v>1707</v>
      </c>
      <c r="E565" s="208">
        <v>1</v>
      </c>
      <c r="F565" s="210" t="s">
        <v>72</v>
      </c>
      <c r="G565" s="61"/>
      <c r="H565" s="61"/>
      <c r="J565" s="55"/>
    </row>
    <row r="566" spans="1:10" s="44" customFormat="1" ht="15" customHeight="1" x14ac:dyDescent="0.15">
      <c r="A566" s="61"/>
      <c r="B566" s="225" t="s">
        <v>2101</v>
      </c>
      <c r="C566" s="223" t="s">
        <v>1708</v>
      </c>
      <c r="D566" s="224" t="s">
        <v>1709</v>
      </c>
      <c r="E566" s="208">
        <v>1</v>
      </c>
      <c r="F566" s="210" t="s">
        <v>72</v>
      </c>
      <c r="G566" s="61"/>
      <c r="H566" s="61"/>
      <c r="J566" s="55"/>
    </row>
    <row r="567" spans="1:10" s="44" customFormat="1" ht="15" customHeight="1" x14ac:dyDescent="0.15">
      <c r="A567" s="61"/>
      <c r="B567" s="225" t="s">
        <v>2101</v>
      </c>
      <c r="C567" s="223" t="s">
        <v>1710</v>
      </c>
      <c r="D567" s="224" t="s">
        <v>1711</v>
      </c>
      <c r="E567" s="208">
        <v>1</v>
      </c>
      <c r="F567" s="210" t="s">
        <v>72</v>
      </c>
      <c r="G567" s="61"/>
      <c r="H567" s="61"/>
      <c r="J567" s="55"/>
    </row>
    <row r="568" spans="1:10" s="55" customFormat="1" ht="15" customHeight="1" x14ac:dyDescent="0.15">
      <c r="A568" s="65"/>
      <c r="B568" s="225" t="s">
        <v>2101</v>
      </c>
      <c r="C568" s="223" t="s">
        <v>2223</v>
      </c>
      <c r="D568" s="224" t="s">
        <v>2156</v>
      </c>
      <c r="E568" s="208">
        <v>1</v>
      </c>
      <c r="F568" s="210" t="s">
        <v>72</v>
      </c>
      <c r="G568" s="64"/>
      <c r="H568" s="65"/>
    </row>
    <row r="569" spans="1:10" s="44" customFormat="1" ht="12" x14ac:dyDescent="0.15">
      <c r="A569" s="61"/>
      <c r="B569" s="225" t="s">
        <v>2101</v>
      </c>
      <c r="C569" s="223" t="s">
        <v>1712</v>
      </c>
      <c r="D569" s="224" t="s">
        <v>1713</v>
      </c>
      <c r="E569" s="208">
        <v>1</v>
      </c>
      <c r="F569" s="210" t="s">
        <v>72</v>
      </c>
      <c r="G569" s="61"/>
      <c r="H569" s="61"/>
      <c r="J569" s="55"/>
    </row>
    <row r="570" spans="1:10" s="44" customFormat="1" ht="15" customHeight="1" x14ac:dyDescent="0.15">
      <c r="A570" s="61"/>
      <c r="B570" s="225" t="s">
        <v>2101</v>
      </c>
      <c r="C570" s="223" t="s">
        <v>1714</v>
      </c>
      <c r="D570" s="224" t="s">
        <v>1715</v>
      </c>
      <c r="E570" s="208">
        <v>2</v>
      </c>
      <c r="F570" s="210" t="s">
        <v>72</v>
      </c>
      <c r="G570" s="61"/>
      <c r="H570" s="61"/>
      <c r="J570" s="55"/>
    </row>
    <row r="571" spans="1:10" s="44" customFormat="1" ht="15" customHeight="1" x14ac:dyDescent="0.15">
      <c r="A571" s="61"/>
      <c r="B571" s="225" t="s">
        <v>2101</v>
      </c>
      <c r="C571" s="223" t="s">
        <v>1716</v>
      </c>
      <c r="D571" s="224" t="s">
        <v>1717</v>
      </c>
      <c r="E571" s="208">
        <v>3</v>
      </c>
      <c r="F571" s="210">
        <v>38647</v>
      </c>
      <c r="G571" s="61"/>
      <c r="H571" s="61"/>
      <c r="J571" s="55"/>
    </row>
    <row r="572" spans="1:10" s="44" customFormat="1" ht="15" customHeight="1" x14ac:dyDescent="0.15">
      <c r="A572" s="61"/>
      <c r="B572" s="225" t="s">
        <v>2101</v>
      </c>
      <c r="C572" s="223" t="s">
        <v>1718</v>
      </c>
      <c r="D572" s="224" t="s">
        <v>1719</v>
      </c>
      <c r="E572" s="208">
        <v>1</v>
      </c>
      <c r="F572" s="210" t="s">
        <v>72</v>
      </c>
      <c r="G572" s="61"/>
      <c r="H572" s="61"/>
      <c r="J572" s="55"/>
    </row>
    <row r="573" spans="1:10" s="44" customFormat="1" ht="15" customHeight="1" x14ac:dyDescent="0.15">
      <c r="A573" s="61"/>
      <c r="B573" s="225" t="s">
        <v>2101</v>
      </c>
      <c r="C573" s="223" t="s">
        <v>1720</v>
      </c>
      <c r="D573" s="224" t="s">
        <v>1721</v>
      </c>
      <c r="E573" s="208">
        <v>1</v>
      </c>
      <c r="F573" s="210" t="s">
        <v>72</v>
      </c>
      <c r="G573" s="61"/>
      <c r="H573" s="61"/>
      <c r="J573" s="55"/>
    </row>
    <row r="574" spans="1:10" s="44" customFormat="1" ht="15" customHeight="1" x14ac:dyDescent="0.15">
      <c r="A574" s="61"/>
      <c r="B574" s="225" t="s">
        <v>2101</v>
      </c>
      <c r="C574" s="223" t="s">
        <v>1722</v>
      </c>
      <c r="D574" s="224" t="s">
        <v>1723</v>
      </c>
      <c r="E574" s="208">
        <v>1</v>
      </c>
      <c r="F574" s="210" t="s">
        <v>72</v>
      </c>
      <c r="G574" s="61"/>
      <c r="H574" s="61"/>
      <c r="J574" s="55"/>
    </row>
    <row r="575" spans="1:10" s="44" customFormat="1" ht="15" customHeight="1" x14ac:dyDescent="0.15">
      <c r="A575" s="61"/>
      <c r="B575" s="225" t="s">
        <v>2101</v>
      </c>
      <c r="C575" s="223" t="s">
        <v>1724</v>
      </c>
      <c r="D575" s="224" t="s">
        <v>1725</v>
      </c>
      <c r="E575" s="208">
        <v>1</v>
      </c>
      <c r="F575" s="210" t="s">
        <v>72</v>
      </c>
      <c r="G575" s="61"/>
      <c r="H575" s="61"/>
      <c r="J575" s="55"/>
    </row>
    <row r="576" spans="1:10" s="44" customFormat="1" ht="15" customHeight="1" x14ac:dyDescent="0.15">
      <c r="A576" s="61"/>
      <c r="B576" s="225" t="s">
        <v>2101</v>
      </c>
      <c r="C576" s="223" t="s">
        <v>1726</v>
      </c>
      <c r="D576" s="224" t="s">
        <v>1727</v>
      </c>
      <c r="E576" s="208">
        <v>2</v>
      </c>
      <c r="F576" s="210" t="s">
        <v>72</v>
      </c>
      <c r="G576" s="61"/>
      <c r="H576" s="61"/>
      <c r="J576" s="55"/>
    </row>
    <row r="577" spans="1:10" s="44" customFormat="1" ht="15" customHeight="1" x14ac:dyDescent="0.15">
      <c r="A577" s="61"/>
      <c r="B577" s="225" t="s">
        <v>2101</v>
      </c>
      <c r="C577" s="223" t="s">
        <v>1728</v>
      </c>
      <c r="D577" s="224" t="s">
        <v>1729</v>
      </c>
      <c r="E577" s="208">
        <v>2</v>
      </c>
      <c r="F577" s="210" t="s">
        <v>72</v>
      </c>
      <c r="G577" s="61"/>
      <c r="H577" s="61"/>
      <c r="J577" s="55"/>
    </row>
    <row r="578" spans="1:10" s="44" customFormat="1" ht="15" customHeight="1" x14ac:dyDescent="0.15">
      <c r="A578" s="61"/>
      <c r="B578" s="225" t="s">
        <v>2101</v>
      </c>
      <c r="C578" s="223" t="s">
        <v>1730</v>
      </c>
      <c r="D578" s="224" t="s">
        <v>1731</v>
      </c>
      <c r="E578" s="208">
        <v>2</v>
      </c>
      <c r="F578" s="210" t="s">
        <v>72</v>
      </c>
      <c r="G578" s="61"/>
      <c r="H578" s="61"/>
      <c r="J578" s="55"/>
    </row>
    <row r="579" spans="1:10" s="44" customFormat="1" ht="15" customHeight="1" x14ac:dyDescent="0.15">
      <c r="A579" s="61"/>
      <c r="B579" s="225" t="s">
        <v>2101</v>
      </c>
      <c r="C579" s="223" t="s">
        <v>1732</v>
      </c>
      <c r="D579" s="224" t="s">
        <v>1733</v>
      </c>
      <c r="E579" s="208">
        <v>2</v>
      </c>
      <c r="F579" s="210" t="s">
        <v>72</v>
      </c>
      <c r="G579" s="61"/>
      <c r="H579" s="61"/>
      <c r="J579" s="55"/>
    </row>
    <row r="580" spans="1:10" s="44" customFormat="1" ht="15" customHeight="1" x14ac:dyDescent="0.15">
      <c r="A580" s="61"/>
      <c r="B580" s="225" t="s">
        <v>2101</v>
      </c>
      <c r="C580" s="223" t="s">
        <v>1734</v>
      </c>
      <c r="D580" s="224" t="s">
        <v>1735</v>
      </c>
      <c r="E580" s="208">
        <v>4</v>
      </c>
      <c r="F580" s="210">
        <v>78361</v>
      </c>
      <c r="G580" s="61"/>
      <c r="H580" s="61"/>
      <c r="J580" s="55"/>
    </row>
    <row r="581" spans="1:10" s="44" customFormat="1" ht="15" customHeight="1" x14ac:dyDescent="0.15">
      <c r="A581" s="61"/>
      <c r="B581" s="225" t="s">
        <v>2101</v>
      </c>
      <c r="C581" s="223" t="s">
        <v>1736</v>
      </c>
      <c r="D581" s="224" t="s">
        <v>1737</v>
      </c>
      <c r="E581" s="208">
        <v>1</v>
      </c>
      <c r="F581" s="210" t="s">
        <v>72</v>
      </c>
      <c r="G581" s="61"/>
      <c r="H581" s="61"/>
      <c r="J581" s="55"/>
    </row>
    <row r="582" spans="1:10" s="44" customFormat="1" ht="15" customHeight="1" x14ac:dyDescent="0.15">
      <c r="A582" s="61"/>
      <c r="B582" s="225" t="s">
        <v>2101</v>
      </c>
      <c r="C582" s="223" t="s">
        <v>1738</v>
      </c>
      <c r="D582" s="224" t="s">
        <v>1739</v>
      </c>
      <c r="E582" s="208">
        <v>2</v>
      </c>
      <c r="F582" s="210" t="s">
        <v>72</v>
      </c>
      <c r="G582" s="61"/>
      <c r="H582" s="61"/>
      <c r="J582" s="55"/>
    </row>
    <row r="583" spans="1:10" s="44" customFormat="1" ht="15" customHeight="1" x14ac:dyDescent="0.15">
      <c r="A583" s="61"/>
      <c r="B583" s="225" t="s">
        <v>2101</v>
      </c>
      <c r="C583" s="223" t="s">
        <v>1740</v>
      </c>
      <c r="D583" s="224" t="s">
        <v>1741</v>
      </c>
      <c r="E583" s="208">
        <v>3</v>
      </c>
      <c r="F583" s="240">
        <v>62660</v>
      </c>
      <c r="G583" s="61"/>
      <c r="H583" s="61"/>
      <c r="J583" s="55"/>
    </row>
    <row r="584" spans="1:10" s="44" customFormat="1" ht="15" customHeight="1" x14ac:dyDescent="0.15">
      <c r="A584" s="61"/>
      <c r="B584" s="225" t="s">
        <v>2101</v>
      </c>
      <c r="C584" s="223" t="s">
        <v>1742</v>
      </c>
      <c r="D584" s="224" t="s">
        <v>1743</v>
      </c>
      <c r="E584" s="208">
        <v>5</v>
      </c>
      <c r="F584" s="210">
        <v>687069</v>
      </c>
      <c r="G584" s="61"/>
      <c r="H584" s="61"/>
      <c r="J584" s="55"/>
    </row>
    <row r="585" spans="1:10" s="44" customFormat="1" ht="15" customHeight="1" x14ac:dyDescent="0.4">
      <c r="A585" s="61"/>
      <c r="B585" s="211" t="s">
        <v>2224</v>
      </c>
      <c r="C585" s="212" t="s">
        <v>2101</v>
      </c>
      <c r="D585" s="213" t="s">
        <v>1744</v>
      </c>
      <c r="E585" s="239">
        <v>79</v>
      </c>
      <c r="F585" s="238">
        <v>60843103</v>
      </c>
      <c r="G585" s="61"/>
      <c r="H585" s="61"/>
      <c r="J585" s="55"/>
    </row>
    <row r="586" spans="1:10" s="44" customFormat="1" ht="15" customHeight="1" x14ac:dyDescent="0.15">
      <c r="A586" s="61"/>
      <c r="B586" s="225" t="s">
        <v>2101</v>
      </c>
      <c r="C586" s="223" t="s">
        <v>1745</v>
      </c>
      <c r="D586" s="224" t="s">
        <v>1746</v>
      </c>
      <c r="E586" s="208">
        <v>1</v>
      </c>
      <c r="F586" s="210" t="s">
        <v>72</v>
      </c>
      <c r="G586" s="61"/>
      <c r="H586" s="61"/>
      <c r="J586" s="55"/>
    </row>
    <row r="587" spans="1:10" s="44" customFormat="1" ht="15" customHeight="1" x14ac:dyDescent="0.15">
      <c r="A587" s="61"/>
      <c r="B587" s="225" t="s">
        <v>2101</v>
      </c>
      <c r="C587" s="223" t="s">
        <v>2225</v>
      </c>
      <c r="D587" s="224" t="s">
        <v>2157</v>
      </c>
      <c r="E587" s="208">
        <v>1</v>
      </c>
      <c r="F587" s="210" t="s">
        <v>72</v>
      </c>
      <c r="G587" s="61"/>
      <c r="H587" s="61"/>
      <c r="J587" s="55"/>
    </row>
    <row r="588" spans="1:10" s="55" customFormat="1" ht="15" customHeight="1" x14ac:dyDescent="0.15">
      <c r="A588" s="65"/>
      <c r="B588" s="225" t="s">
        <v>2101</v>
      </c>
      <c r="C588" s="223" t="s">
        <v>2226</v>
      </c>
      <c r="D588" s="224" t="s">
        <v>2158</v>
      </c>
      <c r="E588" s="208">
        <v>1</v>
      </c>
      <c r="F588" s="210" t="s">
        <v>72</v>
      </c>
      <c r="G588" s="64"/>
      <c r="H588" s="65"/>
    </row>
    <row r="589" spans="1:10" s="44" customFormat="1" ht="15" customHeight="1" x14ac:dyDescent="0.15">
      <c r="A589" s="61"/>
      <c r="B589" s="225" t="s">
        <v>2101</v>
      </c>
      <c r="C589" s="223" t="s">
        <v>2227</v>
      </c>
      <c r="D589" s="224" t="s">
        <v>2159</v>
      </c>
      <c r="E589" s="208">
        <v>1</v>
      </c>
      <c r="F589" s="210" t="s">
        <v>72</v>
      </c>
      <c r="G589" s="61"/>
      <c r="H589" s="61"/>
      <c r="J589" s="55"/>
    </row>
    <row r="590" spans="1:10" s="44" customFormat="1" ht="15" customHeight="1" x14ac:dyDescent="0.15">
      <c r="A590" s="61"/>
      <c r="B590" s="225" t="s">
        <v>2101</v>
      </c>
      <c r="C590" s="223" t="s">
        <v>1747</v>
      </c>
      <c r="D590" s="224" t="s">
        <v>1748</v>
      </c>
      <c r="E590" s="208">
        <v>13</v>
      </c>
      <c r="F590" s="210">
        <v>1986053</v>
      </c>
      <c r="G590" s="61"/>
      <c r="H590" s="61"/>
      <c r="J590" s="55"/>
    </row>
    <row r="591" spans="1:10" s="44" customFormat="1" ht="15" customHeight="1" x14ac:dyDescent="0.15">
      <c r="A591" s="61"/>
      <c r="B591" s="225" t="s">
        <v>2101</v>
      </c>
      <c r="C591" s="223" t="s">
        <v>1749</v>
      </c>
      <c r="D591" s="224" t="s">
        <v>1750</v>
      </c>
      <c r="E591" s="208">
        <v>5</v>
      </c>
      <c r="F591" s="210">
        <v>547827</v>
      </c>
      <c r="G591" s="61"/>
      <c r="H591" s="61"/>
      <c r="J591" s="55"/>
    </row>
    <row r="592" spans="1:10" s="44" customFormat="1" ht="15" customHeight="1" x14ac:dyDescent="0.15">
      <c r="A592" s="61"/>
      <c r="B592" s="225" t="s">
        <v>2101</v>
      </c>
      <c r="C592" s="223" t="s">
        <v>1751</v>
      </c>
      <c r="D592" s="224" t="s">
        <v>1752</v>
      </c>
      <c r="E592" s="208">
        <v>1</v>
      </c>
      <c r="F592" s="210" t="s">
        <v>72</v>
      </c>
      <c r="G592" s="61"/>
      <c r="H592" s="61"/>
      <c r="J592" s="55"/>
    </row>
    <row r="593" spans="1:10" s="44" customFormat="1" ht="15" customHeight="1" x14ac:dyDescent="0.15">
      <c r="A593" s="61"/>
      <c r="B593" s="225" t="s">
        <v>2101</v>
      </c>
      <c r="C593" s="223" t="s">
        <v>1753</v>
      </c>
      <c r="D593" s="224" t="s">
        <v>1754</v>
      </c>
      <c r="E593" s="208">
        <v>10</v>
      </c>
      <c r="F593" s="210">
        <v>5139497</v>
      </c>
      <c r="G593" s="61"/>
      <c r="H593" s="61"/>
      <c r="J593" s="55"/>
    </row>
    <row r="594" spans="1:10" s="44" customFormat="1" ht="15" customHeight="1" x14ac:dyDescent="0.15">
      <c r="A594" s="61"/>
      <c r="B594" s="225" t="s">
        <v>2101</v>
      </c>
      <c r="C594" s="223" t="s">
        <v>1755</v>
      </c>
      <c r="D594" s="224" t="s">
        <v>1756</v>
      </c>
      <c r="E594" s="208">
        <v>2</v>
      </c>
      <c r="F594" s="210" t="s">
        <v>72</v>
      </c>
      <c r="G594" s="61"/>
      <c r="H594" s="61"/>
      <c r="J594" s="55"/>
    </row>
    <row r="595" spans="1:10" s="44" customFormat="1" ht="15" customHeight="1" x14ac:dyDescent="0.15">
      <c r="A595" s="61"/>
      <c r="B595" s="225" t="s">
        <v>2101</v>
      </c>
      <c r="C595" s="223" t="s">
        <v>1757</v>
      </c>
      <c r="D595" s="224" t="s">
        <v>1758</v>
      </c>
      <c r="E595" s="208">
        <v>2</v>
      </c>
      <c r="F595" s="210" t="s">
        <v>72</v>
      </c>
      <c r="G595" s="61"/>
      <c r="H595" s="61"/>
      <c r="J595" s="55"/>
    </row>
    <row r="596" spans="1:10" s="44" customFormat="1" ht="15" customHeight="1" x14ac:dyDescent="0.15">
      <c r="A596" s="61"/>
      <c r="B596" s="225" t="s">
        <v>2101</v>
      </c>
      <c r="C596" s="223" t="s">
        <v>1759</v>
      </c>
      <c r="D596" s="224" t="s">
        <v>1760</v>
      </c>
      <c r="E596" s="208">
        <v>11</v>
      </c>
      <c r="F596" s="210">
        <v>3402838</v>
      </c>
      <c r="G596" s="61"/>
      <c r="H596" s="61"/>
      <c r="J596" s="55"/>
    </row>
    <row r="597" spans="1:10" s="44" customFormat="1" ht="15" customHeight="1" x14ac:dyDescent="0.15">
      <c r="A597" s="61"/>
      <c r="B597" s="225" t="s">
        <v>2101</v>
      </c>
      <c r="C597" s="223" t="s">
        <v>1761</v>
      </c>
      <c r="D597" s="224" t="s">
        <v>1762</v>
      </c>
      <c r="E597" s="208">
        <v>4</v>
      </c>
      <c r="F597" s="210">
        <v>124143</v>
      </c>
      <c r="G597" s="61"/>
      <c r="H597" s="61"/>
      <c r="J597" s="55"/>
    </row>
    <row r="598" spans="1:10" s="44" customFormat="1" ht="15" customHeight="1" x14ac:dyDescent="0.15">
      <c r="A598" s="61"/>
      <c r="B598" s="225" t="s">
        <v>2101</v>
      </c>
      <c r="C598" s="223" t="s">
        <v>1763</v>
      </c>
      <c r="D598" s="224" t="s">
        <v>1764</v>
      </c>
      <c r="E598" s="208">
        <v>4</v>
      </c>
      <c r="F598" s="210">
        <v>39808</v>
      </c>
      <c r="G598" s="61"/>
      <c r="H598" s="61"/>
      <c r="J598" s="55"/>
    </row>
    <row r="599" spans="1:10" s="44" customFormat="1" ht="15" customHeight="1" x14ac:dyDescent="0.15">
      <c r="A599" s="61"/>
      <c r="B599" s="225" t="s">
        <v>2101</v>
      </c>
      <c r="C599" s="223" t="s">
        <v>1765</v>
      </c>
      <c r="D599" s="224" t="s">
        <v>510</v>
      </c>
      <c r="E599" s="208">
        <v>2</v>
      </c>
      <c r="F599" s="210" t="s">
        <v>72</v>
      </c>
      <c r="G599" s="61"/>
      <c r="H599" s="61"/>
      <c r="J599" s="55"/>
    </row>
    <row r="600" spans="1:10" s="44" customFormat="1" ht="15" customHeight="1" x14ac:dyDescent="0.15">
      <c r="A600" s="61"/>
      <c r="B600" s="225" t="s">
        <v>2101</v>
      </c>
      <c r="C600" s="223" t="s">
        <v>1766</v>
      </c>
      <c r="D600" s="224" t="s">
        <v>1767</v>
      </c>
      <c r="E600" s="208">
        <v>2</v>
      </c>
      <c r="F600" s="210" t="s">
        <v>72</v>
      </c>
      <c r="G600" s="61"/>
      <c r="H600" s="61"/>
      <c r="J600" s="55"/>
    </row>
    <row r="601" spans="1:10" s="44" customFormat="1" ht="15" customHeight="1" x14ac:dyDescent="0.15">
      <c r="A601" s="61"/>
      <c r="B601" s="225" t="s">
        <v>2101</v>
      </c>
      <c r="C601" s="223" t="s">
        <v>1768</v>
      </c>
      <c r="D601" s="224" t="s">
        <v>2160</v>
      </c>
      <c r="E601" s="208">
        <v>6</v>
      </c>
      <c r="F601" s="210">
        <v>23018</v>
      </c>
      <c r="G601" s="61"/>
      <c r="H601" s="61"/>
      <c r="J601" s="55"/>
    </row>
    <row r="602" spans="1:10" s="44" customFormat="1" ht="15" customHeight="1" x14ac:dyDescent="0.15">
      <c r="A602" s="61"/>
      <c r="B602" s="225" t="s">
        <v>2101</v>
      </c>
      <c r="C602" s="223" t="s">
        <v>1769</v>
      </c>
      <c r="D602" s="224" t="s">
        <v>1770</v>
      </c>
      <c r="E602" s="208">
        <v>9</v>
      </c>
      <c r="F602" s="210">
        <v>23840</v>
      </c>
      <c r="G602" s="61"/>
      <c r="H602" s="61"/>
      <c r="J602" s="55"/>
    </row>
    <row r="603" spans="1:10" s="44" customFormat="1" ht="15" customHeight="1" x14ac:dyDescent="0.15">
      <c r="A603" s="61"/>
      <c r="B603" s="225" t="s">
        <v>2101</v>
      </c>
      <c r="C603" s="223" t="s">
        <v>1771</v>
      </c>
      <c r="D603" s="224" t="s">
        <v>513</v>
      </c>
      <c r="E603" s="208">
        <v>1</v>
      </c>
      <c r="F603" s="210" t="s">
        <v>72</v>
      </c>
      <c r="G603" s="61"/>
      <c r="H603" s="61"/>
      <c r="J603" s="55"/>
    </row>
    <row r="604" spans="1:10" s="44" customFormat="1" ht="15" customHeight="1" x14ac:dyDescent="0.15">
      <c r="A604" s="61"/>
      <c r="B604" s="225" t="s">
        <v>2101</v>
      </c>
      <c r="C604" s="223" t="s">
        <v>1772</v>
      </c>
      <c r="D604" s="224" t="s">
        <v>1773</v>
      </c>
      <c r="E604" s="208">
        <v>1</v>
      </c>
      <c r="F604" s="210" t="s">
        <v>72</v>
      </c>
      <c r="G604" s="61"/>
      <c r="H604" s="61"/>
      <c r="J604" s="55"/>
    </row>
    <row r="605" spans="1:10" s="44" customFormat="1" ht="15" customHeight="1" x14ac:dyDescent="0.15">
      <c r="A605" s="61"/>
      <c r="B605" s="225" t="s">
        <v>2101</v>
      </c>
      <c r="C605" s="223" t="s">
        <v>1774</v>
      </c>
      <c r="D605" s="224" t="s">
        <v>1775</v>
      </c>
      <c r="E605" s="208">
        <v>1</v>
      </c>
      <c r="F605" s="210" t="s">
        <v>72</v>
      </c>
      <c r="G605" s="61"/>
      <c r="H605" s="61"/>
      <c r="J605" s="55"/>
    </row>
    <row r="606" spans="1:10" s="44" customFormat="1" ht="15" customHeight="1" x14ac:dyDescent="0.15">
      <c r="A606" s="61"/>
      <c r="B606" s="225" t="s">
        <v>2101</v>
      </c>
      <c r="C606" s="223" t="s">
        <v>2228</v>
      </c>
      <c r="D606" s="224" t="s">
        <v>2161</v>
      </c>
      <c r="E606" s="208">
        <v>1</v>
      </c>
      <c r="F606" s="210" t="s">
        <v>72</v>
      </c>
      <c r="G606" s="61"/>
      <c r="H606" s="61"/>
      <c r="J606" s="55"/>
    </row>
    <row r="607" spans="1:10" s="44" customFormat="1" ht="15" customHeight="1" x14ac:dyDescent="0.4">
      <c r="A607" s="61"/>
      <c r="B607" s="211" t="s">
        <v>2229</v>
      </c>
      <c r="C607" s="212" t="s">
        <v>2101</v>
      </c>
      <c r="D607" s="213" t="s">
        <v>1776</v>
      </c>
      <c r="E607" s="239">
        <v>111</v>
      </c>
      <c r="F607" s="238">
        <v>5459884</v>
      </c>
      <c r="G607" s="61"/>
      <c r="H607" s="61"/>
      <c r="J607" s="55"/>
    </row>
    <row r="608" spans="1:10" s="44" customFormat="1" ht="15" customHeight="1" x14ac:dyDescent="0.15">
      <c r="A608" s="61"/>
      <c r="B608" s="225" t="s">
        <v>2101</v>
      </c>
      <c r="C608" s="223" t="s">
        <v>1777</v>
      </c>
      <c r="D608" s="224" t="s">
        <v>1778</v>
      </c>
      <c r="E608" s="208">
        <v>2</v>
      </c>
      <c r="F608" s="210" t="s">
        <v>72</v>
      </c>
      <c r="G608" s="61"/>
      <c r="H608" s="61"/>
      <c r="J608" s="55"/>
    </row>
    <row r="609" spans="1:10" s="44" customFormat="1" ht="15" customHeight="1" x14ac:dyDescent="0.15">
      <c r="A609" s="61"/>
      <c r="B609" s="225" t="s">
        <v>2101</v>
      </c>
      <c r="C609" s="223" t="s">
        <v>1779</v>
      </c>
      <c r="D609" s="224" t="s">
        <v>1780</v>
      </c>
      <c r="E609" s="208">
        <v>1</v>
      </c>
      <c r="F609" s="210" t="s">
        <v>72</v>
      </c>
      <c r="G609" s="61"/>
      <c r="H609" s="61"/>
      <c r="J609" s="55"/>
    </row>
    <row r="610" spans="1:10" s="44" customFormat="1" ht="15" customHeight="1" x14ac:dyDescent="0.15">
      <c r="A610" s="61"/>
      <c r="B610" s="225" t="s">
        <v>2101</v>
      </c>
      <c r="C610" s="223" t="s">
        <v>1781</v>
      </c>
      <c r="D610" s="224" t="s">
        <v>1782</v>
      </c>
      <c r="E610" s="208">
        <v>1</v>
      </c>
      <c r="F610" s="210" t="s">
        <v>72</v>
      </c>
      <c r="G610" s="61"/>
      <c r="H610" s="61"/>
      <c r="J610" s="55"/>
    </row>
    <row r="611" spans="1:10" s="44" customFormat="1" ht="15" customHeight="1" x14ac:dyDescent="0.15">
      <c r="A611" s="61"/>
      <c r="B611" s="225" t="s">
        <v>2101</v>
      </c>
      <c r="C611" s="223" t="s">
        <v>1783</v>
      </c>
      <c r="D611" s="224" t="s">
        <v>1784</v>
      </c>
      <c r="E611" s="208">
        <v>1</v>
      </c>
      <c r="F611" s="185" t="s">
        <v>72</v>
      </c>
      <c r="G611" s="61"/>
      <c r="H611" s="61"/>
      <c r="J611" s="55"/>
    </row>
    <row r="612" spans="1:10" s="44" customFormat="1" ht="15" customHeight="1" x14ac:dyDescent="0.15">
      <c r="A612" s="61"/>
      <c r="B612" s="225" t="s">
        <v>2101</v>
      </c>
      <c r="C612" s="223" t="s">
        <v>1785</v>
      </c>
      <c r="D612" s="224" t="s">
        <v>1786</v>
      </c>
      <c r="E612" s="208">
        <v>1</v>
      </c>
      <c r="F612" s="185" t="s">
        <v>72</v>
      </c>
      <c r="G612" s="61"/>
      <c r="H612" s="61"/>
      <c r="J612" s="55"/>
    </row>
    <row r="613" spans="1:10" s="44" customFormat="1" ht="15" customHeight="1" x14ac:dyDescent="0.15">
      <c r="A613" s="61"/>
      <c r="B613" s="225" t="s">
        <v>2101</v>
      </c>
      <c r="C613" s="223" t="s">
        <v>1787</v>
      </c>
      <c r="D613" s="224" t="s">
        <v>1788</v>
      </c>
      <c r="E613" s="208">
        <v>5</v>
      </c>
      <c r="F613" s="185">
        <v>942681</v>
      </c>
      <c r="G613" s="61"/>
      <c r="H613" s="61"/>
      <c r="J613" s="55"/>
    </row>
    <row r="614" spans="1:10" s="44" customFormat="1" ht="15" customHeight="1" x14ac:dyDescent="0.15">
      <c r="A614" s="61"/>
      <c r="B614" s="225" t="s">
        <v>2101</v>
      </c>
      <c r="C614" s="223" t="s">
        <v>2230</v>
      </c>
      <c r="D614" s="224" t="s">
        <v>2162</v>
      </c>
      <c r="E614" s="208">
        <v>1</v>
      </c>
      <c r="F614" s="210" t="s">
        <v>72</v>
      </c>
      <c r="G614" s="61"/>
      <c r="H614" s="61"/>
      <c r="J614" s="55"/>
    </row>
    <row r="615" spans="1:10" s="44" customFormat="1" ht="15" customHeight="1" x14ac:dyDescent="0.15">
      <c r="A615" s="61"/>
      <c r="B615" s="225" t="s">
        <v>2101</v>
      </c>
      <c r="C615" s="223" t="s">
        <v>2231</v>
      </c>
      <c r="D615" s="224" t="s">
        <v>2163</v>
      </c>
      <c r="E615" s="208">
        <v>1</v>
      </c>
      <c r="F615" s="210" t="s">
        <v>72</v>
      </c>
      <c r="G615" s="61"/>
      <c r="H615" s="61"/>
      <c r="J615" s="55"/>
    </row>
    <row r="616" spans="1:10" ht="15" customHeight="1" x14ac:dyDescent="0.15">
      <c r="B616" s="225" t="s">
        <v>2101</v>
      </c>
      <c r="C616" s="223" t="s">
        <v>1789</v>
      </c>
      <c r="D616" s="224" t="s">
        <v>1790</v>
      </c>
      <c r="E616" s="208">
        <v>1</v>
      </c>
      <c r="F616" s="210" t="s">
        <v>72</v>
      </c>
      <c r="J616" s="55"/>
    </row>
    <row r="617" spans="1:10" ht="15" customHeight="1" x14ac:dyDescent="0.15">
      <c r="B617" s="225" t="s">
        <v>2101</v>
      </c>
      <c r="C617" s="223" t="s">
        <v>1791</v>
      </c>
      <c r="D617" s="224" t="s">
        <v>1792</v>
      </c>
      <c r="E617" s="208">
        <v>1</v>
      </c>
      <c r="F617" s="210" t="s">
        <v>72</v>
      </c>
      <c r="J617" s="55"/>
    </row>
    <row r="618" spans="1:10" ht="15" customHeight="1" x14ac:dyDescent="0.15">
      <c r="B618" s="225" t="s">
        <v>2101</v>
      </c>
      <c r="C618" s="223" t="s">
        <v>1793</v>
      </c>
      <c r="D618" s="224" t="s">
        <v>1794</v>
      </c>
      <c r="E618" s="208">
        <v>1</v>
      </c>
      <c r="F618" s="210" t="s">
        <v>72</v>
      </c>
      <c r="J618" s="55"/>
    </row>
    <row r="619" spans="1:10" ht="15" customHeight="1" x14ac:dyDescent="0.15">
      <c r="B619" s="225" t="s">
        <v>2101</v>
      </c>
      <c r="C619" s="223" t="s">
        <v>1795</v>
      </c>
      <c r="D619" s="224" t="s">
        <v>1796</v>
      </c>
      <c r="E619" s="208">
        <v>1</v>
      </c>
      <c r="F619" s="210" t="s">
        <v>72</v>
      </c>
      <c r="J619" s="55"/>
    </row>
    <row r="620" spans="1:10" ht="15" customHeight="1" x14ac:dyDescent="0.15">
      <c r="B620" s="225" t="s">
        <v>2101</v>
      </c>
      <c r="C620" s="223" t="s">
        <v>1797</v>
      </c>
      <c r="D620" s="224" t="s">
        <v>1798</v>
      </c>
      <c r="E620" s="208">
        <v>2</v>
      </c>
      <c r="F620" s="210" t="s">
        <v>72</v>
      </c>
      <c r="J620" s="55"/>
    </row>
    <row r="621" spans="1:10" ht="15" customHeight="1" x14ac:dyDescent="0.15">
      <c r="B621" s="225" t="s">
        <v>2101</v>
      </c>
      <c r="C621" s="223" t="s">
        <v>1799</v>
      </c>
      <c r="D621" s="224" t="s">
        <v>1800</v>
      </c>
      <c r="E621" s="208">
        <v>2</v>
      </c>
      <c r="F621" s="210" t="s">
        <v>72</v>
      </c>
      <c r="J621" s="55"/>
    </row>
    <row r="622" spans="1:10" ht="15" customHeight="1" x14ac:dyDescent="0.15">
      <c r="B622" s="225" t="s">
        <v>2101</v>
      </c>
      <c r="C622" s="223" t="s">
        <v>1801</v>
      </c>
      <c r="D622" s="224" t="s">
        <v>1802</v>
      </c>
      <c r="E622" s="208">
        <v>3</v>
      </c>
      <c r="F622" s="210">
        <v>14288</v>
      </c>
      <c r="J622" s="55"/>
    </row>
    <row r="623" spans="1:10" ht="15" customHeight="1" x14ac:dyDescent="0.15">
      <c r="B623" s="225" t="s">
        <v>2101</v>
      </c>
      <c r="C623" s="223" t="s">
        <v>1803</v>
      </c>
      <c r="D623" s="224" t="s">
        <v>1804</v>
      </c>
      <c r="E623" s="208">
        <v>6</v>
      </c>
      <c r="F623" s="210">
        <v>28420</v>
      </c>
      <c r="J623" s="55"/>
    </row>
    <row r="624" spans="1:10" ht="15" customHeight="1" x14ac:dyDescent="0.15">
      <c r="B624" s="225" t="s">
        <v>2101</v>
      </c>
      <c r="C624" s="223" t="s">
        <v>1805</v>
      </c>
      <c r="D624" s="224" t="s">
        <v>1806</v>
      </c>
      <c r="E624" s="208">
        <v>4</v>
      </c>
      <c r="F624" s="210">
        <v>12044</v>
      </c>
      <c r="J624" s="55"/>
    </row>
    <row r="625" spans="2:10" ht="15" customHeight="1" x14ac:dyDescent="0.15">
      <c r="B625" s="225" t="s">
        <v>2101</v>
      </c>
      <c r="C625" s="223" t="s">
        <v>1807</v>
      </c>
      <c r="D625" s="224" t="s">
        <v>1808</v>
      </c>
      <c r="E625" s="208">
        <v>1</v>
      </c>
      <c r="F625" s="210" t="s">
        <v>72</v>
      </c>
      <c r="J625" s="55"/>
    </row>
    <row r="626" spans="2:10" ht="15" customHeight="1" x14ac:dyDescent="0.15">
      <c r="B626" s="225" t="s">
        <v>2101</v>
      </c>
      <c r="C626" s="223" t="s">
        <v>1809</v>
      </c>
      <c r="D626" s="224" t="s">
        <v>1810</v>
      </c>
      <c r="E626" s="208">
        <v>8</v>
      </c>
      <c r="F626" s="210">
        <v>21475</v>
      </c>
      <c r="J626" s="55"/>
    </row>
    <row r="627" spans="2:10" ht="15" customHeight="1" x14ac:dyDescent="0.15">
      <c r="B627" s="225" t="s">
        <v>2101</v>
      </c>
      <c r="C627" s="223" t="s">
        <v>1811</v>
      </c>
      <c r="D627" s="224" t="s">
        <v>1812</v>
      </c>
      <c r="E627" s="208">
        <v>1</v>
      </c>
      <c r="F627" s="210" t="s">
        <v>72</v>
      </c>
      <c r="J627" s="55"/>
    </row>
    <row r="628" spans="2:10" ht="15" customHeight="1" x14ac:dyDescent="0.15">
      <c r="B628" s="225" t="s">
        <v>2101</v>
      </c>
      <c r="C628" s="223" t="s">
        <v>2232</v>
      </c>
      <c r="D628" s="224" t="s">
        <v>2164</v>
      </c>
      <c r="E628" s="208">
        <v>1</v>
      </c>
      <c r="F628" s="210" t="s">
        <v>72</v>
      </c>
      <c r="J628" s="55"/>
    </row>
    <row r="629" spans="2:10" ht="15" customHeight="1" x14ac:dyDescent="0.15">
      <c r="B629" s="225" t="s">
        <v>2101</v>
      </c>
      <c r="C629" s="223" t="s">
        <v>1813</v>
      </c>
      <c r="D629" s="224" t="s">
        <v>1814</v>
      </c>
      <c r="E629" s="208">
        <v>5</v>
      </c>
      <c r="F629" s="210">
        <v>16165</v>
      </c>
      <c r="J629" s="55"/>
    </row>
    <row r="630" spans="2:10" ht="15" customHeight="1" x14ac:dyDescent="0.15">
      <c r="B630" s="225" t="s">
        <v>2101</v>
      </c>
      <c r="C630" s="223" t="s">
        <v>2233</v>
      </c>
      <c r="D630" s="224" t="s">
        <v>2165</v>
      </c>
      <c r="E630" s="208">
        <v>2</v>
      </c>
      <c r="F630" s="210" t="s">
        <v>72</v>
      </c>
      <c r="J630" s="55"/>
    </row>
    <row r="631" spans="2:10" ht="15" customHeight="1" x14ac:dyDescent="0.15">
      <c r="B631" s="225" t="s">
        <v>2101</v>
      </c>
      <c r="C631" s="223" t="s">
        <v>1815</v>
      </c>
      <c r="D631" s="224" t="s">
        <v>1816</v>
      </c>
      <c r="E631" s="208">
        <v>31</v>
      </c>
      <c r="F631" s="210">
        <v>133413</v>
      </c>
      <c r="J631" s="55"/>
    </row>
    <row r="632" spans="2:10" ht="15" customHeight="1" x14ac:dyDescent="0.15">
      <c r="B632" s="225" t="s">
        <v>2101</v>
      </c>
      <c r="C632" s="223" t="s">
        <v>1817</v>
      </c>
      <c r="D632" s="224" t="s">
        <v>1818</v>
      </c>
      <c r="E632" s="208">
        <v>10</v>
      </c>
      <c r="F632" s="210">
        <v>19622</v>
      </c>
      <c r="J632" s="55"/>
    </row>
    <row r="633" spans="2:10" ht="15" customHeight="1" x14ac:dyDescent="0.15">
      <c r="B633" s="225" t="s">
        <v>2101</v>
      </c>
      <c r="C633" s="223" t="s">
        <v>1819</v>
      </c>
      <c r="D633" s="224" t="s">
        <v>1820</v>
      </c>
      <c r="E633" s="208">
        <v>4</v>
      </c>
      <c r="F633" s="210">
        <v>408062</v>
      </c>
      <c r="J633" s="55"/>
    </row>
    <row r="634" spans="2:10" ht="15" customHeight="1" x14ac:dyDescent="0.15">
      <c r="B634" s="225" t="s">
        <v>2101</v>
      </c>
      <c r="C634" s="223" t="s">
        <v>1821</v>
      </c>
      <c r="D634" s="224" t="s">
        <v>1822</v>
      </c>
      <c r="E634" s="208">
        <v>4</v>
      </c>
      <c r="F634" s="210">
        <v>25894</v>
      </c>
      <c r="J634" s="55"/>
    </row>
    <row r="635" spans="2:10" ht="15" customHeight="1" x14ac:dyDescent="0.15">
      <c r="B635" s="225" t="s">
        <v>2101</v>
      </c>
      <c r="C635" s="223" t="s">
        <v>1823</v>
      </c>
      <c r="D635" s="224" t="s">
        <v>1824</v>
      </c>
      <c r="E635" s="208">
        <v>2</v>
      </c>
      <c r="F635" s="210" t="s">
        <v>72</v>
      </c>
      <c r="J635" s="55"/>
    </row>
    <row r="636" spans="2:10" ht="15" customHeight="1" thickBot="1" x14ac:dyDescent="0.2">
      <c r="B636" s="227" t="s">
        <v>2101</v>
      </c>
      <c r="C636" s="228" t="s">
        <v>1825</v>
      </c>
      <c r="D636" s="229" t="s">
        <v>535</v>
      </c>
      <c r="E636" s="196">
        <v>8</v>
      </c>
      <c r="F636" s="216">
        <v>323541</v>
      </c>
      <c r="J636" s="55"/>
    </row>
  </sheetData>
  <mergeCells count="2">
    <mergeCell ref="B4:D5"/>
    <mergeCell ref="B6:D6"/>
  </mergeCells>
  <phoneticPr fontId="2"/>
  <pageMargins left="0.78740157480314965" right="0.78740157480314965" top="0.78740157480314965" bottom="0.78740157480314965" header="0.39370078740157483" footer="0.59055118110236227"/>
  <pageSetup paperSize="9" scale="92" firstPageNumber="5" fitToHeight="0" orientation="portrait" r:id="rId1"/>
  <ignoredErrors>
    <ignoredError sqref="B709:B1048576"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59</vt:i4>
      </vt:variant>
      <vt:variant>
        <vt:lpstr>名前付き一覧</vt:lpstr>
      </vt:variant>
      <vt:variant>
        <vt:i4>61</vt:i4>
      </vt:variant>
    </vt:vector>
  </HeadingPairs>
  <TitlesOfParts>
    <vt:vector size="120" baseType="lpstr">
      <vt:lpstr>目次</vt:lpstr>
      <vt:lpstr>留意事項</vt:lpstr>
      <vt:lpstr>第1表-1（県計）</vt:lpstr>
      <vt:lpstr>第1表-1（県央）</vt:lpstr>
      <vt:lpstr>第1表-1（県南）</vt:lpstr>
      <vt:lpstr>第1表-1（沿岸）</vt:lpstr>
      <vt:lpstr>第1表-1（県北）</vt:lpstr>
      <vt:lpstr>第1表-2</vt:lpstr>
      <vt:lpstr>第１表-３</vt:lpstr>
      <vt:lpstr>第１表-４</vt:lpstr>
      <vt:lpstr>第2表</vt:lpstr>
      <vt:lpstr>第3表</vt:lpstr>
      <vt:lpstr>第4表</vt:lpstr>
      <vt:lpstr>第5表</vt:lpstr>
      <vt:lpstr>第6表</vt:lpstr>
      <vt:lpstr>第7表</vt:lpstr>
      <vt:lpstr>第8表</vt:lpstr>
      <vt:lpstr>第9表</vt:lpstr>
      <vt:lpstr>第10表</vt:lpstr>
      <vt:lpstr>第11表</vt:lpstr>
      <vt:lpstr>第12表（県計）</vt:lpstr>
      <vt:lpstr>第12表（県央）</vt:lpstr>
      <vt:lpstr>第12表（県南）</vt:lpstr>
      <vt:lpstr>第12表（沿岸）</vt:lpstr>
      <vt:lpstr>第12表（県北）</vt:lpstr>
      <vt:lpstr>第12表（盛岡市）</vt:lpstr>
      <vt:lpstr>第12表（宮古市）</vt:lpstr>
      <vt:lpstr>第12表（大船渡市）</vt:lpstr>
      <vt:lpstr>第12表（花巻市）</vt:lpstr>
      <vt:lpstr>第12表（北上市）</vt:lpstr>
      <vt:lpstr>第12表（久慈市）</vt:lpstr>
      <vt:lpstr>第12表（遠野市）</vt:lpstr>
      <vt:lpstr>第12表（一関市）</vt:lpstr>
      <vt:lpstr>第12表（陸前高田市）</vt:lpstr>
      <vt:lpstr>第12表（釜石市）</vt:lpstr>
      <vt:lpstr>第12表（二戸市）</vt:lpstr>
      <vt:lpstr>第12表（八幡平市）</vt:lpstr>
      <vt:lpstr>第12表（奥州市）</vt:lpstr>
      <vt:lpstr>第12表（滝沢市）</vt:lpstr>
      <vt:lpstr>第12表（雫石町）</vt:lpstr>
      <vt:lpstr>第12表（葛巻町）</vt:lpstr>
      <vt:lpstr>第12表（岩手町）</vt:lpstr>
      <vt:lpstr>第12表（紫波町）</vt:lpstr>
      <vt:lpstr>第12表（矢巾町）</vt:lpstr>
      <vt:lpstr>第12表（西和賀町）</vt:lpstr>
      <vt:lpstr>第12表（金ケ崎町）</vt:lpstr>
      <vt:lpstr>第12表（平泉町）</vt:lpstr>
      <vt:lpstr>第12表（住田町）</vt:lpstr>
      <vt:lpstr>第12表（大槌町）</vt:lpstr>
      <vt:lpstr>第12表（山田町）</vt:lpstr>
      <vt:lpstr>第12表（岩泉町）</vt:lpstr>
      <vt:lpstr>第12表（田野畑村）</vt:lpstr>
      <vt:lpstr>第12表（普代村）</vt:lpstr>
      <vt:lpstr>第12表（軽米町）</vt:lpstr>
      <vt:lpstr>第12表（野田村）</vt:lpstr>
      <vt:lpstr>第12表（九戸村）</vt:lpstr>
      <vt:lpstr>第12表（洋野町）</vt:lpstr>
      <vt:lpstr>第12表（一戸町）</vt:lpstr>
      <vt:lpstr>第13表（市町村別、敷地、水）</vt:lpstr>
      <vt:lpstr>第10表!Print_Area</vt:lpstr>
      <vt:lpstr>第11表!Print_Area</vt:lpstr>
      <vt:lpstr>'第12表（一関市）'!Print_Area</vt:lpstr>
      <vt:lpstr>'第12表（一戸町）'!Print_Area</vt:lpstr>
      <vt:lpstr>'第12表（沿岸）'!Print_Area</vt:lpstr>
      <vt:lpstr>'第12表（遠野市）'!Print_Area</vt:lpstr>
      <vt:lpstr>'第12表（奥州市）'!Print_Area</vt:lpstr>
      <vt:lpstr>'第12表（花巻市）'!Print_Area</vt:lpstr>
      <vt:lpstr>'第12表（葛巻町）'!Print_Area</vt:lpstr>
      <vt:lpstr>'第12表（釜石市）'!Print_Area</vt:lpstr>
      <vt:lpstr>'第12表（岩手町）'!Print_Area</vt:lpstr>
      <vt:lpstr>'第12表（岩泉町）'!Print_Area</vt:lpstr>
      <vt:lpstr>'第12表（久慈市）'!Print_Area</vt:lpstr>
      <vt:lpstr>'第12表（宮古市）'!Print_Area</vt:lpstr>
      <vt:lpstr>'第12表（金ケ崎町）'!Print_Area</vt:lpstr>
      <vt:lpstr>'第12表（九戸村）'!Print_Area</vt:lpstr>
      <vt:lpstr>'第12表（軽米町）'!Print_Area</vt:lpstr>
      <vt:lpstr>'第12表（県央）'!Print_Area</vt:lpstr>
      <vt:lpstr>'第12表（県計）'!Print_Area</vt:lpstr>
      <vt:lpstr>'第12表（県南）'!Print_Area</vt:lpstr>
      <vt:lpstr>'第12表（県北）'!Print_Area</vt:lpstr>
      <vt:lpstr>'第12表（山田町）'!Print_Area</vt:lpstr>
      <vt:lpstr>'第12表（紫波町）'!Print_Area</vt:lpstr>
      <vt:lpstr>'第12表（雫石町）'!Print_Area</vt:lpstr>
      <vt:lpstr>'第12表（住田町）'!Print_Area</vt:lpstr>
      <vt:lpstr>'第12表（盛岡市）'!Print_Area</vt:lpstr>
      <vt:lpstr>'第12表（西和賀町）'!Print_Area</vt:lpstr>
      <vt:lpstr>'第12表（大船渡市）'!Print_Area</vt:lpstr>
      <vt:lpstr>'第12表（大槌町）'!Print_Area</vt:lpstr>
      <vt:lpstr>'第12表（滝沢市）'!Print_Area</vt:lpstr>
      <vt:lpstr>'第12表（田野畑村）'!Print_Area</vt:lpstr>
      <vt:lpstr>'第12表（二戸市）'!Print_Area</vt:lpstr>
      <vt:lpstr>'第12表（八幡平市）'!Print_Area</vt:lpstr>
      <vt:lpstr>'第12表（普代村）'!Print_Area</vt:lpstr>
      <vt:lpstr>'第12表（平泉町）'!Print_Area</vt:lpstr>
      <vt:lpstr>'第12表（北上市）'!Print_Area</vt:lpstr>
      <vt:lpstr>'第12表（野田村）'!Print_Area</vt:lpstr>
      <vt:lpstr>'第12表（矢巾町）'!Print_Area</vt:lpstr>
      <vt:lpstr>'第12表（洋野町）'!Print_Area</vt:lpstr>
      <vt:lpstr>'第12表（陸前高田市）'!Print_Area</vt:lpstr>
      <vt:lpstr>'第13表（市町村別、敷地、水）'!Print_Area</vt:lpstr>
      <vt:lpstr>'第1表-1（沿岸）'!Print_Area</vt:lpstr>
      <vt:lpstr>'第1表-1（県央）'!Print_Area</vt:lpstr>
      <vt:lpstr>'第1表-1（県計）'!Print_Area</vt:lpstr>
      <vt:lpstr>'第1表-1（県南）'!Print_Area</vt:lpstr>
      <vt:lpstr>'第1表-1（県北）'!Print_Area</vt:lpstr>
      <vt:lpstr>'第1表-2'!Print_Area</vt:lpstr>
      <vt:lpstr>'第１表-３'!Print_Area</vt:lpstr>
      <vt:lpstr>'第１表-４'!Print_Area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目次!Print_Area</vt:lpstr>
      <vt:lpstr>留意事項!Print_Area</vt:lpstr>
      <vt:lpstr>'第1表-2'!Print_Titles</vt:lpstr>
      <vt:lpstr>第2表!Print_Titles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100233</dc:creator>
  <cp:lastModifiedBy>003170</cp:lastModifiedBy>
  <cp:lastPrinted>2024-03-28T17:50:04Z</cp:lastPrinted>
  <dcterms:created xsi:type="dcterms:W3CDTF">2022-10-11T04:45:44Z</dcterms:created>
  <dcterms:modified xsi:type="dcterms:W3CDTF">2024-03-28T17:59:06Z</dcterms:modified>
</cp:coreProperties>
</file>