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_水道概況\R6年度_(2024)\01_原稿\"/>
    </mc:Choice>
  </mc:AlternateContent>
  <xr:revisionPtr revIDLastSave="0" documentId="13_ncr:1_{5383F4E1-0C28-4D80-9486-4A1D263BA8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★上水・簡水 R6" sheetId="23" r:id="rId1"/>
    <sheet name="★交付金 R6" sheetId="25" r:id="rId2"/>
    <sheet name="★水道施設災害 (東日本大震災) R6" sheetId="22" r:id="rId3"/>
  </sheets>
  <definedNames>
    <definedName name="_xlnm.Print_Area" localSheetId="1">'★交付金 R6'!$A$1:$J$26</definedName>
    <definedName name="_xlnm.Print_Area" localSheetId="0">'★上水・簡水 R6'!$A$1:$K$18</definedName>
    <definedName name="_xlnm.Print_Area" localSheetId="2">'★水道施設災害 (東日本大震災) R6'!$A$1:$K$17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3" l="1"/>
  <c r="B7" i="22"/>
  <c r="J7" i="22"/>
  <c r="H7" i="22"/>
  <c r="G7" i="22"/>
  <c r="J6" i="22"/>
  <c r="J5" i="22" l="1"/>
  <c r="J12" i="22"/>
  <c r="J13" i="22" s="1"/>
  <c r="I5" i="25"/>
  <c r="J7" i="23"/>
  <c r="J6" i="23"/>
  <c r="J5" i="23"/>
  <c r="H13" i="22"/>
  <c r="G13" i="22"/>
  <c r="B13" i="22"/>
  <c r="G23" i="25"/>
  <c r="F23" i="25"/>
  <c r="B23" i="25"/>
  <c r="I11" i="25"/>
  <c r="I22" i="25" l="1"/>
  <c r="I12" i="25"/>
  <c r="I7" i="25"/>
  <c r="I8" i="25"/>
  <c r="I9" i="25"/>
  <c r="I10" i="25"/>
  <c r="I13" i="25"/>
  <c r="I14" i="25"/>
  <c r="I15" i="25"/>
  <c r="I16" i="25"/>
  <c r="I17" i="25"/>
  <c r="I18" i="25"/>
  <c r="I19" i="25"/>
  <c r="I20" i="25"/>
  <c r="I21" i="25"/>
  <c r="I6" i="25"/>
  <c r="I23" i="25" l="1"/>
  <c r="G8" i="23"/>
  <c r="H8" i="23"/>
  <c r="J8" i="23"/>
  <c r="H14" i="23" l="1"/>
  <c r="G14" i="23"/>
  <c r="C14" i="23"/>
  <c r="J13" i="23"/>
  <c r="J14" i="23" s="1"/>
</calcChain>
</file>

<file path=xl/sharedStrings.xml><?xml version="1.0" encoding="utf-8"?>
<sst xmlns="http://schemas.openxmlformats.org/spreadsheetml/2006/main" count="147" uniqueCount="63">
  <si>
    <t>備考</t>
    <rPh sb="0" eb="2">
      <t>ビコウ</t>
    </rPh>
    <phoneticPr fontId="2"/>
  </si>
  <si>
    <t>合計</t>
    <rPh sb="0" eb="2">
      <t>ゴウケイ</t>
    </rPh>
    <phoneticPr fontId="2"/>
  </si>
  <si>
    <t>市町村名</t>
  </si>
  <si>
    <t>地区名</t>
  </si>
  <si>
    <t>事業内訳</t>
  </si>
  <si>
    <t>補助率</t>
    <rPh sb="0" eb="3">
      <t>ホジョリツ</t>
    </rPh>
    <phoneticPr fontId="4"/>
  </si>
  <si>
    <t>工期</t>
    <rPh sb="0" eb="2">
      <t>コウキ</t>
    </rPh>
    <phoneticPr fontId="4"/>
  </si>
  <si>
    <t>事業種別</t>
    <rPh sb="0" eb="2">
      <t>ジギョウ</t>
    </rPh>
    <rPh sb="2" eb="4">
      <t>シュベツ</t>
    </rPh>
    <phoneticPr fontId="2"/>
  </si>
  <si>
    <t>被害原因</t>
    <rPh sb="0" eb="2">
      <t>ヒガイ</t>
    </rPh>
    <rPh sb="2" eb="4">
      <t>ゲンイン</t>
    </rPh>
    <phoneticPr fontId="2"/>
  </si>
  <si>
    <t>H23.3.11
東日本大震災</t>
    <rPh sb="9" eb="10">
      <t>ヒガシ</t>
    </rPh>
    <rPh sb="10" eb="12">
      <t>ニホン</t>
    </rPh>
    <rPh sb="12" eb="15">
      <t>ダイシンサイ</t>
    </rPh>
    <phoneticPr fontId="2"/>
  </si>
  <si>
    <t>国庫補助額</t>
    <rPh sb="4" eb="5">
      <t>ガク</t>
    </rPh>
    <phoneticPr fontId="4"/>
  </si>
  <si>
    <t>22　補助事業</t>
    <rPh sb="3" eb="5">
      <t>ホジョ</t>
    </rPh>
    <rPh sb="5" eb="7">
      <t>ジギョウ</t>
    </rPh>
    <phoneticPr fontId="2"/>
  </si>
  <si>
    <t>釜石市</t>
    <rPh sb="0" eb="3">
      <t>カマイシシ</t>
    </rPh>
    <phoneticPr fontId="2"/>
  </si>
  <si>
    <t>総事業費</t>
    <phoneticPr fontId="2"/>
  </si>
  <si>
    <t>補助基本額</t>
    <phoneticPr fontId="2"/>
  </si>
  <si>
    <t>※実績ベースで記載。</t>
    <rPh sb="1" eb="3">
      <t>ジッセキ</t>
    </rPh>
    <rPh sb="7" eb="9">
      <t>キサイ</t>
    </rPh>
    <phoneticPr fontId="2"/>
  </si>
  <si>
    <t>※地区名に記載がないもの及び（上）と記載されているものは上水道事業である。</t>
    <rPh sb="1" eb="4">
      <t>チクメイ</t>
    </rPh>
    <rPh sb="5" eb="7">
      <t>キサイ</t>
    </rPh>
    <rPh sb="12" eb="13">
      <t>オヨ</t>
    </rPh>
    <rPh sb="15" eb="16">
      <t>ウエ</t>
    </rPh>
    <rPh sb="18" eb="20">
      <t>キサイ</t>
    </rPh>
    <rPh sb="28" eb="31">
      <t>ジョウスイドウ</t>
    </rPh>
    <rPh sb="31" eb="33">
      <t>ジギョウ</t>
    </rPh>
    <phoneticPr fontId="2"/>
  </si>
  <si>
    <t>※交付額確定報告から転記のこと。</t>
    <rPh sb="1" eb="3">
      <t>コウフ</t>
    </rPh>
    <rPh sb="3" eb="4">
      <t>ガク</t>
    </rPh>
    <rPh sb="4" eb="6">
      <t>カクテイ</t>
    </rPh>
    <rPh sb="6" eb="8">
      <t>ホウコク</t>
    </rPh>
    <rPh sb="10" eb="12">
      <t>テンキ</t>
    </rPh>
    <phoneticPr fontId="2"/>
  </si>
  <si>
    <t>（1）上水道</t>
    <rPh sb="3" eb="6">
      <t>ジョウスイドウ</t>
    </rPh>
    <rPh sb="5" eb="6">
      <t>カンスイ</t>
    </rPh>
    <phoneticPr fontId="2"/>
  </si>
  <si>
    <t>盛岡市</t>
  </si>
  <si>
    <t>（3）交付金事業</t>
    <rPh sb="3" eb="6">
      <t>コウフキン</t>
    </rPh>
    <rPh sb="6" eb="8">
      <t>ジギョウ</t>
    </rPh>
    <phoneticPr fontId="2"/>
  </si>
  <si>
    <t>（4）　水道施設災害復旧（東日本大震災）</t>
    <rPh sb="4" eb="6">
      <t>スイドウ</t>
    </rPh>
    <rPh sb="6" eb="8">
      <t>シセツ</t>
    </rPh>
    <rPh sb="8" eb="10">
      <t>サイガイ</t>
    </rPh>
    <rPh sb="10" eb="12">
      <t>フッキュウ</t>
    </rPh>
    <rPh sb="13" eb="14">
      <t>ヒガシ</t>
    </rPh>
    <rPh sb="14" eb="15">
      <t>ヒ</t>
    </rPh>
    <rPh sb="15" eb="16">
      <t>ホン</t>
    </rPh>
    <rPh sb="16" eb="19">
      <t>ダイシンサイ</t>
    </rPh>
    <phoneticPr fontId="2"/>
  </si>
  <si>
    <t>（2）簡易水道</t>
    <rPh sb="3" eb="5">
      <t>カンイ</t>
    </rPh>
    <rPh sb="5" eb="7">
      <t>スイドウ</t>
    </rPh>
    <phoneticPr fontId="2"/>
  </si>
  <si>
    <t>高度浄水施設整備費</t>
    <rPh sb="0" eb="9">
      <t>コウドジョウスイシセツセイビヒ</t>
    </rPh>
    <phoneticPr fontId="2"/>
  </si>
  <si>
    <t>R5</t>
    <phoneticPr fontId="2"/>
  </si>
  <si>
    <t>盛岡市</t>
    <rPh sb="0" eb="3">
      <t>モリオカシ</t>
    </rPh>
    <phoneticPr fontId="2"/>
  </si>
  <si>
    <t>水道施設機能維持整備費</t>
    <rPh sb="0" eb="2">
      <t>スイドウ</t>
    </rPh>
    <rPh sb="2" eb="4">
      <t>シセツ</t>
    </rPh>
    <rPh sb="4" eb="6">
      <t>キノウ</t>
    </rPh>
    <rPh sb="6" eb="8">
      <t>イジ</t>
    </rPh>
    <rPh sb="8" eb="10">
      <t>セイビ</t>
    </rPh>
    <rPh sb="10" eb="11">
      <t>ヒ</t>
    </rPh>
    <phoneticPr fontId="2"/>
  </si>
  <si>
    <t>大船渡市</t>
    <rPh sb="0" eb="4">
      <t>オオフナトシ</t>
    </rPh>
    <phoneticPr fontId="2"/>
  </si>
  <si>
    <t>釜石市上水道事業
（4回目）その22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</si>
  <si>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～</t>
    <phoneticPr fontId="2"/>
  </si>
  <si>
    <t>八幡平市</t>
  </si>
  <si>
    <t>高度浄水施設整備費</t>
  </si>
  <si>
    <t>陸前高田市</t>
    <rPh sb="0" eb="5">
      <t>リクゼンタカタシ</t>
    </rPh>
    <phoneticPr fontId="2"/>
  </si>
  <si>
    <t>令和６年度</t>
    <rPh sb="0" eb="2">
      <t>レイワ</t>
    </rPh>
    <rPh sb="3" eb="5">
      <t>ネンド</t>
    </rPh>
    <rPh sb="4" eb="5">
      <t>ド</t>
    </rPh>
    <phoneticPr fontId="2"/>
  </si>
  <si>
    <t>R6</t>
    <phoneticPr fontId="2"/>
  </si>
  <si>
    <t>※R6実施事業のうち、R6に完了したもののみ計上。（R7に繰り越したものは記載しない）</t>
    <rPh sb="3" eb="5">
      <t>ジッシ</t>
    </rPh>
    <rPh sb="5" eb="7">
      <t>ジギョウ</t>
    </rPh>
    <rPh sb="14" eb="16">
      <t>カンリョウ</t>
    </rPh>
    <rPh sb="22" eb="24">
      <t>ケイジョウ</t>
    </rPh>
    <rPh sb="29" eb="30">
      <t>ク</t>
    </rPh>
    <rPh sb="31" eb="32">
      <t>コ</t>
    </rPh>
    <rPh sb="37" eb="39">
      <t>キサイ</t>
    </rPh>
    <phoneticPr fontId="2"/>
  </si>
  <si>
    <t>緊急時給水拠点確保等事業
（緊急時用連絡管）</t>
  </si>
  <si>
    <t>大船渡市</t>
  </si>
  <si>
    <t>一関市</t>
  </si>
  <si>
    <t>二戸市</t>
  </si>
  <si>
    <t>滝沢市</t>
  </si>
  <si>
    <t>葛巻町</t>
  </si>
  <si>
    <t>岩手町</t>
  </si>
  <si>
    <t>矢巾町</t>
  </si>
  <si>
    <t>山田町</t>
  </si>
  <si>
    <t>田野畑村</t>
  </si>
  <si>
    <t>軽米町</t>
  </si>
  <si>
    <t>一戸町</t>
  </si>
  <si>
    <t>岩手中部
水道企業団</t>
  </si>
  <si>
    <t>奥州金ケ崎
行政事務組合</t>
  </si>
  <si>
    <t>緊急時給水拠点確保等事業
（重要給水施設配水管）</t>
  </si>
  <si>
    <t>水道管路耐震化等推進事業
（老朽管更新事業）</t>
  </si>
  <si>
    <t>緊急時給水拠点確保等事業費
（重要給水施設配水管）</t>
  </si>
  <si>
    <t>水道管路耐震化等推進事業費
（水道管路緊急改善事業）</t>
  </si>
  <si>
    <t>水道管路耐震化等推進事業費
（老朽管更新事業）</t>
  </si>
  <si>
    <t>生活基盤近代化事業
（基幹改良）</t>
  </si>
  <si>
    <t>生活基盤近代化事業
（増補改良）</t>
  </si>
  <si>
    <t>水道広域化施設整備費
（特定広域化施設整備費）</t>
  </si>
  <si>
    <t>（5）　水道施設災害復旧（令和６年８月豪雨）</t>
    <rPh sb="4" eb="6">
      <t>スイドウ</t>
    </rPh>
    <rPh sb="6" eb="8">
      <t>シセツ</t>
    </rPh>
    <rPh sb="8" eb="10">
      <t>サイガイ</t>
    </rPh>
    <rPh sb="10" eb="12">
      <t>フッキュウ</t>
    </rPh>
    <rPh sb="13" eb="15">
      <t>レイワ</t>
    </rPh>
    <rPh sb="16" eb="17">
      <t>ネン</t>
    </rPh>
    <rPh sb="18" eb="21">
      <t>ガツゴウウ</t>
    </rPh>
    <phoneticPr fontId="2"/>
  </si>
  <si>
    <t>R6.8.27
大雨による災害</t>
    <rPh sb="8" eb="10">
      <t>オオアメ</t>
    </rPh>
    <rPh sb="13" eb="15">
      <t>サイガイ</t>
    </rPh>
    <phoneticPr fontId="2"/>
  </si>
  <si>
    <t>令和６年度災害</t>
    <rPh sb="0" eb="2">
      <t>レイワ</t>
    </rPh>
    <rPh sb="3" eb="7">
      <t>ネンドサイガイ</t>
    </rPh>
    <phoneticPr fontId="2"/>
  </si>
  <si>
    <t>大船渡市上水道事業
（5回目）その34</t>
    <rPh sb="0" eb="4">
      <t>オオフナトシ</t>
    </rPh>
    <rPh sb="4" eb="9">
      <t>ジョウスイドウジギョウ</t>
    </rPh>
    <rPh sb="12" eb="14">
      <t>カイメ</t>
    </rPh>
    <phoneticPr fontId="2"/>
  </si>
  <si>
    <t>H23.3.11
東日本大震災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</si>
</sst>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件&quot;&quot;数&quot;\ \ #,##0&quot;件&quot;"/>
    <numFmt numFmtId="177" formatCode="#,##0&quot;市町村&quot;"/>
    <numFmt numFmtId="178" formatCode="#,##0&quot;事業&quot;"/>
    <numFmt numFmtId="179" formatCode="#,##0_ "/>
    <numFmt numFmtId="180" formatCode="#\ ?/10"/>
    <numFmt numFmtId="181" formatCode="0.000_);[Red]\(0.000\)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.05"/>
      <color indexed="8"/>
      <name val="ＭＳ Ｐゴシック"/>
      <family val="3"/>
      <charset val="128"/>
    </font>
    <font>
      <sz val="2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5" fillId="0" borderId="0"/>
    <xf numFmtId="0" fontId="8" fillId="0" borderId="0"/>
    <xf numFmtId="0" fontId="5" fillId="0" borderId="0"/>
    <xf numFmtId="0" fontId="5" fillId="0" borderId="0"/>
    <xf numFmtId="38" fontId="1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8" fontId="3" fillId="0" borderId="0" xfId="1" applyFont="1" applyFill="1" applyBorder="1" applyAlignment="1" applyProtection="1">
      <alignment vertical="center" wrapText="1"/>
      <protection locked="0"/>
    </xf>
    <xf numFmtId="0" fontId="3" fillId="0" borderId="0" xfId="6" applyFont="1" applyAlignment="1" applyProtection="1">
      <alignment vertical="center"/>
      <protection locked="0"/>
    </xf>
    <xf numFmtId="0" fontId="3" fillId="0" borderId="0" xfId="6" applyFont="1" applyAlignment="1" applyProtection="1">
      <alignment vertical="center" wrapText="1"/>
      <protection locked="0"/>
    </xf>
    <xf numFmtId="38" fontId="3" fillId="0" borderId="0" xfId="1" applyFont="1" applyFill="1" applyBorder="1" applyAlignment="1" applyProtection="1">
      <alignment vertical="center" wrapText="1"/>
    </xf>
    <xf numFmtId="38" fontId="3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6" applyFont="1" applyAlignment="1" applyProtection="1">
      <alignment horizontal="center" vertical="center"/>
      <protection locked="0"/>
    </xf>
    <xf numFmtId="0" fontId="3" fillId="0" borderId="0" xfId="6" applyFont="1" applyAlignment="1" applyProtection="1">
      <alignment horizontal="center" vertical="center" wrapText="1"/>
      <protection locked="0"/>
    </xf>
    <xf numFmtId="38" fontId="3" fillId="0" borderId="0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9" fillId="0" borderId="0" xfId="0" applyFont="1"/>
    <xf numFmtId="38" fontId="3" fillId="0" borderId="0" xfId="2" applyFont="1" applyFill="1" applyBorder="1" applyAlignment="1" applyProtection="1">
      <alignment vertical="center" wrapText="1"/>
      <protection locked="0"/>
    </xf>
    <xf numFmtId="38" fontId="3" fillId="0" borderId="0" xfId="2" applyFont="1" applyFill="1" applyBorder="1" applyAlignment="1" applyProtection="1">
      <alignment horizontal="center" vertical="center" wrapText="1"/>
      <protection locked="0"/>
    </xf>
    <xf numFmtId="38" fontId="6" fillId="0" borderId="0" xfId="2" applyFont="1" applyFill="1" applyBorder="1" applyAlignment="1" applyProtection="1">
      <alignment vertical="center" wrapText="1"/>
      <protection locked="0"/>
    </xf>
    <xf numFmtId="38" fontId="6" fillId="0" borderId="0" xfId="2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6" applyFont="1" applyAlignment="1" applyProtection="1">
      <alignment vertical="center"/>
      <protection locked="0"/>
    </xf>
    <xf numFmtId="0" fontId="10" fillId="0" borderId="0" xfId="6" applyFont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38" fontId="11" fillId="0" borderId="0" xfId="2" applyFont="1" applyFill="1" applyBorder="1" applyAlignment="1" applyProtection="1">
      <alignment vertical="center" wrapText="1"/>
    </xf>
    <xf numFmtId="38" fontId="11" fillId="0" borderId="0" xfId="2" applyFont="1" applyFill="1" applyBorder="1" applyAlignment="1" applyProtection="1">
      <alignment horizontal="center" vertical="center" wrapText="1"/>
    </xf>
    <xf numFmtId="38" fontId="11" fillId="0" borderId="0" xfId="2" applyFont="1" applyFill="1" applyBorder="1" applyAlignment="1" applyProtection="1">
      <alignment vertical="center" wrapText="1"/>
      <protection locked="0"/>
    </xf>
    <xf numFmtId="38" fontId="11" fillId="0" borderId="0" xfId="2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5" fillId="0" borderId="10" xfId="6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wrapText="1"/>
    </xf>
    <xf numFmtId="0" fontId="3" fillId="0" borderId="16" xfId="6" applyFont="1" applyBorder="1" applyAlignment="1" applyProtection="1">
      <alignment horizontal="center" vertical="center" shrinkToFit="1"/>
      <protection locked="0"/>
    </xf>
    <xf numFmtId="0" fontId="3" fillId="0" borderId="17" xfId="6" applyFont="1" applyBorder="1" applyAlignment="1" applyProtection="1">
      <alignment horizontal="center" vertical="center" shrinkToFit="1"/>
      <protection locked="0"/>
    </xf>
    <xf numFmtId="38" fontId="16" fillId="0" borderId="9" xfId="0" applyNumberFormat="1" applyFont="1" applyBorder="1" applyAlignment="1" applyProtection="1">
      <alignment vertical="center"/>
      <protection locked="0"/>
    </xf>
    <xf numFmtId="38" fontId="16" fillId="0" borderId="9" xfId="0" applyNumberFormat="1" applyFont="1" applyBorder="1" applyAlignment="1">
      <alignment vertical="center"/>
    </xf>
    <xf numFmtId="38" fontId="16" fillId="0" borderId="9" xfId="1" applyFont="1" applyFill="1" applyBorder="1" applyAlignment="1">
      <alignment vertical="center"/>
    </xf>
    <xf numFmtId="0" fontId="17" fillId="0" borderId="8" xfId="0" applyFont="1" applyBorder="1" applyAlignment="1">
      <alignment horizontal="center" vertical="center" wrapText="1"/>
    </xf>
    <xf numFmtId="177" fontId="3" fillId="0" borderId="7" xfId="0" applyNumberFormat="1" applyFont="1" applyBorder="1" applyAlignment="1">
      <alignment horizontal="center" vertical="center"/>
    </xf>
    <xf numFmtId="0" fontId="3" fillId="0" borderId="4" xfId="6" applyFont="1" applyBorder="1" applyAlignment="1" applyProtection="1">
      <alignment vertical="center" shrinkToFit="1"/>
      <protection locked="0"/>
    </xf>
    <xf numFmtId="0" fontId="3" fillId="0" borderId="6" xfId="6" applyFont="1" applyBorder="1" applyAlignment="1" applyProtection="1">
      <alignment horizontal="center" vertical="center" shrinkToFit="1"/>
      <protection locked="0"/>
    </xf>
    <xf numFmtId="0" fontId="3" fillId="0" borderId="5" xfId="6" applyFont="1" applyBorder="1" applyAlignment="1" applyProtection="1">
      <alignment vertical="center" shrinkToFit="1"/>
      <protection locked="0"/>
    </xf>
    <xf numFmtId="38" fontId="16" fillId="0" borderId="2" xfId="0" applyNumberFormat="1" applyFont="1" applyBorder="1" applyAlignment="1">
      <alignment vertical="center"/>
    </xf>
    <xf numFmtId="38" fontId="16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8" fillId="0" borderId="18" xfId="6" applyFont="1" applyBorder="1" applyAlignment="1" applyProtection="1">
      <alignment horizontal="center" vertical="center" shrinkToFit="1"/>
      <protection locked="0"/>
    </xf>
    <xf numFmtId="0" fontId="10" fillId="0" borderId="19" xfId="6" applyFont="1" applyBorder="1" applyAlignment="1" applyProtection="1">
      <alignment horizontal="center" vertical="center" shrinkToFit="1"/>
      <protection locked="0"/>
    </xf>
    <xf numFmtId="0" fontId="19" fillId="0" borderId="20" xfId="0" applyFont="1" applyBorder="1" applyAlignment="1">
      <alignment horizontal="center" vertical="center" wrapText="1"/>
    </xf>
    <xf numFmtId="0" fontId="18" fillId="0" borderId="10" xfId="6" applyFont="1" applyBorder="1" applyAlignment="1" applyProtection="1">
      <alignment horizontal="center" vertical="center" shrinkToFit="1"/>
      <protection locked="0"/>
    </xf>
    <xf numFmtId="0" fontId="10" fillId="0" borderId="17" xfId="6" applyFont="1" applyBorder="1" applyAlignment="1" applyProtection="1">
      <alignment horizontal="center" vertical="center" shrinkToFit="1"/>
      <protection locked="0"/>
    </xf>
    <xf numFmtId="0" fontId="19" fillId="0" borderId="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3" fillId="0" borderId="36" xfId="6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>
      <alignment horizontal="center" vertical="center" wrapText="1"/>
    </xf>
    <xf numFmtId="0" fontId="6" fillId="0" borderId="9" xfId="5" applyFont="1" applyBorder="1" applyAlignment="1">
      <alignment horizontal="left" vertical="center" wrapText="1"/>
    </xf>
    <xf numFmtId="38" fontId="16" fillId="0" borderId="14" xfId="0" applyNumberFormat="1" applyFont="1" applyBorder="1" applyAlignment="1" applyProtection="1">
      <alignment vertical="center"/>
      <protection locked="0"/>
    </xf>
    <xf numFmtId="38" fontId="16" fillId="0" borderId="14" xfId="0" applyNumberFormat="1" applyFont="1" applyBorder="1" applyAlignment="1">
      <alignment vertical="center"/>
    </xf>
    <xf numFmtId="38" fontId="16" fillId="0" borderId="14" xfId="1" applyFont="1" applyFill="1" applyBorder="1" applyAlignment="1">
      <alignment vertical="center"/>
    </xf>
    <xf numFmtId="12" fontId="3" fillId="0" borderId="9" xfId="0" applyNumberFormat="1" applyFont="1" applyBorder="1" applyAlignment="1" applyProtection="1">
      <alignment horizontal="center" vertical="center"/>
      <protection locked="0"/>
    </xf>
    <xf numFmtId="38" fontId="16" fillId="0" borderId="13" xfId="0" applyNumberFormat="1" applyFont="1" applyBorder="1" applyAlignment="1" applyProtection="1">
      <alignment vertical="center"/>
      <protection locked="0"/>
    </xf>
    <xf numFmtId="38" fontId="16" fillId="0" borderId="13" xfId="0" applyNumberFormat="1" applyFont="1" applyBorder="1" applyAlignment="1">
      <alignment vertical="center"/>
    </xf>
    <xf numFmtId="38" fontId="16" fillId="0" borderId="11" xfId="0" applyNumberFormat="1" applyFont="1" applyBorder="1" applyAlignment="1" applyProtection="1">
      <alignment vertical="center"/>
      <protection locked="0"/>
    </xf>
    <xf numFmtId="38" fontId="16" fillId="0" borderId="11" xfId="0" applyNumberFormat="1" applyFont="1" applyBorder="1" applyAlignment="1">
      <alignment vertical="center"/>
    </xf>
    <xf numFmtId="38" fontId="16" fillId="0" borderId="11" xfId="1" applyFont="1" applyFill="1" applyBorder="1" applyAlignment="1">
      <alignment vertical="center"/>
    </xf>
    <xf numFmtId="0" fontId="6" fillId="0" borderId="11" xfId="5" applyFont="1" applyBorder="1" applyAlignment="1">
      <alignment horizontal="left" vertical="center" wrapText="1"/>
    </xf>
    <xf numFmtId="178" fontId="3" fillId="0" borderId="2" xfId="0" applyNumberFormat="1" applyFont="1" applyBorder="1" applyAlignment="1">
      <alignment horizontal="center" vertical="center"/>
    </xf>
    <xf numFmtId="0" fontId="3" fillId="0" borderId="4" xfId="6" applyFont="1" applyBorder="1" applyAlignment="1" applyProtection="1">
      <alignment vertical="center"/>
      <protection locked="0"/>
    </xf>
    <xf numFmtId="0" fontId="3" fillId="0" borderId="6" xfId="6" applyFont="1" applyBorder="1" applyAlignment="1" applyProtection="1">
      <alignment horizontal="center" vertical="center"/>
      <protection locked="0"/>
    </xf>
    <xf numFmtId="0" fontId="3" fillId="0" borderId="5" xfId="6" applyFont="1" applyBorder="1" applyAlignment="1" applyProtection="1">
      <alignment vertical="center"/>
      <protection locked="0"/>
    </xf>
    <xf numFmtId="38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5" xfId="6" applyFont="1" applyBorder="1" applyAlignment="1" applyProtection="1">
      <alignment horizontal="center" vertical="center" shrinkToFit="1"/>
      <protection locked="0"/>
    </xf>
    <xf numFmtId="0" fontId="3" fillId="0" borderId="31" xfId="0" applyFont="1" applyBorder="1" applyAlignment="1">
      <alignment horizontal="center" vertical="center" wrapText="1"/>
    </xf>
    <xf numFmtId="0" fontId="15" fillId="0" borderId="37" xfId="6" applyFont="1" applyBorder="1" applyAlignment="1" applyProtection="1">
      <alignment horizontal="center" vertical="center" shrinkToFit="1"/>
      <protection locked="0"/>
    </xf>
    <xf numFmtId="0" fontId="3" fillId="0" borderId="38" xfId="6" applyFont="1" applyBorder="1" applyAlignment="1" applyProtection="1">
      <alignment horizontal="center" vertical="center" shrinkToFit="1"/>
      <protection locked="0"/>
    </xf>
    <xf numFmtId="0" fontId="3" fillId="0" borderId="32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 shrinkToFit="1"/>
    </xf>
    <xf numFmtId="0" fontId="15" fillId="0" borderId="18" xfId="6" applyFont="1" applyBorder="1" applyAlignment="1" applyProtection="1">
      <alignment horizontal="center" vertical="center" shrinkToFit="1"/>
      <protection locked="0"/>
    </xf>
    <xf numFmtId="0" fontId="3" fillId="0" borderId="19" xfId="6" applyFont="1" applyBorder="1" applyAlignment="1" applyProtection="1">
      <alignment horizontal="center" vertical="center" shrinkToFit="1"/>
      <protection locked="0"/>
    </xf>
    <xf numFmtId="180" fontId="3" fillId="0" borderId="1" xfId="0" applyNumberFormat="1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 wrapText="1"/>
    </xf>
    <xf numFmtId="38" fontId="3" fillId="0" borderId="16" xfId="2" applyFont="1" applyFill="1" applyBorder="1" applyAlignment="1" applyProtection="1">
      <alignment horizontal="center" vertical="center" shrinkToFit="1"/>
    </xf>
    <xf numFmtId="38" fontId="3" fillId="0" borderId="17" xfId="2" applyFont="1" applyFill="1" applyBorder="1" applyAlignment="1" applyProtection="1">
      <alignment horizontal="center" vertical="center" shrinkToFit="1"/>
    </xf>
    <xf numFmtId="179" fontId="16" fillId="0" borderId="9" xfId="0" applyNumberFormat="1" applyFont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179" fontId="16" fillId="0" borderId="2" xfId="0" applyNumberFormat="1" applyFont="1" applyBorder="1" applyAlignment="1">
      <alignment vertical="center"/>
    </xf>
    <xf numFmtId="179" fontId="6" fillId="0" borderId="2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2" fontId="3" fillId="0" borderId="14" xfId="0" applyNumberFormat="1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>
      <alignment horizontal="center" vertical="center" wrapText="1"/>
    </xf>
    <xf numFmtId="12" fontId="20" fillId="0" borderId="14" xfId="0" applyNumberFormat="1" applyFont="1" applyBorder="1" applyAlignment="1" applyProtection="1">
      <alignment horizontal="center" vertical="center"/>
      <protection locked="0"/>
    </xf>
    <xf numFmtId="12" fontId="20" fillId="0" borderId="9" xfId="0" applyNumberFormat="1" applyFont="1" applyBorder="1" applyAlignment="1" applyProtection="1">
      <alignment horizontal="center" vertical="center"/>
      <protection locked="0"/>
    </xf>
    <xf numFmtId="12" fontId="20" fillId="0" borderId="9" xfId="0" applyNumberFormat="1" applyFont="1" applyBorder="1" applyAlignment="1" applyProtection="1">
      <alignment horizontal="center" vertical="center" wrapText="1"/>
      <protection locked="0"/>
    </xf>
    <xf numFmtId="180" fontId="20" fillId="0" borderId="9" xfId="0" applyNumberFormat="1" applyFont="1" applyBorder="1" applyAlignment="1" applyProtection="1">
      <alignment horizontal="center" vertical="center"/>
      <protection locked="0"/>
    </xf>
    <xf numFmtId="180" fontId="20" fillId="0" borderId="1" xfId="0" applyNumberFormat="1" applyFont="1" applyBorder="1" applyAlignment="1" applyProtection="1">
      <alignment horizontal="center" vertical="center"/>
      <protection locked="0"/>
    </xf>
    <xf numFmtId="12" fontId="3" fillId="0" borderId="9" xfId="0" applyNumberFormat="1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  <protection locked="0"/>
    </xf>
    <xf numFmtId="38" fontId="3" fillId="0" borderId="44" xfId="2" applyFont="1" applyFill="1" applyBorder="1" applyAlignment="1" applyProtection="1">
      <alignment horizontal="center" vertical="center" shrinkToFit="1"/>
    </xf>
    <xf numFmtId="0" fontId="15" fillId="0" borderId="45" xfId="6" applyFont="1" applyBorder="1" applyAlignment="1" applyProtection="1">
      <alignment horizontal="center" vertical="center" shrinkToFit="1"/>
      <protection locked="0"/>
    </xf>
    <xf numFmtId="38" fontId="3" fillId="0" borderId="46" xfId="2" applyFont="1" applyFill="1" applyBorder="1" applyAlignment="1" applyProtection="1">
      <alignment horizontal="center" vertical="center" shrinkToFit="1"/>
    </xf>
    <xf numFmtId="179" fontId="16" fillId="0" borderId="13" xfId="0" applyNumberFormat="1" applyFont="1" applyBorder="1" applyAlignment="1" applyProtection="1">
      <alignment vertical="center"/>
      <protection locked="0"/>
    </xf>
    <xf numFmtId="181" fontId="3" fillId="0" borderId="13" xfId="0" applyNumberFormat="1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38" fontId="3" fillId="0" borderId="41" xfId="2" applyFont="1" applyFill="1" applyBorder="1" applyAlignment="1" applyProtection="1">
      <alignment horizontal="center" vertical="center" shrinkToFit="1"/>
    </xf>
    <xf numFmtId="0" fontId="15" fillId="0" borderId="43" xfId="6" applyFont="1" applyBorder="1" applyAlignment="1" applyProtection="1">
      <alignment horizontal="center" vertical="center" shrinkToFit="1"/>
      <protection locked="0"/>
    </xf>
    <xf numFmtId="38" fontId="3" fillId="0" borderId="42" xfId="2" applyFont="1" applyFill="1" applyBorder="1" applyAlignment="1" applyProtection="1">
      <alignment horizontal="center" vertical="center" shrinkToFit="1"/>
    </xf>
    <xf numFmtId="179" fontId="16" fillId="0" borderId="1" xfId="0" applyNumberFormat="1" applyFont="1" applyBorder="1" applyAlignment="1" applyProtection="1">
      <alignment vertical="center"/>
      <protection locked="0"/>
    </xf>
    <xf numFmtId="181" fontId="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6" fillId="0" borderId="36" xfId="5" applyFont="1" applyBorder="1" applyAlignment="1">
      <alignment horizontal="left" vertical="center" wrapText="1"/>
    </xf>
    <xf numFmtId="0" fontId="6" fillId="0" borderId="38" xfId="5" applyFont="1" applyBorder="1" applyAlignment="1">
      <alignment horizontal="left" vertical="center" wrapText="1"/>
    </xf>
    <xf numFmtId="178" fontId="3" fillId="0" borderId="4" xfId="0" applyNumberFormat="1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8" fontId="13" fillId="0" borderId="22" xfId="1" applyFont="1" applyFill="1" applyBorder="1" applyAlignment="1" applyProtection="1">
      <alignment horizontal="center" vertical="center" wrapText="1"/>
    </xf>
    <xf numFmtId="38" fontId="13" fillId="0" borderId="27" xfId="1" applyFont="1" applyFill="1" applyBorder="1" applyAlignment="1" applyProtection="1">
      <alignment horizontal="center" vertical="center" wrapText="1"/>
    </xf>
    <xf numFmtId="38" fontId="13" fillId="0" borderId="23" xfId="1" applyFont="1" applyFill="1" applyBorder="1" applyAlignment="1" applyProtection="1">
      <alignment horizontal="center" vertical="center" wrapText="1"/>
    </xf>
    <xf numFmtId="38" fontId="13" fillId="0" borderId="28" xfId="1" applyFont="1" applyFill="1" applyBorder="1" applyAlignment="1" applyProtection="1">
      <alignment horizontal="center" vertical="center" wrapText="1"/>
    </xf>
    <xf numFmtId="38" fontId="13" fillId="0" borderId="29" xfId="1" applyFont="1" applyFill="1" applyBorder="1" applyAlignment="1" applyProtection="1">
      <alignment horizontal="center" vertical="center" wrapText="1"/>
    </xf>
    <xf numFmtId="38" fontId="13" fillId="0" borderId="30" xfId="1" applyFont="1" applyFill="1" applyBorder="1" applyAlignment="1" applyProtection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6" xfId="5" applyFont="1" applyBorder="1" applyAlignment="1">
      <alignment horizontal="left" vertical="center" wrapText="1"/>
    </xf>
    <xf numFmtId="0" fontId="6" fillId="0" borderId="17" xfId="5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8" fontId="3" fillId="0" borderId="22" xfId="1" applyFont="1" applyFill="1" applyBorder="1" applyAlignment="1" applyProtection="1">
      <alignment horizontal="center" vertical="center" wrapText="1"/>
    </xf>
    <xf numFmtId="38" fontId="3" fillId="0" borderId="27" xfId="1" applyFont="1" applyFill="1" applyBorder="1" applyAlignment="1" applyProtection="1">
      <alignment horizontal="center" vertical="center" wrapText="1"/>
    </xf>
    <xf numFmtId="38" fontId="3" fillId="0" borderId="23" xfId="1" applyFont="1" applyFill="1" applyBorder="1" applyAlignment="1" applyProtection="1">
      <alignment horizontal="center" vertical="center" wrapText="1"/>
    </xf>
    <xf numFmtId="38" fontId="3" fillId="0" borderId="28" xfId="1" applyFont="1" applyFill="1" applyBorder="1" applyAlignment="1" applyProtection="1">
      <alignment horizontal="center" vertical="center" wrapText="1"/>
    </xf>
    <xf numFmtId="38" fontId="3" fillId="0" borderId="29" xfId="1" applyFont="1" applyFill="1" applyBorder="1" applyAlignment="1" applyProtection="1">
      <alignment horizontal="center" vertical="center" wrapText="1"/>
    </xf>
    <xf numFmtId="38" fontId="3" fillId="0" borderId="30" xfId="1" applyFont="1" applyFill="1" applyBorder="1" applyAlignment="1" applyProtection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38" fontId="13" fillId="0" borderId="14" xfId="2" applyFont="1" applyFill="1" applyBorder="1" applyAlignment="1" applyProtection="1">
      <alignment horizontal="center" vertical="center" wrapText="1"/>
    </xf>
    <xf numFmtId="38" fontId="13" fillId="0" borderId="1" xfId="2" applyFont="1" applyFill="1" applyBorder="1" applyAlignment="1" applyProtection="1">
      <alignment horizontal="center" vertical="center" wrapText="1"/>
    </xf>
    <xf numFmtId="0" fontId="3" fillId="0" borderId="14" xfId="0" applyFont="1" applyBorder="1" applyAlignment="1">
      <alignment horizontal="center" vertical="center"/>
    </xf>
  </cellXfs>
  <cellStyles count="8">
    <cellStyle name="桁区切り" xfId="1" builtinId="6"/>
    <cellStyle name="桁区切り 2" xfId="2" xr:uid="{00000000-0005-0000-0000-000001000000}"/>
    <cellStyle name="桁区切り 2 2" xfId="7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  <cellStyle name="標準_３次まで" xfId="5" xr:uid="{00000000-0005-0000-0000-000006000000}"/>
    <cellStyle name="標準_調査表（簡水）改" xfId="6" xr:uid="{00000000-0005-0000-0000-000007000000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"/>
  <sheetViews>
    <sheetView tabSelected="1" view="pageBreakPreview" topLeftCell="A3" zoomScaleNormal="80" zoomScaleSheetLayoutView="100" workbookViewId="0">
      <selection activeCell="B9" sqref="B9"/>
    </sheetView>
  </sheetViews>
  <sheetFormatPr defaultColWidth="9" defaultRowHeight="14.25"/>
  <cols>
    <col min="1" max="1" width="13.625" style="1" customWidth="1"/>
    <col min="2" max="2" width="12.5" style="1" customWidth="1"/>
    <col min="3" max="3" width="21.5" style="1" customWidth="1"/>
    <col min="4" max="4" width="4.5" style="4" bestFit="1" customWidth="1"/>
    <col min="5" max="5" width="2.375" style="8" customWidth="1"/>
    <col min="6" max="6" width="4.5" style="4" bestFit="1" customWidth="1"/>
    <col min="7" max="8" width="15.125" style="1" customWidth="1"/>
    <col min="9" max="9" width="8" style="2" customWidth="1"/>
    <col min="10" max="10" width="15.125" style="1" customWidth="1"/>
    <col min="11" max="11" width="20.5" style="22" bestFit="1" customWidth="1"/>
    <col min="12" max="12" width="4.5" style="1" customWidth="1"/>
    <col min="13" max="13" width="9" style="12"/>
    <col min="14" max="16384" width="9" style="1"/>
  </cols>
  <sheetData>
    <row r="1" spans="1:13" ht="39.950000000000003" customHeight="1">
      <c r="A1" s="16" t="s">
        <v>11</v>
      </c>
      <c r="H1" s="154"/>
      <c r="I1" s="154"/>
    </row>
    <row r="2" spans="1:13" ht="24" customHeight="1" thickBot="1">
      <c r="A2" s="1" t="s">
        <v>18</v>
      </c>
      <c r="D2" s="1"/>
      <c r="E2" s="22"/>
      <c r="F2" s="1"/>
    </row>
    <row r="3" spans="1:13" s="22" customFormat="1" ht="33" customHeight="1">
      <c r="A3" s="141" t="s">
        <v>2</v>
      </c>
      <c r="B3" s="133" t="s">
        <v>4</v>
      </c>
      <c r="C3" s="134"/>
      <c r="D3" s="145" t="s">
        <v>6</v>
      </c>
      <c r="E3" s="146"/>
      <c r="F3" s="147"/>
      <c r="G3" s="143" t="s">
        <v>33</v>
      </c>
      <c r="H3" s="143"/>
      <c r="I3" s="143"/>
      <c r="J3" s="143"/>
      <c r="K3" s="131" t="s">
        <v>0</v>
      </c>
      <c r="M3" s="12"/>
    </row>
    <row r="4" spans="1:13" s="3" customFormat="1" ht="37.5" customHeight="1" thickBot="1">
      <c r="A4" s="142"/>
      <c r="B4" s="135"/>
      <c r="C4" s="136"/>
      <c r="D4" s="148"/>
      <c r="E4" s="149"/>
      <c r="F4" s="150"/>
      <c r="G4" s="37" t="s">
        <v>13</v>
      </c>
      <c r="H4" s="37" t="s">
        <v>14</v>
      </c>
      <c r="I4" s="38" t="s">
        <v>5</v>
      </c>
      <c r="J4" s="37" t="s">
        <v>10</v>
      </c>
      <c r="K4" s="132"/>
      <c r="M4" s="21"/>
    </row>
    <row r="5" spans="1:13" ht="35.25" customHeight="1">
      <c r="A5" s="83" t="s">
        <v>25</v>
      </c>
      <c r="B5" s="137" t="s">
        <v>26</v>
      </c>
      <c r="C5" s="138"/>
      <c r="D5" s="63" t="s">
        <v>34</v>
      </c>
      <c r="E5" s="84"/>
      <c r="F5" s="85"/>
      <c r="G5" s="66">
        <v>142758990</v>
      </c>
      <c r="H5" s="67">
        <v>142758990</v>
      </c>
      <c r="I5" s="107">
        <v>0.25</v>
      </c>
      <c r="J5" s="68">
        <f t="shared" ref="J5:J7" si="0">ROUNDDOWN(I5*H5,-3)</f>
        <v>35689000</v>
      </c>
      <c r="K5" s="108"/>
    </row>
    <row r="6" spans="1:13" ht="35.25" customHeight="1">
      <c r="A6" s="40" t="s">
        <v>32</v>
      </c>
      <c r="B6" s="152" t="s">
        <v>23</v>
      </c>
      <c r="C6" s="153"/>
      <c r="D6" s="41" t="s">
        <v>34</v>
      </c>
      <c r="E6" s="39"/>
      <c r="F6" s="42"/>
      <c r="G6" s="43">
        <v>15719000</v>
      </c>
      <c r="H6" s="44">
        <v>15719000</v>
      </c>
      <c r="I6" s="69">
        <v>0.25</v>
      </c>
      <c r="J6" s="45">
        <f t="shared" si="0"/>
        <v>3929000</v>
      </c>
      <c r="K6" s="46"/>
    </row>
    <row r="7" spans="1:13" ht="35.25" customHeight="1" thickBot="1">
      <c r="A7" s="40" t="s">
        <v>30</v>
      </c>
      <c r="B7" s="152" t="s">
        <v>31</v>
      </c>
      <c r="C7" s="153"/>
      <c r="D7" s="41" t="s">
        <v>34</v>
      </c>
      <c r="E7" s="39"/>
      <c r="F7" s="42"/>
      <c r="G7" s="43">
        <v>163412700</v>
      </c>
      <c r="H7" s="44">
        <v>151928000</v>
      </c>
      <c r="I7" s="69">
        <v>0.25</v>
      </c>
      <c r="J7" s="45">
        <f t="shared" si="0"/>
        <v>37982000</v>
      </c>
      <c r="K7" s="46"/>
    </row>
    <row r="8" spans="1:13" ht="35.25" customHeight="1" thickBot="1">
      <c r="A8" s="47" t="s">
        <v>1</v>
      </c>
      <c r="B8" s="139">
        <f>COUNTA(B5:C7)</f>
        <v>3</v>
      </c>
      <c r="C8" s="140"/>
      <c r="D8" s="48"/>
      <c r="E8" s="49"/>
      <c r="F8" s="50"/>
      <c r="G8" s="51">
        <f>SUM(G5:G7)</f>
        <v>321890690</v>
      </c>
      <c r="H8" s="51">
        <f>SUM(H5:H7)</f>
        <v>310405990</v>
      </c>
      <c r="I8" s="52"/>
      <c r="J8" s="51">
        <f>SUM(J5:J7)</f>
        <v>77600000</v>
      </c>
      <c r="K8" s="53"/>
    </row>
    <row r="9" spans="1:13" ht="19.149999999999999" customHeight="1">
      <c r="A9" s="23"/>
      <c r="B9" s="24"/>
      <c r="C9" s="24"/>
      <c r="D9" s="25"/>
      <c r="E9" s="26"/>
      <c r="F9" s="25"/>
      <c r="G9" s="27"/>
      <c r="H9" s="27"/>
      <c r="I9" s="28"/>
      <c r="J9" s="27"/>
      <c r="K9" s="24"/>
    </row>
    <row r="10" spans="1:13" ht="24" customHeight="1" thickBot="1">
      <c r="A10" s="1" t="s">
        <v>22</v>
      </c>
      <c r="D10" s="1"/>
      <c r="E10" s="22"/>
      <c r="F10" s="1"/>
    </row>
    <row r="11" spans="1:13" s="22" customFormat="1" ht="33" customHeight="1">
      <c r="A11" s="141" t="s">
        <v>2</v>
      </c>
      <c r="B11" s="143" t="s">
        <v>3</v>
      </c>
      <c r="C11" s="143" t="s">
        <v>4</v>
      </c>
      <c r="D11" s="145" t="s">
        <v>6</v>
      </c>
      <c r="E11" s="146"/>
      <c r="F11" s="147"/>
      <c r="G11" s="151" t="s">
        <v>33</v>
      </c>
      <c r="H11" s="151"/>
      <c r="I11" s="151"/>
      <c r="J11" s="151"/>
      <c r="K11" s="131" t="s">
        <v>0</v>
      </c>
      <c r="M11" s="12"/>
    </row>
    <row r="12" spans="1:13" s="3" customFormat="1" ht="37.5" customHeight="1" thickBot="1">
      <c r="A12" s="142"/>
      <c r="B12" s="144"/>
      <c r="C12" s="144"/>
      <c r="D12" s="148"/>
      <c r="E12" s="149"/>
      <c r="F12" s="150"/>
      <c r="G12" s="37" t="s">
        <v>13</v>
      </c>
      <c r="H12" s="37" t="s">
        <v>14</v>
      </c>
      <c r="I12" s="38" t="s">
        <v>5</v>
      </c>
      <c r="J12" s="37" t="s">
        <v>10</v>
      </c>
      <c r="K12" s="132"/>
      <c r="M12" s="21"/>
    </row>
    <row r="13" spans="1:13" ht="35.25" customHeight="1" thickBot="1">
      <c r="A13" s="86"/>
      <c r="B13" s="87"/>
      <c r="C13" s="75"/>
      <c r="D13" s="82"/>
      <c r="E13" s="88"/>
      <c r="F13" s="89"/>
      <c r="G13" s="72"/>
      <c r="H13" s="72"/>
      <c r="I13" s="90"/>
      <c r="J13" s="74">
        <f t="shared" ref="J13" si="1">ROUNDDOWN(I13*H13,-3)</f>
        <v>0</v>
      </c>
      <c r="K13" s="91"/>
    </row>
    <row r="14" spans="1:13" ht="35.25" customHeight="1" thickBot="1">
      <c r="A14" s="47" t="s">
        <v>1</v>
      </c>
      <c r="B14" s="92"/>
      <c r="C14" s="76">
        <f>COUNTA(C13:C13)</f>
        <v>0</v>
      </c>
      <c r="D14" s="48"/>
      <c r="E14" s="49"/>
      <c r="F14" s="50"/>
      <c r="G14" s="51">
        <f>SUM(G13:G13)</f>
        <v>0</v>
      </c>
      <c r="H14" s="51">
        <f>SUM(H13:H13)</f>
        <v>0</v>
      </c>
      <c r="I14" s="52"/>
      <c r="J14" s="51">
        <f>SUM(J13:J13)</f>
        <v>0</v>
      </c>
      <c r="K14" s="53"/>
    </row>
    <row r="15" spans="1:13" ht="19.5" customHeight="1">
      <c r="A15" s="23"/>
      <c r="B15" s="24"/>
      <c r="C15" s="24"/>
      <c r="D15" s="25"/>
      <c r="E15" s="26"/>
      <c r="F15" s="25"/>
      <c r="G15" s="27"/>
      <c r="H15" s="27"/>
      <c r="I15" s="28"/>
      <c r="J15" s="27"/>
      <c r="K15" s="24"/>
    </row>
    <row r="16" spans="1:13">
      <c r="A16" s="34" t="s">
        <v>35</v>
      </c>
      <c r="B16" s="35"/>
      <c r="C16" s="35"/>
      <c r="D16" s="25"/>
      <c r="E16" s="26"/>
      <c r="F16" s="25"/>
      <c r="G16" s="27"/>
      <c r="H16" s="27"/>
      <c r="I16" s="28"/>
      <c r="J16" s="27"/>
      <c r="K16" s="24"/>
    </row>
    <row r="17" spans="1:11">
      <c r="A17" s="34" t="s">
        <v>15</v>
      </c>
      <c r="B17" s="35"/>
      <c r="C17" s="35"/>
      <c r="D17" s="25"/>
      <c r="E17" s="26"/>
      <c r="F17" s="25"/>
      <c r="G17" s="27"/>
      <c r="H17" s="27"/>
      <c r="I17" s="28"/>
      <c r="J17" s="27"/>
      <c r="K17" s="24"/>
    </row>
    <row r="18" spans="1:11">
      <c r="A18" s="34" t="s">
        <v>17</v>
      </c>
      <c r="B18" s="35"/>
      <c r="C18" s="35"/>
      <c r="D18" s="25"/>
      <c r="E18" s="26"/>
      <c r="F18" s="25"/>
      <c r="G18" s="27"/>
      <c r="H18" s="27"/>
      <c r="I18" s="28"/>
      <c r="J18" s="27"/>
      <c r="K18" s="24"/>
    </row>
    <row r="19" spans="1:11">
      <c r="D19" s="5"/>
      <c r="E19" s="9"/>
      <c r="F19" s="5"/>
    </row>
    <row r="20" spans="1:11">
      <c r="D20" s="5"/>
      <c r="E20" s="9"/>
      <c r="F20" s="5"/>
    </row>
    <row r="21" spans="1:11">
      <c r="D21" s="5"/>
      <c r="E21" s="9"/>
      <c r="F21" s="5"/>
    </row>
    <row r="22" spans="1:11">
      <c r="D22" s="5"/>
      <c r="E22" s="9"/>
      <c r="F22" s="5"/>
    </row>
    <row r="23" spans="1:11">
      <c r="D23" s="6"/>
      <c r="E23" s="10"/>
      <c r="F23" s="6"/>
    </row>
    <row r="25" spans="1:11">
      <c r="D25" s="7"/>
      <c r="E25" s="11"/>
      <c r="F25" s="7"/>
    </row>
    <row r="26" spans="1:11">
      <c r="D26" s="7"/>
      <c r="E26" s="11"/>
      <c r="F26" s="7"/>
    </row>
    <row r="27" spans="1:11">
      <c r="D27" s="7"/>
      <c r="E27" s="11"/>
      <c r="F27" s="7"/>
    </row>
    <row r="28" spans="1:11">
      <c r="D28" s="7"/>
      <c r="E28" s="11"/>
      <c r="F28" s="7"/>
    </row>
    <row r="29" spans="1:11">
      <c r="D29" s="7"/>
      <c r="E29" s="11"/>
      <c r="F29" s="7"/>
    </row>
    <row r="30" spans="1:11">
      <c r="D30" s="7"/>
      <c r="E30" s="11"/>
      <c r="F30" s="7"/>
    </row>
    <row r="31" spans="1:11">
      <c r="D31" s="7"/>
      <c r="E31" s="11"/>
      <c r="F31" s="7"/>
    </row>
    <row r="32" spans="1:11">
      <c r="D32" s="7"/>
      <c r="E32" s="11"/>
      <c r="F32" s="7"/>
    </row>
    <row r="33" spans="4:6">
      <c r="D33" s="7"/>
      <c r="E33" s="11"/>
      <c r="F33" s="7"/>
    </row>
    <row r="34" spans="4:6">
      <c r="D34" s="7"/>
      <c r="E34" s="11"/>
      <c r="F34" s="7"/>
    </row>
    <row r="35" spans="4:6">
      <c r="D35" s="7"/>
      <c r="E35" s="11"/>
      <c r="F35" s="7"/>
    </row>
    <row r="36" spans="4:6">
      <c r="D36" s="7"/>
      <c r="E36" s="11"/>
      <c r="F36" s="7"/>
    </row>
    <row r="37" spans="4:6">
      <c r="D37" s="7"/>
      <c r="E37" s="11"/>
      <c r="F37" s="7"/>
    </row>
    <row r="38" spans="4:6">
      <c r="D38" s="7"/>
      <c r="E38" s="11"/>
      <c r="F38" s="7"/>
    </row>
    <row r="39" spans="4:6">
      <c r="D39" s="7"/>
      <c r="E39" s="11"/>
      <c r="F39" s="7"/>
    </row>
    <row r="40" spans="4:6">
      <c r="D40" s="7"/>
      <c r="E40" s="11"/>
      <c r="F40" s="7"/>
    </row>
    <row r="41" spans="4:6">
      <c r="D41" s="7"/>
      <c r="E41" s="11"/>
      <c r="F41" s="7"/>
    </row>
  </sheetData>
  <mergeCells count="16">
    <mergeCell ref="H1:I1"/>
    <mergeCell ref="A3:A4"/>
    <mergeCell ref="D3:F4"/>
    <mergeCell ref="G3:J3"/>
    <mergeCell ref="K3:K4"/>
    <mergeCell ref="K11:K12"/>
    <mergeCell ref="B3:C4"/>
    <mergeCell ref="B5:C5"/>
    <mergeCell ref="B8:C8"/>
    <mergeCell ref="A11:A12"/>
    <mergeCell ref="B11:B12"/>
    <mergeCell ref="C11:C12"/>
    <mergeCell ref="D11:F12"/>
    <mergeCell ref="G11:J11"/>
    <mergeCell ref="B6:C6"/>
    <mergeCell ref="B7:C7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0"/>
  <sheetViews>
    <sheetView view="pageBreakPreview" zoomScaleNormal="80" zoomScaleSheetLayoutView="100" workbookViewId="0">
      <pane ySplit="4" topLeftCell="A16" activePane="bottomLeft" state="frozen"/>
      <selection pane="bottomLeft" activeCell="I5" sqref="I5"/>
    </sheetView>
  </sheetViews>
  <sheetFormatPr defaultColWidth="9" defaultRowHeight="14.25"/>
  <cols>
    <col min="1" max="1" width="16.75" style="1" customWidth="1"/>
    <col min="2" max="2" width="29.375" style="1" customWidth="1"/>
    <col min="3" max="3" width="4.5" style="4" bestFit="1" customWidth="1"/>
    <col min="4" max="4" width="2" style="8" customWidth="1"/>
    <col min="5" max="5" width="4.5" style="4" bestFit="1" customWidth="1"/>
    <col min="6" max="7" width="15.125" style="1" customWidth="1"/>
    <col min="8" max="8" width="8" style="2" customWidth="1"/>
    <col min="9" max="9" width="15.125" style="1" customWidth="1"/>
    <col min="10" max="10" width="11.5" style="22" customWidth="1"/>
    <col min="11" max="11" width="9" style="1"/>
    <col min="12" max="12" width="9" style="12"/>
    <col min="13" max="16384" width="9" style="1"/>
  </cols>
  <sheetData>
    <row r="1" spans="1:13" ht="39.950000000000003" customHeight="1">
      <c r="A1" s="16" t="s">
        <v>11</v>
      </c>
      <c r="G1" s="154"/>
      <c r="H1" s="154"/>
    </row>
    <row r="2" spans="1:13" ht="24" customHeight="1" thickBot="1">
      <c r="A2" s="1" t="s">
        <v>20</v>
      </c>
      <c r="C2" s="1"/>
      <c r="D2" s="22"/>
      <c r="E2" s="1"/>
    </row>
    <row r="3" spans="1:13" s="22" customFormat="1" ht="33" customHeight="1">
      <c r="A3" s="157" t="s">
        <v>2</v>
      </c>
      <c r="B3" s="151" t="s">
        <v>4</v>
      </c>
      <c r="C3" s="160" t="s">
        <v>6</v>
      </c>
      <c r="D3" s="161"/>
      <c r="E3" s="162"/>
      <c r="F3" s="151" t="s">
        <v>33</v>
      </c>
      <c r="G3" s="151"/>
      <c r="H3" s="151"/>
      <c r="I3" s="151"/>
      <c r="J3" s="155" t="s">
        <v>0</v>
      </c>
      <c r="L3" s="12"/>
    </row>
    <row r="4" spans="1:13" s="3" customFormat="1" ht="37.5" customHeight="1" thickBot="1">
      <c r="A4" s="158"/>
      <c r="B4" s="159"/>
      <c r="C4" s="163"/>
      <c r="D4" s="164"/>
      <c r="E4" s="165"/>
      <c r="F4" s="81" t="s">
        <v>13</v>
      </c>
      <c r="G4" s="81" t="s">
        <v>14</v>
      </c>
      <c r="H4" s="54" t="s">
        <v>5</v>
      </c>
      <c r="I4" s="81" t="s">
        <v>10</v>
      </c>
      <c r="J4" s="156"/>
      <c r="L4" s="21"/>
    </row>
    <row r="5" spans="1:13" s="3" customFormat="1" ht="37.5" customHeight="1">
      <c r="A5" s="40" t="s">
        <v>19</v>
      </c>
      <c r="B5" s="65" t="s">
        <v>36</v>
      </c>
      <c r="C5" s="41" t="s">
        <v>34</v>
      </c>
      <c r="D5" s="39"/>
      <c r="E5" s="42"/>
      <c r="F5" s="43">
        <v>295467600</v>
      </c>
      <c r="G5" s="44">
        <v>268088000</v>
      </c>
      <c r="H5" s="109">
        <v>0.25</v>
      </c>
      <c r="I5" s="45">
        <f>ROUNDDOWN(G5*H5,-3)</f>
        <v>67022000</v>
      </c>
      <c r="J5" s="61"/>
      <c r="L5" s="12"/>
      <c r="M5" s="12"/>
    </row>
    <row r="6" spans="1:13" s="3" customFormat="1" ht="37.5" customHeight="1">
      <c r="A6" s="40" t="s">
        <v>19</v>
      </c>
      <c r="B6" s="65" t="s">
        <v>50</v>
      </c>
      <c r="C6" s="41" t="s">
        <v>34</v>
      </c>
      <c r="D6" s="39"/>
      <c r="E6" s="42"/>
      <c r="F6" s="43">
        <v>367481400</v>
      </c>
      <c r="G6" s="44">
        <v>208761000</v>
      </c>
      <c r="H6" s="110">
        <v>0.33333333333333331</v>
      </c>
      <c r="I6" s="45">
        <f>ROUNDDOWN(G6*H6,-3)</f>
        <v>69587000</v>
      </c>
      <c r="J6" s="61"/>
      <c r="L6" s="12"/>
      <c r="M6" s="12"/>
    </row>
    <row r="7" spans="1:13" s="3" customFormat="1" ht="37.5" customHeight="1">
      <c r="A7" s="64" t="s">
        <v>19</v>
      </c>
      <c r="B7" s="75" t="s">
        <v>51</v>
      </c>
      <c r="C7" s="41" t="s">
        <v>34</v>
      </c>
      <c r="D7" s="56"/>
      <c r="E7" s="57"/>
      <c r="F7" s="72">
        <v>525076200</v>
      </c>
      <c r="G7" s="73">
        <v>148276700</v>
      </c>
      <c r="H7" s="110">
        <v>0.25</v>
      </c>
      <c r="I7" s="45">
        <f t="shared" ref="I7:I21" si="0">ROUNDDOWN(G7*H7,-3)</f>
        <v>37069000</v>
      </c>
      <c r="J7" s="58"/>
      <c r="L7" s="12"/>
      <c r="M7" s="21"/>
    </row>
    <row r="8" spans="1:13" s="3" customFormat="1" ht="37.5" customHeight="1">
      <c r="A8" s="40" t="s">
        <v>37</v>
      </c>
      <c r="B8" s="65" t="s">
        <v>50</v>
      </c>
      <c r="C8" s="41" t="s">
        <v>34</v>
      </c>
      <c r="D8" s="59"/>
      <c r="E8" s="60"/>
      <c r="F8" s="43">
        <v>43266300</v>
      </c>
      <c r="G8" s="44">
        <v>42996000</v>
      </c>
      <c r="H8" s="110">
        <v>0.25</v>
      </c>
      <c r="I8" s="45">
        <f t="shared" si="0"/>
        <v>10749000</v>
      </c>
      <c r="J8" s="61"/>
      <c r="L8" s="12"/>
      <c r="M8" s="12"/>
    </row>
    <row r="9" spans="1:13" s="3" customFormat="1" ht="37.5" customHeight="1">
      <c r="A9" s="40" t="s">
        <v>38</v>
      </c>
      <c r="B9" s="65" t="s">
        <v>52</v>
      </c>
      <c r="C9" s="41" t="s">
        <v>34</v>
      </c>
      <c r="D9" s="59"/>
      <c r="E9" s="60"/>
      <c r="F9" s="70">
        <v>48809200</v>
      </c>
      <c r="G9" s="71">
        <v>40372000</v>
      </c>
      <c r="H9" s="110">
        <v>0.25</v>
      </c>
      <c r="I9" s="45">
        <f t="shared" si="0"/>
        <v>10093000</v>
      </c>
      <c r="J9" s="62"/>
      <c r="L9" s="12"/>
      <c r="M9" s="12"/>
    </row>
    <row r="10" spans="1:13" s="3" customFormat="1" ht="37.5" customHeight="1">
      <c r="A10" s="40" t="s">
        <v>38</v>
      </c>
      <c r="B10" s="65" t="s">
        <v>53</v>
      </c>
      <c r="C10" s="41" t="s">
        <v>34</v>
      </c>
      <c r="D10" s="59"/>
      <c r="E10" s="60"/>
      <c r="F10" s="43">
        <v>125429700</v>
      </c>
      <c r="G10" s="44">
        <v>125373000</v>
      </c>
      <c r="H10" s="110">
        <v>0.33333333333333331</v>
      </c>
      <c r="I10" s="45">
        <f t="shared" si="0"/>
        <v>41791000</v>
      </c>
      <c r="J10" s="61"/>
      <c r="L10" s="12"/>
      <c r="M10" s="12"/>
    </row>
    <row r="11" spans="1:13" s="3" customFormat="1" ht="37.5" customHeight="1">
      <c r="A11" s="40" t="s">
        <v>39</v>
      </c>
      <c r="B11" s="65" t="s">
        <v>54</v>
      </c>
      <c r="C11" s="41" t="s">
        <v>34</v>
      </c>
      <c r="D11" s="59"/>
      <c r="E11" s="60"/>
      <c r="F11" s="43">
        <v>40000400</v>
      </c>
      <c r="G11" s="44">
        <v>26302000</v>
      </c>
      <c r="H11" s="110">
        <v>0.5</v>
      </c>
      <c r="I11" s="45">
        <f t="shared" ref="I11" si="1">ROUNDDOWN(G11*H11,-3)</f>
        <v>13151000</v>
      </c>
      <c r="J11" s="61"/>
      <c r="L11" s="12"/>
      <c r="M11" s="12"/>
    </row>
    <row r="12" spans="1:13" s="3" customFormat="1" ht="37.5" customHeight="1">
      <c r="A12" s="40" t="s">
        <v>40</v>
      </c>
      <c r="B12" s="65" t="s">
        <v>53</v>
      </c>
      <c r="C12" s="41" t="s">
        <v>34</v>
      </c>
      <c r="D12" s="59"/>
      <c r="E12" s="60"/>
      <c r="F12" s="43">
        <v>46222000</v>
      </c>
      <c r="G12" s="44">
        <v>35024000</v>
      </c>
      <c r="H12" s="110">
        <v>0.33333333333333331</v>
      </c>
      <c r="I12" s="45">
        <f t="shared" si="0"/>
        <v>11674000</v>
      </c>
      <c r="J12" s="61"/>
      <c r="L12" s="12"/>
      <c r="M12" s="12"/>
    </row>
    <row r="13" spans="1:13" s="3" customFormat="1" ht="37.5" customHeight="1">
      <c r="A13" s="40" t="s">
        <v>41</v>
      </c>
      <c r="B13" s="65" t="s">
        <v>53</v>
      </c>
      <c r="C13" s="41" t="s">
        <v>34</v>
      </c>
      <c r="D13" s="59"/>
      <c r="E13" s="60"/>
      <c r="F13" s="43">
        <v>187547800</v>
      </c>
      <c r="G13" s="44">
        <v>168318700</v>
      </c>
      <c r="H13" s="110">
        <v>0.33333333333333331</v>
      </c>
      <c r="I13" s="45">
        <f t="shared" si="0"/>
        <v>56106000</v>
      </c>
      <c r="J13" s="61"/>
      <c r="L13" s="12"/>
      <c r="M13" s="12"/>
    </row>
    <row r="14" spans="1:13" s="3" customFormat="1" ht="37.5" customHeight="1">
      <c r="A14" s="40" t="s">
        <v>42</v>
      </c>
      <c r="B14" s="65" t="s">
        <v>54</v>
      </c>
      <c r="C14" s="41" t="s">
        <v>34</v>
      </c>
      <c r="D14" s="59"/>
      <c r="E14" s="60"/>
      <c r="F14" s="43">
        <v>5227200</v>
      </c>
      <c r="G14" s="44">
        <v>4302100</v>
      </c>
      <c r="H14" s="111">
        <v>0.5</v>
      </c>
      <c r="I14" s="45">
        <f t="shared" si="0"/>
        <v>2151000</v>
      </c>
      <c r="J14" s="61"/>
      <c r="L14" s="12"/>
      <c r="M14" s="12"/>
    </row>
    <row r="15" spans="1:13" s="3" customFormat="1" ht="37.5" customHeight="1">
      <c r="A15" s="40" t="s">
        <v>43</v>
      </c>
      <c r="B15" s="65" t="s">
        <v>53</v>
      </c>
      <c r="C15" s="41" t="s">
        <v>34</v>
      </c>
      <c r="D15" s="59"/>
      <c r="E15" s="60"/>
      <c r="F15" s="43">
        <v>11878900</v>
      </c>
      <c r="G15" s="44">
        <v>7558100</v>
      </c>
      <c r="H15" s="110">
        <v>0.33333333333333331</v>
      </c>
      <c r="I15" s="45">
        <f t="shared" si="0"/>
        <v>2519000</v>
      </c>
      <c r="J15" s="61"/>
      <c r="L15" s="12"/>
      <c r="M15" s="12"/>
    </row>
    <row r="16" spans="1:13" s="3" customFormat="1" ht="37.5" customHeight="1">
      <c r="A16" s="40" t="s">
        <v>44</v>
      </c>
      <c r="B16" s="65" t="s">
        <v>53</v>
      </c>
      <c r="C16" s="41" t="s">
        <v>34</v>
      </c>
      <c r="D16" s="59"/>
      <c r="E16" s="60"/>
      <c r="F16" s="43">
        <v>115764000</v>
      </c>
      <c r="G16" s="44">
        <v>84293000</v>
      </c>
      <c r="H16" s="110">
        <v>0.33333333333333331</v>
      </c>
      <c r="I16" s="45">
        <f t="shared" si="0"/>
        <v>28097000</v>
      </c>
      <c r="J16" s="61"/>
      <c r="L16" s="12"/>
      <c r="M16" s="12"/>
    </row>
    <row r="17" spans="1:13" s="3" customFormat="1" ht="37.5" customHeight="1">
      <c r="A17" s="40" t="s">
        <v>45</v>
      </c>
      <c r="B17" s="65" t="s">
        <v>55</v>
      </c>
      <c r="C17" s="41" t="s">
        <v>34</v>
      </c>
      <c r="D17" s="59"/>
      <c r="E17" s="60"/>
      <c r="F17" s="43">
        <v>59213000</v>
      </c>
      <c r="G17" s="44">
        <v>58142700</v>
      </c>
      <c r="H17" s="112">
        <v>0.4</v>
      </c>
      <c r="I17" s="45">
        <f t="shared" si="0"/>
        <v>23257000</v>
      </c>
      <c r="J17" s="61"/>
      <c r="L17" s="12"/>
      <c r="M17" s="12"/>
    </row>
    <row r="18" spans="1:13" s="3" customFormat="1" ht="37.5" customHeight="1">
      <c r="A18" s="40" t="s">
        <v>46</v>
      </c>
      <c r="B18" s="65" t="s">
        <v>53</v>
      </c>
      <c r="C18" s="41" t="s">
        <v>34</v>
      </c>
      <c r="D18" s="56"/>
      <c r="E18" s="57"/>
      <c r="F18" s="72">
        <v>48507800</v>
      </c>
      <c r="G18" s="73">
        <v>39453000</v>
      </c>
      <c r="H18" s="110">
        <v>0.33333333333333331</v>
      </c>
      <c r="I18" s="45">
        <f t="shared" si="0"/>
        <v>13151000</v>
      </c>
      <c r="J18" s="58"/>
      <c r="L18" s="12"/>
      <c r="M18" s="12"/>
    </row>
    <row r="19" spans="1:13" s="3" customFormat="1" ht="37.5" customHeight="1">
      <c r="A19" s="40" t="s">
        <v>47</v>
      </c>
      <c r="B19" s="65" t="s">
        <v>52</v>
      </c>
      <c r="C19" s="41" t="s">
        <v>34</v>
      </c>
      <c r="D19" s="59"/>
      <c r="E19" s="60"/>
      <c r="F19" s="43">
        <v>84799000</v>
      </c>
      <c r="G19" s="44">
        <v>77076000</v>
      </c>
      <c r="H19" s="110">
        <v>0.25</v>
      </c>
      <c r="I19" s="45">
        <f t="shared" si="0"/>
        <v>19269000</v>
      </c>
      <c r="J19" s="61"/>
      <c r="L19" s="12"/>
      <c r="M19" s="21"/>
    </row>
    <row r="20" spans="1:13" s="3" customFormat="1" ht="37.5" customHeight="1">
      <c r="A20" s="40" t="s">
        <v>48</v>
      </c>
      <c r="B20" s="65" t="s">
        <v>56</v>
      </c>
      <c r="C20" s="41" t="s">
        <v>34</v>
      </c>
      <c r="D20" s="59"/>
      <c r="E20" s="60"/>
      <c r="F20" s="43">
        <v>79442000</v>
      </c>
      <c r="G20" s="44">
        <v>48035000</v>
      </c>
      <c r="H20" s="112">
        <v>0.4</v>
      </c>
      <c r="I20" s="45">
        <f t="shared" si="0"/>
        <v>19214000</v>
      </c>
      <c r="J20" s="61"/>
      <c r="L20" s="12"/>
      <c r="M20" s="12"/>
    </row>
    <row r="21" spans="1:13" s="3" customFormat="1" ht="37.5" customHeight="1">
      <c r="A21" s="40" t="s">
        <v>48</v>
      </c>
      <c r="B21" s="65" t="s">
        <v>53</v>
      </c>
      <c r="C21" s="41" t="s">
        <v>34</v>
      </c>
      <c r="D21" s="59"/>
      <c r="E21" s="60"/>
      <c r="F21" s="43">
        <v>1063679100</v>
      </c>
      <c r="G21" s="44">
        <v>1019592000</v>
      </c>
      <c r="H21" s="110">
        <v>0.33333333333333331</v>
      </c>
      <c r="I21" s="45">
        <f t="shared" si="0"/>
        <v>339864000</v>
      </c>
      <c r="J21" s="61"/>
      <c r="L21" s="12"/>
      <c r="M21" s="21"/>
    </row>
    <row r="22" spans="1:13" s="3" customFormat="1" ht="37.5" customHeight="1" thickBot="1">
      <c r="A22" s="40" t="s">
        <v>49</v>
      </c>
      <c r="B22" s="65" t="s">
        <v>57</v>
      </c>
      <c r="C22" s="41" t="s">
        <v>34</v>
      </c>
      <c r="D22" s="59"/>
      <c r="E22" s="60"/>
      <c r="F22" s="43">
        <v>43450000</v>
      </c>
      <c r="G22" s="44">
        <v>43450000</v>
      </c>
      <c r="H22" s="113">
        <v>0.33333333333333331</v>
      </c>
      <c r="I22" s="45">
        <f>ROUNDDOWN(G22*H22,-3)</f>
        <v>14483000</v>
      </c>
      <c r="J22" s="61"/>
      <c r="L22" s="12"/>
      <c r="M22" s="21"/>
    </row>
    <row r="23" spans="1:13" ht="35.25" customHeight="1" thickBot="1">
      <c r="A23" s="47" t="s">
        <v>1</v>
      </c>
      <c r="B23" s="76">
        <f>COUNTA(B5:B22)</f>
        <v>18</v>
      </c>
      <c r="C23" s="77"/>
      <c r="D23" s="78"/>
      <c r="E23" s="79"/>
      <c r="F23" s="51">
        <f>SUM(F5:F22)</f>
        <v>3191261600</v>
      </c>
      <c r="G23" s="51">
        <f>SUM(G5:G22)</f>
        <v>2445413300</v>
      </c>
      <c r="H23" s="80"/>
      <c r="I23" s="51">
        <f>SUM(I5:I22)</f>
        <v>779247000</v>
      </c>
      <c r="J23" s="53"/>
    </row>
    <row r="24" spans="1:13" ht="19.5" customHeight="1">
      <c r="A24" s="55" t="s">
        <v>16</v>
      </c>
      <c r="B24" s="22"/>
      <c r="C24" s="5"/>
      <c r="D24" s="9"/>
      <c r="E24" s="5"/>
    </row>
    <row r="25" spans="1:13">
      <c r="A25" s="13" t="s">
        <v>35</v>
      </c>
      <c r="C25" s="5"/>
      <c r="D25" s="9"/>
      <c r="E25" s="5"/>
    </row>
    <row r="26" spans="1:13">
      <c r="A26" s="13" t="s">
        <v>15</v>
      </c>
      <c r="C26" s="5"/>
      <c r="D26" s="9"/>
      <c r="E26" s="5"/>
    </row>
    <row r="27" spans="1:13">
      <c r="A27" s="13"/>
      <c r="C27" s="5"/>
      <c r="D27" s="9"/>
      <c r="E27" s="5"/>
    </row>
    <row r="28" spans="1:13">
      <c r="C28" s="5"/>
      <c r="D28" s="9"/>
      <c r="E28" s="5"/>
    </row>
    <row r="29" spans="1:13">
      <c r="C29" s="5"/>
      <c r="D29" s="9"/>
      <c r="E29" s="5"/>
    </row>
    <row r="30" spans="1:13">
      <c r="C30" s="5"/>
      <c r="D30" s="9"/>
      <c r="E30" s="5"/>
    </row>
    <row r="31" spans="1:13">
      <c r="C31" s="5"/>
      <c r="D31" s="9"/>
      <c r="E31" s="5"/>
    </row>
    <row r="32" spans="1:13">
      <c r="C32" s="6"/>
      <c r="D32" s="10"/>
      <c r="E32" s="6"/>
    </row>
    <row r="34" spans="3:5">
      <c r="C34" s="7"/>
      <c r="D34" s="11"/>
      <c r="E34" s="7"/>
    </row>
    <row r="35" spans="3:5">
      <c r="C35" s="7"/>
      <c r="D35" s="11"/>
      <c r="E35" s="7"/>
    </row>
    <row r="36" spans="3:5">
      <c r="C36" s="7"/>
      <c r="D36" s="11"/>
      <c r="E36" s="7"/>
    </row>
    <row r="37" spans="3:5">
      <c r="C37" s="7"/>
      <c r="D37" s="11"/>
      <c r="E37" s="7"/>
    </row>
    <row r="38" spans="3:5">
      <c r="C38" s="7"/>
      <c r="D38" s="11"/>
      <c r="E38" s="7"/>
    </row>
    <row r="39" spans="3:5">
      <c r="C39" s="7"/>
      <c r="D39" s="11"/>
      <c r="E39" s="7"/>
    </row>
    <row r="40" spans="3:5">
      <c r="C40" s="7"/>
      <c r="D40" s="11"/>
      <c r="E40" s="7"/>
    </row>
    <row r="41" spans="3:5">
      <c r="C41" s="7"/>
      <c r="D41" s="11"/>
      <c r="E41" s="7"/>
    </row>
    <row r="42" spans="3:5">
      <c r="C42" s="7"/>
      <c r="D42" s="11"/>
      <c r="E42" s="7"/>
    </row>
    <row r="43" spans="3:5">
      <c r="C43" s="7"/>
      <c r="D43" s="11"/>
      <c r="E43" s="7"/>
    </row>
    <row r="44" spans="3:5">
      <c r="C44" s="7"/>
      <c r="D44" s="11"/>
      <c r="E44" s="7"/>
    </row>
    <row r="45" spans="3:5">
      <c r="C45" s="7"/>
      <c r="D45" s="11"/>
      <c r="E45" s="7"/>
    </row>
    <row r="46" spans="3:5">
      <c r="C46" s="7"/>
      <c r="D46" s="11"/>
      <c r="E46" s="7"/>
    </row>
    <row r="47" spans="3:5">
      <c r="C47" s="7"/>
      <c r="D47" s="11"/>
      <c r="E47" s="7"/>
    </row>
    <row r="48" spans="3:5">
      <c r="C48" s="7"/>
      <c r="D48" s="11"/>
      <c r="E48" s="7"/>
    </row>
    <row r="49" spans="3:5">
      <c r="C49" s="7"/>
      <c r="D49" s="11"/>
      <c r="E49" s="7"/>
    </row>
    <row r="50" spans="3:5">
      <c r="C50" s="7"/>
      <c r="D50" s="11"/>
      <c r="E50" s="7"/>
    </row>
  </sheetData>
  <mergeCells count="6">
    <mergeCell ref="J3:J4"/>
    <mergeCell ref="G1:H1"/>
    <mergeCell ref="A3:A4"/>
    <mergeCell ref="B3:B4"/>
    <mergeCell ref="C3:E4"/>
    <mergeCell ref="F3:I3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8"/>
  <sheetViews>
    <sheetView view="pageBreakPreview" topLeftCell="A2" zoomScaleNormal="100" zoomScaleSheetLayoutView="100" workbookViewId="0">
      <selection activeCell="B7" sqref="B7"/>
    </sheetView>
  </sheetViews>
  <sheetFormatPr defaultColWidth="9" defaultRowHeight="14.25"/>
  <cols>
    <col min="1" max="1" width="9.625" style="1" customWidth="1"/>
    <col min="2" max="2" width="20.75" style="1" customWidth="1"/>
    <col min="3" max="3" width="14.125" style="1" customWidth="1"/>
    <col min="4" max="4" width="4.5" style="17" bestFit="1" customWidth="1"/>
    <col min="5" max="5" width="1.875" style="18" customWidth="1"/>
    <col min="6" max="6" width="4.5" style="17" bestFit="1" customWidth="1"/>
    <col min="7" max="8" width="17" style="1" customWidth="1"/>
    <col min="9" max="9" width="11.625" style="2" customWidth="1"/>
    <col min="10" max="10" width="17.125" style="1" customWidth="1"/>
    <col min="11" max="11" width="18.375" style="22" bestFit="1" customWidth="1"/>
    <col min="12" max="12" width="9" style="1"/>
    <col min="13" max="13" width="10.25" style="1" bestFit="1" customWidth="1"/>
    <col min="14" max="16384" width="9" style="1"/>
  </cols>
  <sheetData>
    <row r="1" spans="1:12" ht="39.950000000000003" customHeight="1">
      <c r="A1" s="16" t="s">
        <v>11</v>
      </c>
      <c r="H1" s="154"/>
      <c r="I1" s="154"/>
    </row>
    <row r="2" spans="1:12" ht="24" customHeight="1" thickBot="1">
      <c r="A2" s="1" t="s">
        <v>21</v>
      </c>
      <c r="D2" s="1"/>
      <c r="E2" s="22"/>
      <c r="F2" s="1"/>
    </row>
    <row r="3" spans="1:12" s="22" customFormat="1" ht="33" customHeight="1">
      <c r="A3" s="141" t="s">
        <v>2</v>
      </c>
      <c r="B3" s="143" t="s">
        <v>7</v>
      </c>
      <c r="C3" s="143" t="s">
        <v>8</v>
      </c>
      <c r="D3" s="168" t="s">
        <v>6</v>
      </c>
      <c r="E3" s="168"/>
      <c r="F3" s="168"/>
      <c r="G3" s="170" t="s">
        <v>33</v>
      </c>
      <c r="H3" s="170"/>
      <c r="I3" s="170"/>
      <c r="J3" s="170"/>
      <c r="K3" s="166" t="s">
        <v>0</v>
      </c>
    </row>
    <row r="4" spans="1:12" s="3" customFormat="1" ht="33" customHeight="1" thickBot="1">
      <c r="A4" s="142"/>
      <c r="B4" s="144"/>
      <c r="C4" s="144"/>
      <c r="D4" s="169"/>
      <c r="E4" s="169"/>
      <c r="F4" s="169"/>
      <c r="G4" s="37" t="s">
        <v>13</v>
      </c>
      <c r="H4" s="37" t="s">
        <v>14</v>
      </c>
      <c r="I4" s="38" t="s">
        <v>5</v>
      </c>
      <c r="J4" s="37" t="s">
        <v>10</v>
      </c>
      <c r="K4" s="167"/>
    </row>
    <row r="5" spans="1:12" s="13" customFormat="1" ht="33" customHeight="1">
      <c r="A5" s="98" t="s">
        <v>12</v>
      </c>
      <c r="B5" s="117" t="s">
        <v>28</v>
      </c>
      <c r="C5" s="115" t="s">
        <v>9</v>
      </c>
      <c r="D5" s="118" t="s">
        <v>24</v>
      </c>
      <c r="E5" s="119" t="s">
        <v>29</v>
      </c>
      <c r="F5" s="120" t="s">
        <v>34</v>
      </c>
      <c r="G5" s="121">
        <v>79475000</v>
      </c>
      <c r="H5" s="121">
        <v>79475000</v>
      </c>
      <c r="I5" s="122">
        <v>0.88300000000000001</v>
      </c>
      <c r="J5" s="121">
        <f>ROUNDDOWN(H5*I5,-3)</f>
        <v>70176000</v>
      </c>
      <c r="K5" s="46"/>
    </row>
    <row r="6" spans="1:12" s="13" customFormat="1" ht="33" customHeight="1" thickBot="1">
      <c r="A6" s="123" t="s">
        <v>27</v>
      </c>
      <c r="B6" s="124" t="s">
        <v>61</v>
      </c>
      <c r="C6" s="125" t="s">
        <v>62</v>
      </c>
      <c r="D6" s="126" t="s">
        <v>34</v>
      </c>
      <c r="E6" s="127"/>
      <c r="F6" s="128"/>
      <c r="G6" s="129">
        <v>19591000</v>
      </c>
      <c r="H6" s="129">
        <v>16874000</v>
      </c>
      <c r="I6" s="130">
        <v>0.88700000000000001</v>
      </c>
      <c r="J6" s="129">
        <f>ROUNDDOWN(H6*L6,-3)+2000</f>
        <v>14783000</v>
      </c>
      <c r="K6" s="116"/>
      <c r="L6" s="13">
        <v>0.876</v>
      </c>
    </row>
    <row r="7" spans="1:12" s="13" customFormat="1" ht="33" customHeight="1" thickBot="1">
      <c r="A7" s="99" t="s">
        <v>1</v>
      </c>
      <c r="B7" s="76">
        <f>COUNTA(B5:B6)</f>
        <v>2</v>
      </c>
      <c r="C7" s="100"/>
      <c r="D7" s="101"/>
      <c r="E7" s="102"/>
      <c r="F7" s="103"/>
      <c r="G7" s="104">
        <f>SUM(G5:G6)</f>
        <v>99066000</v>
      </c>
      <c r="H7" s="104">
        <f>SUM(H5:H6)</f>
        <v>96349000</v>
      </c>
      <c r="I7" s="105"/>
      <c r="J7" s="104">
        <f>SUM(J5:J6)</f>
        <v>84959000</v>
      </c>
      <c r="K7" s="106"/>
    </row>
    <row r="8" spans="1:12" s="13" customFormat="1" ht="12">
      <c r="A8" s="29"/>
      <c r="B8" s="29"/>
      <c r="C8" s="29"/>
      <c r="D8" s="30"/>
      <c r="E8" s="31"/>
      <c r="F8" s="30"/>
      <c r="G8" s="29"/>
      <c r="H8" s="29"/>
      <c r="I8" s="15"/>
      <c r="K8" s="14"/>
    </row>
    <row r="9" spans="1:12" ht="24" customHeight="1" thickBot="1">
      <c r="A9" s="1" t="s">
        <v>58</v>
      </c>
      <c r="D9" s="1"/>
      <c r="E9" s="22"/>
      <c r="F9" s="1"/>
    </row>
    <row r="10" spans="1:12" s="22" customFormat="1" ht="33" customHeight="1">
      <c r="A10" s="141" t="s">
        <v>2</v>
      </c>
      <c r="B10" s="143" t="s">
        <v>7</v>
      </c>
      <c r="C10" s="143" t="s">
        <v>8</v>
      </c>
      <c r="D10" s="168" t="s">
        <v>6</v>
      </c>
      <c r="E10" s="168"/>
      <c r="F10" s="168"/>
      <c r="G10" s="170" t="s">
        <v>33</v>
      </c>
      <c r="H10" s="170"/>
      <c r="I10" s="170"/>
      <c r="J10" s="170"/>
      <c r="K10" s="166" t="s">
        <v>0</v>
      </c>
    </row>
    <row r="11" spans="1:12" s="3" customFormat="1" ht="33" customHeight="1" thickBot="1">
      <c r="A11" s="142"/>
      <c r="B11" s="144"/>
      <c r="C11" s="144"/>
      <c r="D11" s="169"/>
      <c r="E11" s="169"/>
      <c r="F11" s="169"/>
      <c r="G11" s="37" t="s">
        <v>13</v>
      </c>
      <c r="H11" s="37" t="s">
        <v>14</v>
      </c>
      <c r="I11" s="38" t="s">
        <v>5</v>
      </c>
      <c r="J11" s="37" t="s">
        <v>10</v>
      </c>
      <c r="K11" s="167"/>
    </row>
    <row r="12" spans="1:12" s="13" customFormat="1" ht="33" customHeight="1" thickBot="1">
      <c r="A12" s="98" t="s">
        <v>25</v>
      </c>
      <c r="B12" s="93" t="s">
        <v>60</v>
      </c>
      <c r="C12" s="94" t="s">
        <v>59</v>
      </c>
      <c r="D12" s="95" t="s">
        <v>34</v>
      </c>
      <c r="E12" s="39"/>
      <c r="F12" s="96"/>
      <c r="G12" s="97">
        <v>2873000</v>
      </c>
      <c r="H12" s="97">
        <v>2873000</v>
      </c>
      <c r="I12" s="114">
        <v>0.66700000000000004</v>
      </c>
      <c r="J12" s="97">
        <f>ROUNDDOWN(H12*I12,-3)</f>
        <v>1916000</v>
      </c>
      <c r="K12" s="46"/>
    </row>
    <row r="13" spans="1:12" s="13" customFormat="1" ht="33" customHeight="1" thickBot="1">
      <c r="A13" s="99" t="s">
        <v>1</v>
      </c>
      <c r="B13" s="76">
        <f>COUNTA(B12:B12)</f>
        <v>1</v>
      </c>
      <c r="C13" s="100"/>
      <c r="D13" s="101"/>
      <c r="E13" s="102"/>
      <c r="F13" s="103"/>
      <c r="G13" s="104">
        <f>SUM(G12:G12)</f>
        <v>2873000</v>
      </c>
      <c r="H13" s="104">
        <f>SUM(H12:H12)</f>
        <v>2873000</v>
      </c>
      <c r="I13" s="105"/>
      <c r="J13" s="104">
        <f>SUM(J12:J12)</f>
        <v>1916000</v>
      </c>
      <c r="K13" s="106"/>
    </row>
    <row r="14" spans="1:12" s="13" customFormat="1" ht="12">
      <c r="A14" s="29"/>
      <c r="B14" s="29"/>
      <c r="C14" s="29"/>
      <c r="D14" s="30"/>
      <c r="E14" s="31"/>
      <c r="F14" s="30"/>
      <c r="G14" s="29"/>
      <c r="H14" s="29"/>
      <c r="I14" s="15"/>
      <c r="K14" s="14"/>
    </row>
    <row r="15" spans="1:12" s="13" customFormat="1" ht="16.5" customHeight="1">
      <c r="A15" s="36" t="s">
        <v>35</v>
      </c>
      <c r="B15" s="34"/>
      <c r="C15" s="29"/>
      <c r="D15" s="30"/>
      <c r="E15" s="31"/>
      <c r="F15" s="30"/>
      <c r="G15" s="29"/>
      <c r="H15" s="29"/>
      <c r="I15" s="15"/>
      <c r="K15" s="14"/>
    </row>
    <row r="16" spans="1:12" s="13" customFormat="1" ht="13.5">
      <c r="A16" s="36" t="s">
        <v>15</v>
      </c>
      <c r="B16" s="34"/>
      <c r="C16" s="29"/>
      <c r="D16" s="30"/>
      <c r="E16" s="31"/>
      <c r="F16" s="30"/>
      <c r="G16" s="29"/>
      <c r="H16" s="29"/>
      <c r="I16" s="15"/>
      <c r="K16" s="14"/>
    </row>
    <row r="17" spans="1:11" s="13" customFormat="1" ht="13.5">
      <c r="A17" s="36" t="s">
        <v>17</v>
      </c>
      <c r="B17" s="34"/>
      <c r="C17" s="29"/>
      <c r="D17" s="32"/>
      <c r="E17" s="33"/>
      <c r="F17" s="32"/>
      <c r="G17" s="29"/>
      <c r="H17" s="29"/>
      <c r="I17" s="15"/>
      <c r="K17" s="14"/>
    </row>
    <row r="18" spans="1:11" s="13" customFormat="1" ht="12">
      <c r="D18" s="19"/>
      <c r="E18" s="20"/>
      <c r="F18" s="19"/>
      <c r="I18" s="15"/>
      <c r="K18" s="14"/>
    </row>
    <row r="19" spans="1:11" s="13" customFormat="1" ht="12">
      <c r="D19" s="19"/>
      <c r="E19" s="20"/>
      <c r="F19" s="19"/>
      <c r="I19" s="15"/>
      <c r="K19" s="14"/>
    </row>
    <row r="20" spans="1:11" s="13" customFormat="1" ht="12">
      <c r="D20" s="19"/>
      <c r="E20" s="20"/>
      <c r="F20" s="19"/>
      <c r="I20" s="15"/>
      <c r="K20" s="14"/>
    </row>
    <row r="21" spans="1:11" s="13" customFormat="1" ht="12">
      <c r="D21" s="19"/>
      <c r="E21" s="20"/>
      <c r="F21" s="19"/>
      <c r="I21" s="15"/>
      <c r="K21" s="14"/>
    </row>
    <row r="22" spans="1:11" s="13" customFormat="1" ht="12">
      <c r="D22" s="19"/>
      <c r="E22" s="20"/>
      <c r="F22" s="19"/>
      <c r="I22" s="15"/>
      <c r="K22" s="14"/>
    </row>
    <row r="23" spans="1:11" s="13" customFormat="1" ht="12">
      <c r="D23" s="19"/>
      <c r="E23" s="20"/>
      <c r="F23" s="19"/>
      <c r="I23" s="15"/>
      <c r="K23" s="14"/>
    </row>
    <row r="24" spans="1:11" s="13" customFormat="1" ht="12">
      <c r="D24" s="19"/>
      <c r="E24" s="20"/>
      <c r="F24" s="19"/>
      <c r="I24" s="15"/>
      <c r="K24" s="14"/>
    </row>
    <row r="25" spans="1:11" s="13" customFormat="1" ht="12">
      <c r="D25" s="19"/>
      <c r="E25" s="20"/>
      <c r="F25" s="19"/>
      <c r="I25" s="15"/>
      <c r="K25" s="14"/>
    </row>
    <row r="26" spans="1:11" s="13" customFormat="1" ht="12">
      <c r="D26" s="19"/>
      <c r="E26" s="20"/>
      <c r="F26" s="19"/>
      <c r="I26" s="15"/>
      <c r="K26" s="14"/>
    </row>
    <row r="27" spans="1:11" s="13" customFormat="1" ht="12">
      <c r="D27" s="19"/>
      <c r="E27" s="20"/>
      <c r="F27" s="19"/>
      <c r="I27" s="15"/>
      <c r="K27" s="14"/>
    </row>
    <row r="28" spans="1:11" s="13" customFormat="1" ht="12">
      <c r="D28" s="19"/>
      <c r="E28" s="20"/>
      <c r="F28" s="19"/>
      <c r="I28" s="15"/>
      <c r="K28" s="14"/>
    </row>
  </sheetData>
  <mergeCells count="13">
    <mergeCell ref="K10:K11"/>
    <mergeCell ref="K3:K4"/>
    <mergeCell ref="H1:I1"/>
    <mergeCell ref="A3:A4"/>
    <mergeCell ref="B3:B4"/>
    <mergeCell ref="C3:C4"/>
    <mergeCell ref="D3:F4"/>
    <mergeCell ref="G3:J3"/>
    <mergeCell ref="A10:A11"/>
    <mergeCell ref="B10:B11"/>
    <mergeCell ref="C10:C11"/>
    <mergeCell ref="D10:F11"/>
    <mergeCell ref="G10:J10"/>
  </mergeCells>
  <phoneticPr fontId="2"/>
  <printOptions horizontalCentered="1"/>
  <pageMargins left="0.53" right="0.43" top="0.42" bottom="0.38" header="0.31496062992125984" footer="0.31496062992125984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★上水・簡水 R6</vt:lpstr>
      <vt:lpstr>★交付金 R6</vt:lpstr>
      <vt:lpstr>★水道施設災害 (東日本大震災) R6</vt:lpstr>
      <vt:lpstr>'★交付金 R6'!Print_Area</vt:lpstr>
      <vt:lpstr>'★上水・簡水 R6'!Print_Area</vt:lpstr>
      <vt:lpstr>'★水道施設災害 (東日本大震災) R6'!Print_Area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齊藤 直弥</cp:lastModifiedBy>
  <cp:lastPrinted>2026-02-26T06:50:45Z</cp:lastPrinted>
  <dcterms:created xsi:type="dcterms:W3CDTF">1997-01-08T22:48:59Z</dcterms:created>
  <dcterms:modified xsi:type="dcterms:W3CDTF">2026-02-26T06:50:52Z</dcterms:modified>
</cp:coreProperties>
</file>