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B90FB71C-7AC6-4485-B88D-1B045AD9A7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5" sheetId="2" r:id="rId1"/>
  </sheets>
  <definedNames>
    <definedName name="_xlnm.Print_Area" localSheetId="0">'5'!$B$1:$P$121</definedName>
    <definedName name="_xlnm.Print_Titles" localSheetId="0">'5'!$1:$7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7" i="2" l="1"/>
  <c r="O114" i="2"/>
  <c r="O111" i="2"/>
  <c r="O108" i="2"/>
  <c r="N117" i="2" l="1"/>
  <c r="L104" i="2" l="1"/>
  <c r="L101" i="2"/>
  <c r="L98" i="2"/>
  <c r="L95" i="2"/>
  <c r="L92" i="2"/>
  <c r="L89" i="2"/>
  <c r="L86" i="2"/>
  <c r="L83" i="2"/>
  <c r="L80" i="2"/>
  <c r="L77" i="2"/>
  <c r="L74" i="2"/>
  <c r="L71" i="2"/>
  <c r="L68" i="2"/>
  <c r="L65" i="2"/>
  <c r="L62" i="2"/>
  <c r="L59" i="2"/>
  <c r="L56" i="2"/>
  <c r="L53" i="2"/>
  <c r="L50" i="2"/>
  <c r="L47" i="2"/>
  <c r="L44" i="2"/>
  <c r="L41" i="2"/>
  <c r="L38" i="2"/>
  <c r="L35" i="2"/>
  <c r="L32" i="2"/>
  <c r="L29" i="2"/>
  <c r="L26" i="2"/>
  <c r="L23" i="2"/>
  <c r="L20" i="2"/>
  <c r="L17" i="2"/>
  <c r="L14" i="2"/>
  <c r="L11" i="2"/>
  <c r="L8" i="2"/>
  <c r="M9" i="2"/>
  <c r="L107" i="2" l="1"/>
  <c r="C108" i="2"/>
  <c r="O115" i="2"/>
  <c r="K115" i="2"/>
  <c r="I115" i="2"/>
  <c r="G115" i="2"/>
  <c r="E115" i="2"/>
  <c r="K114" i="2"/>
  <c r="I114" i="2"/>
  <c r="G114" i="2"/>
  <c r="E114" i="2"/>
  <c r="C114" i="2"/>
  <c r="O113" i="2"/>
  <c r="L113" i="2"/>
  <c r="K113" i="2"/>
  <c r="J113" i="2"/>
  <c r="H113" i="2"/>
  <c r="G113" i="2"/>
  <c r="F113" i="2"/>
  <c r="E113" i="2"/>
  <c r="D113" i="2"/>
  <c r="P112" i="2"/>
  <c r="O112" i="2"/>
  <c r="K112" i="2"/>
  <c r="I112" i="2"/>
  <c r="G112" i="2"/>
  <c r="E112" i="2"/>
  <c r="P111" i="2"/>
  <c r="K111" i="2"/>
  <c r="I111" i="2"/>
  <c r="G111" i="2"/>
  <c r="E111" i="2"/>
  <c r="C111" i="2"/>
  <c r="C117" i="2" s="1"/>
  <c r="P110" i="2"/>
  <c r="O110" i="2"/>
  <c r="L110" i="2"/>
  <c r="K110" i="2"/>
  <c r="J110" i="2"/>
  <c r="H110" i="2"/>
  <c r="G110" i="2"/>
  <c r="F110" i="2"/>
  <c r="E110" i="2"/>
  <c r="D110" i="2"/>
  <c r="P109" i="2"/>
  <c r="O109" i="2"/>
  <c r="K109" i="2"/>
  <c r="I109" i="2"/>
  <c r="G109" i="2"/>
  <c r="E109" i="2"/>
  <c r="P108" i="2"/>
  <c r="K108" i="2"/>
  <c r="K117" i="2" s="1"/>
  <c r="I108" i="2"/>
  <c r="G108" i="2"/>
  <c r="E108" i="2"/>
  <c r="P107" i="2"/>
  <c r="O107" i="2"/>
  <c r="J107" i="2"/>
  <c r="H107" i="2"/>
  <c r="G107" i="2"/>
  <c r="F107" i="2"/>
  <c r="F116" i="2" s="1"/>
  <c r="E107" i="2"/>
  <c r="E116" i="2" s="1"/>
  <c r="D107" i="2"/>
  <c r="D116" i="2" s="1"/>
  <c r="M106" i="2"/>
  <c r="N105" i="2" s="1"/>
  <c r="M105" i="2"/>
  <c r="M104" i="2"/>
  <c r="M103" i="2"/>
  <c r="N102" i="2"/>
  <c r="M102" i="2"/>
  <c r="M101" i="2"/>
  <c r="M100" i="2"/>
  <c r="N99" i="2"/>
  <c r="M99" i="2"/>
  <c r="M98" i="2"/>
  <c r="M97" i="2"/>
  <c r="N96" i="2"/>
  <c r="M96" i="2"/>
  <c r="M94" i="2"/>
  <c r="N93" i="2" s="1"/>
  <c r="M93" i="2"/>
  <c r="M91" i="2"/>
  <c r="N90" i="2" s="1"/>
  <c r="M90" i="2"/>
  <c r="M89" i="2"/>
  <c r="M88" i="2"/>
  <c r="N87" i="2" s="1"/>
  <c r="M87" i="2"/>
  <c r="M86" i="2"/>
  <c r="M113" i="2" s="1"/>
  <c r="M85" i="2"/>
  <c r="N84" i="2"/>
  <c r="M84" i="2"/>
  <c r="M83" i="2"/>
  <c r="M82" i="2"/>
  <c r="N81" i="2" s="1"/>
  <c r="M81" i="2"/>
  <c r="M80" i="2"/>
  <c r="M79" i="2"/>
  <c r="N78" i="2" s="1"/>
  <c r="M78" i="2"/>
  <c r="M77" i="2"/>
  <c r="M110" i="2" s="1"/>
  <c r="M76" i="2"/>
  <c r="N75" i="2" s="1"/>
  <c r="M75" i="2"/>
  <c r="M73" i="2"/>
  <c r="N72" i="2" s="1"/>
  <c r="M72" i="2"/>
  <c r="M70" i="2"/>
  <c r="N69" i="2" s="1"/>
  <c r="M69" i="2"/>
  <c r="M67" i="2"/>
  <c r="N66" i="2" s="1"/>
  <c r="M66" i="2"/>
  <c r="M64" i="2"/>
  <c r="N63" i="2" s="1"/>
  <c r="M63" i="2"/>
  <c r="M61" i="2"/>
  <c r="N60" i="2" s="1"/>
  <c r="M60" i="2"/>
  <c r="M58" i="2"/>
  <c r="N57" i="2"/>
  <c r="M57" i="2"/>
  <c r="M55" i="2"/>
  <c r="N54" i="2" s="1"/>
  <c r="M54" i="2"/>
  <c r="M53" i="2"/>
  <c r="M52" i="2"/>
  <c r="N51" i="2" s="1"/>
  <c r="M51" i="2"/>
  <c r="M50" i="2"/>
  <c r="M49" i="2"/>
  <c r="N48" i="2" s="1"/>
  <c r="M48" i="2"/>
  <c r="M47" i="2"/>
  <c r="M46" i="2"/>
  <c r="N45" i="2" s="1"/>
  <c r="M45" i="2"/>
  <c r="M44" i="2"/>
  <c r="M43" i="2"/>
  <c r="N42" i="2" s="1"/>
  <c r="M42" i="2"/>
  <c r="M40" i="2"/>
  <c r="N39" i="2" s="1"/>
  <c r="M39" i="2"/>
  <c r="M38" i="2"/>
  <c r="M37" i="2"/>
  <c r="N36" i="2" s="1"/>
  <c r="M36" i="2"/>
  <c r="M35" i="2"/>
  <c r="M34" i="2"/>
  <c r="N33" i="2" s="1"/>
  <c r="M33" i="2"/>
  <c r="M31" i="2"/>
  <c r="N30" i="2" s="1"/>
  <c r="M30" i="2"/>
  <c r="M28" i="2"/>
  <c r="N27" i="2" s="1"/>
  <c r="M27" i="2"/>
  <c r="M25" i="2"/>
  <c r="N24" i="2" s="1"/>
  <c r="M24" i="2"/>
  <c r="M22" i="2"/>
  <c r="N21" i="2" s="1"/>
  <c r="M21" i="2"/>
  <c r="M19" i="2"/>
  <c r="N18" i="2"/>
  <c r="M18" i="2"/>
  <c r="M16" i="2"/>
  <c r="N15" i="2" s="1"/>
  <c r="M15" i="2"/>
  <c r="M14" i="2"/>
  <c r="M13" i="2"/>
  <c r="N12" i="2"/>
  <c r="M12" i="2"/>
  <c r="M11" i="2"/>
  <c r="M10" i="2"/>
  <c r="M8" i="2"/>
  <c r="M107" i="2" s="1"/>
  <c r="M116" i="2" s="1"/>
  <c r="L116" i="2" l="1"/>
  <c r="K118" i="2"/>
  <c r="J116" i="2"/>
  <c r="H116" i="2"/>
  <c r="I117" i="2"/>
  <c r="I118" i="2"/>
  <c r="M115" i="2"/>
  <c r="N114" i="2" s="1"/>
  <c r="G117" i="2"/>
  <c r="G118" i="2"/>
  <c r="G116" i="2"/>
  <c r="M114" i="2"/>
  <c r="M111" i="2"/>
  <c r="E118" i="2"/>
  <c r="M108" i="2"/>
  <c r="M109" i="2"/>
  <c r="N108" i="2" s="1"/>
  <c r="O116" i="2"/>
  <c r="O118" i="2"/>
  <c r="P116" i="2"/>
  <c r="P118" i="2"/>
  <c r="P117" i="2"/>
  <c r="E117" i="2"/>
  <c r="M112" i="2"/>
  <c r="N111" i="2" s="1"/>
  <c r="N9" i="2"/>
  <c r="M117" i="2" l="1"/>
  <c r="M1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6" authorId="0" shapeId="0" xr:uid="{C4294C54-228C-4109-ACF0-B34EAB0742FA}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 xr:uid="{1B84F47A-3DB0-4468-9828-176F3048EC8D}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<sst xmlns="http://schemas.openxmlformats.org/spreadsheetml/2006/main" count="107" uniqueCount="78">
  <si>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</si>
  <si>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</si>
  <si>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</si>
  <si>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</si>
  <si>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</si>
  <si>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</si>
  <si>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</si>
  <si>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</si>
  <si>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</si>
  <si>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</si>
  <si>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</si>
  <si>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</si>
  <si>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</si>
  <si>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</si>
  <si>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</si>
  <si>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</si>
  <si>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</si>
  <si>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</si>
  <si>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</si>
  <si>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</si>
  <si>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</si>
  <si>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</si>
  <si>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</si>
  <si>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</si>
  <si>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</si>
  <si>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</si>
  <si>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</si>
  <si>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</si>
  <si>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</si>
  <si>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</si>
  <si>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</si>
  <si>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</si>
  <si>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</si>
  <si>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</si>
  <si>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</si>
  <si>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</si>
  <si>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</si>
  <si>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</si>
  <si>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</si>
  <si>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</si>
  <si>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</si>
  <si>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</si>
  <si>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</si>
  <si>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</si>
  <si>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</si>
  <si>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</si>
  <si>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</si>
  <si>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</si>
  <si>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</si>
  <si>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</si>
  <si>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</si>
  <si>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</si>
  <si>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</si>
  <si>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</si>
  <si>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</si>
  <si>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</si>
  <si>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</si>
  <si>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</si>
  <si>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</si>
  <si>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</si>
  <si>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</si>
  <si>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</si>
  <si>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</si>
  <si>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</si>
  <si>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</si>
  <si>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</si>
  <si>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</si>
  <si>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</si>
  <si>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</si>
  <si>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</si>
  <si>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</si>
  <si>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</si>
  <si>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</si>
  <si>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</si>
  <si>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</si>
  <si>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t xml:space="preserve">  ※ （　）内は、他行政区域の水道事業から給水している場合の箇所数であり、外数である。</t>
    <phoneticPr fontId="3"/>
  </si>
  <si>
    <r>
      <t xml:space="preserve"> 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水道施設数の合計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</si>
  <si>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及び上水道施設数に１施設分を追加計上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10" eb="11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</si>
</sst>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4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23" borderId="4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3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7" fillId="0" borderId="36" xfId="0" applyFont="1" applyBorder="1" applyAlignment="1">
      <alignment horizontal="center" vertical="center"/>
    </xf>
    <xf numFmtId="38" fontId="26" fillId="0" borderId="20" xfId="1" applyFont="1" applyFill="1" applyBorder="1" applyAlignment="1">
      <alignment horizontal="center" vertical="center" shrinkToFit="1"/>
    </xf>
    <xf numFmtId="179" fontId="26" fillId="24" borderId="16" xfId="1" applyNumberFormat="1" applyFont="1" applyFill="1" applyBorder="1" applyAlignment="1">
      <alignment horizontal="right" vertical="center" shrinkToFit="1"/>
    </xf>
    <xf numFmtId="178" fontId="26" fillId="24" borderId="14" xfId="1" applyNumberFormat="1" applyFont="1" applyFill="1" applyBorder="1" applyAlignment="1">
      <alignment horizontal="right" vertical="center" shrinkToFit="1"/>
    </xf>
    <xf numFmtId="176" fontId="26" fillId="24" borderId="17" xfId="1" applyNumberFormat="1" applyFont="1" applyFill="1" applyBorder="1" applyAlignment="1">
      <alignment horizontal="right" vertical="center" shrinkToFit="1"/>
    </xf>
    <xf numFmtId="178" fontId="26" fillId="24" borderId="18" xfId="1" applyNumberFormat="1" applyFont="1" applyFill="1" applyBorder="1" applyAlignment="1">
      <alignment horizontal="right" vertical="center" shrinkToFit="1"/>
    </xf>
    <xf numFmtId="176" fontId="26" fillId="24" borderId="16" xfId="1" applyNumberFormat="1" applyFont="1" applyFill="1" applyBorder="1" applyAlignment="1">
      <alignment horizontal="right" vertical="center" shrinkToFit="1"/>
    </xf>
    <xf numFmtId="0" fontId="26" fillId="24" borderId="17" xfId="1" applyNumberFormat="1" applyFont="1" applyFill="1" applyBorder="1" applyAlignment="1">
      <alignment horizontal="right" vertical="center" shrinkToFit="1"/>
    </xf>
    <xf numFmtId="176" fontId="26" fillId="24" borderId="8" xfId="1" applyNumberFormat="1" applyFont="1" applyFill="1" applyBorder="1" applyAlignment="1">
      <alignment horizontal="right" vertical="center" shrinkToFit="1"/>
    </xf>
    <xf numFmtId="176" fontId="26" fillId="24" borderId="11" xfId="1" applyNumberFormat="1" applyFont="1" applyFill="1" applyBorder="1" applyAlignment="1">
      <alignment horizontal="right" vertical="center" shrinkToFit="1"/>
    </xf>
    <xf numFmtId="176" fontId="26" fillId="24" borderId="12" xfId="1" applyNumberFormat="1" applyFont="1" applyFill="1" applyBorder="1" applyAlignment="1">
      <alignment horizontal="right" vertical="center" shrinkToFit="1"/>
    </xf>
    <xf numFmtId="0" fontId="26" fillId="24" borderId="11" xfId="1" applyNumberFormat="1" applyFont="1" applyFill="1" applyBorder="1" applyAlignment="1">
      <alignment horizontal="right" vertical="center" shrinkToFit="1"/>
    </xf>
    <xf numFmtId="177" fontId="26" fillId="24" borderId="9" xfId="1" applyNumberFormat="1" applyFont="1" applyFill="1" applyBorder="1" applyAlignment="1">
      <alignment horizontal="right" vertical="center" shrinkToFit="1"/>
    </xf>
    <xf numFmtId="176" fontId="26" fillId="24" borderId="1" xfId="1" applyNumberFormat="1" applyFont="1" applyFill="1" applyBorder="1" applyAlignment="1">
      <alignment horizontal="right" vertical="center" shrinkToFit="1"/>
    </xf>
    <xf numFmtId="176" fontId="26" fillId="24" borderId="4" xfId="1" applyNumberFormat="1" applyFont="1" applyFill="1" applyBorder="1" applyAlignment="1">
      <alignment horizontal="right" vertical="center" shrinkToFit="1"/>
    </xf>
    <xf numFmtId="176" fontId="26" fillId="24" borderId="5" xfId="1" applyNumberFormat="1" applyFont="1" applyFill="1" applyBorder="1" applyAlignment="1">
      <alignment horizontal="right" vertical="center" shrinkToFit="1"/>
    </xf>
    <xf numFmtId="0" fontId="26" fillId="24" borderId="4" xfId="1" applyNumberFormat="1" applyFont="1" applyFill="1" applyBorder="1" applyAlignment="1">
      <alignment horizontal="right" vertical="center" shrinkToFit="1"/>
    </xf>
    <xf numFmtId="38" fontId="26" fillId="0" borderId="30" xfId="1" applyFont="1" applyFill="1" applyBorder="1" applyAlignment="1">
      <alignment horizontal="center" vertical="center" shrinkToFit="1"/>
    </xf>
    <xf numFmtId="38" fontId="26" fillId="24" borderId="6" xfId="1" applyFont="1" applyFill="1" applyBorder="1" applyAlignment="1">
      <alignment horizontal="right" vertical="center"/>
    </xf>
    <xf numFmtId="177" fontId="26" fillId="24" borderId="2" xfId="1" applyNumberFormat="1" applyFont="1" applyFill="1" applyBorder="1" applyAlignment="1">
      <alignment horizontal="right" vertical="center"/>
    </xf>
    <xf numFmtId="38" fontId="26" fillId="0" borderId="20" xfId="1" applyFont="1" applyFill="1" applyBorder="1" applyAlignment="1">
      <alignment horizontal="center" vertical="center"/>
    </xf>
    <xf numFmtId="38" fontId="26" fillId="24" borderId="19" xfId="1" applyFont="1" applyFill="1" applyBorder="1" applyAlignment="1">
      <alignment horizontal="right" vertical="center"/>
    </xf>
    <xf numFmtId="177" fontId="26" fillId="24" borderId="15" xfId="1" applyNumberFormat="1" applyFont="1" applyFill="1" applyBorder="1" applyAlignment="1">
      <alignment horizontal="right" vertical="center"/>
    </xf>
    <xf numFmtId="38" fontId="26" fillId="24" borderId="0" xfId="1" applyFont="1" applyFill="1" applyBorder="1" applyAlignment="1">
      <alignment horizontal="right" vertical="center"/>
    </xf>
    <xf numFmtId="179" fontId="26" fillId="24" borderId="17" xfId="1" applyNumberFormat="1" applyFont="1" applyFill="1" applyBorder="1" applyAlignment="1">
      <alignment horizontal="right" vertical="center" shrinkToFit="1"/>
    </xf>
    <xf numFmtId="38" fontId="25" fillId="24" borderId="0" xfId="1" applyFont="1" applyFill="1" applyBorder="1" applyAlignment="1">
      <alignment horizontal="right" vertical="center"/>
    </xf>
    <xf numFmtId="0" fontId="25" fillId="24" borderId="10" xfId="0" applyFont="1" applyFill="1" applyBorder="1"/>
    <xf numFmtId="0" fontId="25" fillId="24" borderId="11" xfId="0" applyFont="1" applyFill="1" applyBorder="1"/>
    <xf numFmtId="0" fontId="25" fillId="24" borderId="3" xfId="0" applyFont="1" applyFill="1" applyBorder="1"/>
    <xf numFmtId="0" fontId="25" fillId="24" borderId="4" xfId="0" applyFont="1" applyFill="1" applyBorder="1"/>
    <xf numFmtId="38" fontId="26" fillId="0" borderId="0" xfId="1" applyFont="1" applyBorder="1" applyAlignment="1">
      <alignment horizontal="left" vertical="center"/>
    </xf>
    <xf numFmtId="38" fontId="26" fillId="0" borderId="0" xfId="1" applyFont="1" applyBorder="1" applyAlignment="1">
      <alignment horizontal="right" vertical="center"/>
    </xf>
    <xf numFmtId="179" fontId="26" fillId="0" borderId="0" xfId="1" applyNumberFormat="1" applyFont="1" applyBorder="1" applyAlignment="1">
      <alignment horizontal="right" vertical="center"/>
    </xf>
    <xf numFmtId="178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7" fontId="26" fillId="0" borderId="0" xfId="1" applyNumberFormat="1" applyFont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 shrinkToFit="1"/>
    </xf>
    <xf numFmtId="176" fontId="4" fillId="24" borderId="16" xfId="1" applyNumberFormat="1" applyFont="1" applyFill="1" applyBorder="1" applyAlignment="1">
      <alignment horizontal="right" vertical="center" shrinkToFit="1"/>
    </xf>
    <xf numFmtId="178" fontId="4" fillId="24" borderId="14" xfId="1" applyNumberFormat="1" applyFont="1" applyFill="1" applyBorder="1" applyAlignment="1">
      <alignment horizontal="right" vertical="center" shrinkToFit="1"/>
    </xf>
    <xf numFmtId="176" fontId="4" fillId="24" borderId="1" xfId="1" applyNumberFormat="1" applyFont="1" applyFill="1" applyBorder="1" applyAlignment="1">
      <alignment horizontal="right" vertical="center" shrinkToFit="1"/>
    </xf>
    <xf numFmtId="0" fontId="4" fillId="24" borderId="10" xfId="0" applyFont="1" applyFill="1" applyBorder="1" applyAlignment="1">
      <alignment vertical="center"/>
    </xf>
    <xf numFmtId="0" fontId="4" fillId="24" borderId="3" xfId="0" applyFont="1" applyFill="1" applyBorder="1" applyAlignment="1">
      <alignment vertical="center"/>
    </xf>
    <xf numFmtId="0" fontId="4" fillId="24" borderId="19" xfId="0" applyFont="1" applyFill="1" applyBorder="1" applyAlignment="1">
      <alignment vertical="center"/>
    </xf>
    <xf numFmtId="179" fontId="4" fillId="24" borderId="16" xfId="1" applyNumberFormat="1" applyFont="1" applyFill="1" applyBorder="1" applyAlignment="1">
      <alignment horizontal="right" vertical="center" shrinkToFit="1"/>
    </xf>
    <xf numFmtId="176" fontId="4" fillId="24" borderId="17" xfId="1" applyNumberFormat="1" applyFont="1" applyFill="1" applyBorder="1" applyAlignment="1">
      <alignment horizontal="right" vertical="center" shrinkToFit="1"/>
    </xf>
    <xf numFmtId="178" fontId="4" fillId="24" borderId="18" xfId="1" applyNumberFormat="1" applyFont="1" applyFill="1" applyBorder="1" applyAlignment="1">
      <alignment horizontal="right" vertical="center" shrinkToFit="1"/>
    </xf>
    <xf numFmtId="0" fontId="4" fillId="24" borderId="17" xfId="1" applyNumberFormat="1" applyFont="1" applyFill="1" applyBorder="1" applyAlignment="1">
      <alignment horizontal="right" vertical="center" shrinkToFit="1"/>
    </xf>
    <xf numFmtId="0" fontId="4" fillId="24" borderId="15" xfId="0" applyFont="1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 shrinkToFit="1"/>
    </xf>
    <xf numFmtId="176" fontId="4" fillId="24" borderId="11" xfId="1" applyNumberFormat="1" applyFont="1" applyFill="1" applyBorder="1" applyAlignment="1">
      <alignment horizontal="right" vertical="center" shrinkToFit="1"/>
    </xf>
    <xf numFmtId="176" fontId="4" fillId="24" borderId="12" xfId="1" applyNumberFormat="1" applyFont="1" applyFill="1" applyBorder="1" applyAlignment="1">
      <alignment horizontal="right" vertical="center" shrinkToFit="1"/>
    </xf>
    <xf numFmtId="0" fontId="4" fillId="24" borderId="11" xfId="1" applyNumberFormat="1" applyFont="1" applyFill="1" applyBorder="1" applyAlignment="1">
      <alignment horizontal="right" vertical="center" shrinkToFit="1"/>
    </xf>
    <xf numFmtId="177" fontId="4" fillId="24" borderId="9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 shrinkToFit="1"/>
    </xf>
    <xf numFmtId="176" fontId="4" fillId="24" borderId="4" xfId="1" applyNumberFormat="1" applyFont="1" applyFill="1" applyBorder="1" applyAlignment="1">
      <alignment horizontal="right" vertical="center" shrinkToFit="1"/>
    </xf>
    <xf numFmtId="176" fontId="4" fillId="24" borderId="5" xfId="1" applyNumberFormat="1" applyFont="1" applyFill="1" applyBorder="1" applyAlignment="1">
      <alignment horizontal="right" vertical="center" shrinkToFit="1"/>
    </xf>
    <xf numFmtId="180" fontId="4" fillId="24" borderId="1" xfId="1" applyNumberFormat="1" applyFont="1" applyFill="1" applyBorder="1" applyAlignment="1">
      <alignment horizontal="right" vertical="center" shrinkToFit="1"/>
    </xf>
    <xf numFmtId="0" fontId="4" fillId="24" borderId="4" xfId="1" applyNumberFormat="1" applyFont="1" applyFill="1" applyBorder="1" applyAlignment="1">
      <alignment horizontal="right" vertical="center" shrinkToFit="1"/>
    </xf>
    <xf numFmtId="180" fontId="4" fillId="24" borderId="4" xfId="1" applyNumberFormat="1" applyFont="1" applyFill="1" applyBorder="1" applyAlignment="1">
      <alignment horizontal="right" vertical="center" shrinkToFit="1"/>
    </xf>
    <xf numFmtId="177" fontId="4" fillId="24" borderId="2" xfId="1" applyNumberFormat="1" applyFont="1" applyFill="1" applyBorder="1" applyAlignment="1">
      <alignment horizontal="right" vertical="center" shrinkToFit="1"/>
    </xf>
    <xf numFmtId="38" fontId="4" fillId="24" borderId="19" xfId="1" applyFont="1" applyFill="1" applyBorder="1" applyAlignment="1">
      <alignment horizontal="right" vertical="center" shrinkToFit="1"/>
    </xf>
    <xf numFmtId="177" fontId="4" fillId="24" borderId="15" xfId="1" applyNumberFormat="1" applyFont="1" applyFill="1" applyBorder="1" applyAlignment="1">
      <alignment horizontal="right" vertical="center" shrinkToFit="1"/>
    </xf>
    <xf numFmtId="0" fontId="4" fillId="24" borderId="11" xfId="0" applyFont="1" applyFill="1" applyBorder="1" applyAlignment="1">
      <alignment vertical="center"/>
    </xf>
    <xf numFmtId="0" fontId="4" fillId="24" borderId="4" xfId="0" applyFont="1" applyFill="1" applyBorder="1" applyAlignment="1">
      <alignment vertical="center"/>
    </xf>
    <xf numFmtId="38" fontId="4" fillId="24" borderId="0" xfId="1" applyFont="1" applyFill="1" applyBorder="1" applyAlignment="1">
      <alignment horizontal="right" vertical="center" shrinkToFit="1"/>
    </xf>
    <xf numFmtId="179" fontId="4" fillId="24" borderId="27" xfId="1" applyNumberFormat="1" applyFont="1" applyFill="1" applyBorder="1" applyAlignment="1">
      <alignment horizontal="right" vertical="center" shrinkToFit="1"/>
    </xf>
    <xf numFmtId="178" fontId="4" fillId="24" borderId="26" xfId="1" applyNumberFormat="1" applyFont="1" applyFill="1" applyBorder="1" applyAlignment="1">
      <alignment horizontal="right" vertical="center" shrinkToFit="1"/>
    </xf>
    <xf numFmtId="176" fontId="4" fillId="24" borderId="28" xfId="1" applyNumberFormat="1" applyFont="1" applyFill="1" applyBorder="1" applyAlignment="1">
      <alignment horizontal="right" vertical="center" shrinkToFit="1"/>
    </xf>
    <xf numFmtId="178" fontId="4" fillId="24" borderId="29" xfId="1" applyNumberFormat="1" applyFont="1" applyFill="1" applyBorder="1" applyAlignment="1">
      <alignment horizontal="right" vertical="center" shrinkToFit="1"/>
    </xf>
    <xf numFmtId="176" fontId="4" fillId="24" borderId="27" xfId="1" applyNumberFormat="1" applyFont="1" applyFill="1" applyBorder="1" applyAlignment="1">
      <alignment horizontal="right" vertical="center" shrinkToFit="1"/>
    </xf>
    <xf numFmtId="0" fontId="4" fillId="24" borderId="28" xfId="1" applyNumberFormat="1" applyFont="1" applyFill="1" applyBorder="1" applyAlignment="1">
      <alignment horizontal="right" vertical="center" shrinkToFit="1"/>
    </xf>
    <xf numFmtId="0" fontId="4" fillId="24" borderId="22" xfId="0" applyFont="1" applyFill="1" applyBorder="1" applyAlignment="1">
      <alignment vertical="center"/>
    </xf>
    <xf numFmtId="176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0" applyFont="1" applyFill="1" applyBorder="1" applyAlignment="1">
      <alignment vertical="center"/>
    </xf>
    <xf numFmtId="176" fontId="4" fillId="24" borderId="24" xfId="1" applyNumberFormat="1" applyFont="1" applyFill="1" applyBorder="1" applyAlignment="1">
      <alignment horizontal="right" vertical="center" shrinkToFit="1"/>
    </xf>
    <xf numFmtId="180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1" applyNumberFormat="1" applyFont="1" applyFill="1" applyBorder="1" applyAlignment="1">
      <alignment horizontal="right" vertical="center" shrinkToFit="1"/>
    </xf>
    <xf numFmtId="180" fontId="4" fillId="24" borderId="23" xfId="1" applyNumberFormat="1" applyFont="1" applyFill="1" applyBorder="1" applyAlignment="1">
      <alignment horizontal="right" vertical="center" shrinkToFit="1"/>
    </xf>
    <xf numFmtId="181" fontId="4" fillId="24" borderId="15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/>
    </xf>
    <xf numFmtId="177" fontId="4" fillId="24" borderId="2" xfId="1" applyNumberFormat="1" applyFont="1" applyFill="1" applyBorder="1" applyAlignment="1">
      <alignment horizontal="right" vertical="center"/>
    </xf>
    <xf numFmtId="38" fontId="4" fillId="24" borderId="19" xfId="1" applyFont="1" applyFill="1" applyBorder="1" applyAlignment="1">
      <alignment horizontal="right" vertical="center"/>
    </xf>
    <xf numFmtId="177" fontId="4" fillId="24" borderId="15" xfId="1" applyNumberFormat="1" applyFont="1" applyFill="1" applyBorder="1" applyAlignment="1">
      <alignment horizontal="right" vertical="center"/>
    </xf>
    <xf numFmtId="3" fontId="4" fillId="24" borderId="9" xfId="0" applyNumberFormat="1" applyFont="1" applyFill="1" applyBorder="1" applyAlignment="1">
      <alignment horizontal="right" vertical="center" shrinkToFit="1"/>
    </xf>
    <xf numFmtId="0" fontId="4" fillId="24" borderId="3" xfId="0" applyFont="1" applyFill="1" applyBorder="1"/>
    <xf numFmtId="0" fontId="4" fillId="24" borderId="4" xfId="0" applyFont="1" applyFill="1" applyBorder="1"/>
    <xf numFmtId="176" fontId="4" fillId="0" borderId="20" xfId="1" applyNumberFormat="1" applyFont="1" applyFill="1" applyBorder="1" applyAlignment="1">
      <alignment horizontal="right" vertical="center" shrinkToFit="1"/>
    </xf>
    <xf numFmtId="176" fontId="4" fillId="0" borderId="13" xfId="1" applyNumberFormat="1" applyFont="1" applyFill="1" applyBorder="1" applyAlignment="1">
      <alignment horizontal="right" vertical="center" shrinkToFit="1"/>
    </xf>
    <xf numFmtId="176" fontId="4" fillId="0" borderId="7" xfId="1" applyNumberFormat="1" applyFont="1" applyFill="1" applyBorder="1" applyAlignment="1">
      <alignment horizontal="right" vertical="center" shrinkToFit="1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4" xfId="1" applyNumberFormat="1" applyFont="1" applyFill="1" applyBorder="1" applyAlignment="1">
      <alignment horizontal="right" vertical="center" shrinkToFit="1"/>
    </xf>
    <xf numFmtId="176" fontId="4" fillId="0" borderId="8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26" fillId="0" borderId="20" xfId="1" applyNumberFormat="1" applyFont="1" applyFill="1" applyBorder="1" applyAlignment="1">
      <alignment horizontal="right" vertical="center" shrinkToFit="1"/>
    </xf>
    <xf numFmtId="176" fontId="26" fillId="0" borderId="14" xfId="1" applyNumberFormat="1" applyFont="1" applyFill="1" applyBorder="1" applyAlignment="1">
      <alignment horizontal="right" vertical="center"/>
    </xf>
    <xf numFmtId="176" fontId="26" fillId="0" borderId="13" xfId="1" applyNumberFormat="1" applyFont="1" applyFill="1" applyBorder="1" applyAlignment="1">
      <alignment horizontal="right" vertical="center"/>
    </xf>
    <xf numFmtId="176" fontId="26" fillId="0" borderId="8" xfId="1" applyNumberFormat="1" applyFont="1" applyFill="1" applyBorder="1" applyAlignment="1">
      <alignment horizontal="right" vertical="center"/>
    </xf>
    <xf numFmtId="176" fontId="26" fillId="0" borderId="7" xfId="1" applyNumberFormat="1" applyFont="1" applyFill="1" applyBorder="1" applyAlignment="1">
      <alignment horizontal="right" vertical="center"/>
    </xf>
    <xf numFmtId="176" fontId="26" fillId="0" borderId="1" xfId="1" applyNumberFormat="1" applyFont="1" applyFill="1" applyBorder="1" applyAlignment="1">
      <alignment horizontal="right" vertical="center"/>
    </xf>
    <xf numFmtId="176" fontId="26" fillId="0" borderId="16" xfId="1" applyNumberFormat="1" applyFont="1" applyFill="1" applyBorder="1" applyAlignment="1">
      <alignment horizontal="right" vertical="center" shrinkToFit="1"/>
    </xf>
    <xf numFmtId="176" fontId="26" fillId="0" borderId="20" xfId="1" applyNumberFormat="1" applyFont="1" applyFill="1" applyBorder="1" applyAlignment="1">
      <alignment horizontal="right" vertical="center"/>
    </xf>
    <xf numFmtId="38" fontId="26" fillId="0" borderId="13" xfId="1" applyFont="1" applyFill="1" applyBorder="1" applyAlignment="1">
      <alignment horizontal="center" vertical="center"/>
    </xf>
    <xf numFmtId="38" fontId="26" fillId="0" borderId="7" xfId="1" applyFont="1" applyFill="1" applyBorder="1" applyAlignment="1">
      <alignment horizontal="center" vertical="center"/>
    </xf>
    <xf numFmtId="38" fontId="26" fillId="0" borderId="13" xfId="1" applyFont="1" applyFill="1" applyBorder="1" applyAlignment="1">
      <alignment horizontal="center" vertical="center" shrinkToFit="1"/>
    </xf>
    <xf numFmtId="38" fontId="26" fillId="0" borderId="7" xfId="1" applyFont="1" applyFill="1" applyBorder="1" applyAlignment="1">
      <alignment horizontal="center" vertical="center" shrinkToFit="1"/>
    </xf>
    <xf numFmtId="38" fontId="26" fillId="0" borderId="25" xfId="1" applyFont="1" applyFill="1" applyBorder="1" applyAlignment="1">
      <alignment horizontal="center" vertical="center" shrinkToFit="1"/>
    </xf>
    <xf numFmtId="38" fontId="26" fillId="0" borderId="2" xfId="1" applyFont="1" applyFill="1" applyBorder="1" applyAlignment="1">
      <alignment horizontal="center" vertical="center" shrinkToFit="1"/>
    </xf>
    <xf numFmtId="0" fontId="28" fillId="24" borderId="35" xfId="0" applyFont="1" applyFill="1" applyBorder="1" applyAlignment="1">
      <alignment horizontal="center" vertical="center" wrapText="1"/>
    </xf>
    <xf numFmtId="0" fontId="28" fillId="24" borderId="34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1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24" borderId="38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</cellXfs>
  <cellStyles count="4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47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桁区切り" xfId="1" builtinId="6"/>
    <cellStyle name="桁区切り 2" xfId="34" xr:uid="{00000000-0005-0000-0000-000022000000}"/>
    <cellStyle name="見出し 1 2" xfId="35" xr:uid="{00000000-0005-0000-0000-000023000000}"/>
    <cellStyle name="見出し 2 2" xfId="36" xr:uid="{00000000-0005-0000-0000-000024000000}"/>
    <cellStyle name="見出し 3 2" xfId="37" xr:uid="{00000000-0005-0000-0000-000025000000}"/>
    <cellStyle name="見出し 4 2" xfId="38" xr:uid="{00000000-0005-0000-0000-000026000000}"/>
    <cellStyle name="集計 2" xfId="39" xr:uid="{00000000-0005-0000-0000-000027000000}"/>
    <cellStyle name="出力 2" xfId="40" xr:uid="{00000000-0005-0000-0000-000028000000}"/>
    <cellStyle name="説明文 2" xfId="41" xr:uid="{00000000-0005-0000-0000-000029000000}"/>
    <cellStyle name="入力 2" xfId="42" xr:uid="{00000000-0005-0000-0000-00002A000000}"/>
    <cellStyle name="標準" xfId="0" builtinId="0"/>
    <cellStyle name="標準 2" xfId="43" xr:uid="{00000000-0005-0000-0000-00002C000000}"/>
    <cellStyle name="標準 3" xfId="44" xr:uid="{00000000-0005-0000-0000-00002D000000}"/>
    <cellStyle name="標準 4" xfId="45" xr:uid="{00000000-0005-0000-0000-00002E000000}"/>
    <cellStyle name="良い 2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5632-BE87-4A19-954B-631E3AD01CEF}">
  <dimension ref="A1:U134"/>
  <sheetViews>
    <sheetView tabSelected="1" view="pageBreakPreview" topLeftCell="B4" zoomScaleNormal="100" zoomScaleSheetLayoutView="100" workbookViewId="0">
      <pane ySplit="4" topLeftCell="A8" activePane="bottomLeft" state="frozen"/>
      <selection activeCell="B4" sqref="B4"/>
      <selection pane="bottomLeft" activeCell="Q4" sqref="Q4"/>
    </sheetView>
  </sheetViews>
  <sheetFormatPr defaultColWidth="9" defaultRowHeight="13.2"/>
  <cols>
    <col min="1" max="1" width="9" style="2"/>
    <col min="2" max="2" width="10.44140625" style="1" customWidth="1"/>
    <col min="3" max="3" width="11" style="1" customWidth="1"/>
    <col min="4" max="4" width="3.6640625" style="1" customWidth="1"/>
    <col min="5" max="5" width="8.8867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1" customWidth="1"/>
    <col min="12" max="12" width="3.6640625" style="1" customWidth="1"/>
    <col min="13" max="13" width="8.8867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19" t="s">
        <v>16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1" ht="18" customHeight="1">
      <c r="B2" s="149" t="s">
        <v>15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1" ht="15" customHeight="1">
      <c r="A3" s="17"/>
      <c r="B3" s="150" t="s">
        <v>5</v>
      </c>
      <c r="C3" s="152" t="s">
        <v>74</v>
      </c>
      <c r="D3" s="155" t="s">
        <v>14</v>
      </c>
      <c r="E3" s="156"/>
      <c r="F3" s="159" t="s">
        <v>13</v>
      </c>
      <c r="G3" s="156"/>
      <c r="H3" s="160" t="s">
        <v>12</v>
      </c>
      <c r="I3" s="161"/>
      <c r="J3" s="161"/>
      <c r="K3" s="162"/>
      <c r="L3" s="163" t="s">
        <v>11</v>
      </c>
      <c r="M3" s="164"/>
      <c r="N3" s="152" t="s">
        <v>71</v>
      </c>
      <c r="O3" s="169" t="s">
        <v>10</v>
      </c>
      <c r="P3" s="169"/>
    </row>
    <row r="4" spans="1:21" ht="27" customHeight="1">
      <c r="B4" s="151"/>
      <c r="C4" s="153"/>
      <c r="D4" s="157"/>
      <c r="E4" s="158"/>
      <c r="F4" s="157"/>
      <c r="G4" s="158"/>
      <c r="H4" s="170" t="s">
        <v>9</v>
      </c>
      <c r="I4" s="171"/>
      <c r="J4" s="170" t="s">
        <v>8</v>
      </c>
      <c r="K4" s="172"/>
      <c r="L4" s="165"/>
      <c r="M4" s="166"/>
      <c r="N4" s="167"/>
      <c r="O4" s="21" t="s">
        <v>7</v>
      </c>
      <c r="P4" s="21" t="s">
        <v>6</v>
      </c>
      <c r="Q4" s="16"/>
    </row>
    <row r="5" spans="1:21" ht="28.5" customHeight="1">
      <c r="B5" s="173" t="s">
        <v>4</v>
      </c>
      <c r="C5" s="153"/>
      <c r="D5" s="143" t="s">
        <v>56</v>
      </c>
      <c r="E5" s="144"/>
      <c r="F5" s="143" t="s">
        <v>65</v>
      </c>
      <c r="G5" s="144"/>
      <c r="H5" s="143" t="s">
        <v>66</v>
      </c>
      <c r="I5" s="144"/>
      <c r="J5" s="143" t="s">
        <v>67</v>
      </c>
      <c r="K5" s="144"/>
      <c r="L5" s="141" t="s">
        <v>68</v>
      </c>
      <c r="M5" s="142"/>
      <c r="N5" s="167"/>
      <c r="O5" s="143" t="s">
        <v>72</v>
      </c>
      <c r="P5" s="144"/>
    </row>
    <row r="6" spans="1:21" ht="28.5" customHeight="1">
      <c r="B6" s="174"/>
      <c r="C6" s="153"/>
      <c r="D6" s="145" t="s">
        <v>57</v>
      </c>
      <c r="E6" s="146"/>
      <c r="F6" s="145" t="s">
        <v>59</v>
      </c>
      <c r="G6" s="146"/>
      <c r="H6" s="145" t="s">
        <v>61</v>
      </c>
      <c r="I6" s="146"/>
      <c r="J6" s="145" t="s">
        <v>63</v>
      </c>
      <c r="K6" s="146"/>
      <c r="L6" s="147" t="s">
        <v>69</v>
      </c>
      <c r="M6" s="148"/>
      <c r="N6" s="167"/>
      <c r="O6" s="145" t="s">
        <v>73</v>
      </c>
      <c r="P6" s="146"/>
    </row>
    <row r="7" spans="1:21" ht="28.5" customHeight="1">
      <c r="B7" s="175"/>
      <c r="C7" s="154"/>
      <c r="D7" s="138" t="s">
        <v>58</v>
      </c>
      <c r="E7" s="139"/>
      <c r="F7" s="138" t="s">
        <v>60</v>
      </c>
      <c r="G7" s="140"/>
      <c r="H7" s="138" t="s">
        <v>62</v>
      </c>
      <c r="I7" s="139"/>
      <c r="J7" s="138" t="s">
        <v>64</v>
      </c>
      <c r="K7" s="139"/>
      <c r="L7" s="136" t="s">
        <v>70</v>
      </c>
      <c r="M7" s="137"/>
      <c r="N7" s="168"/>
      <c r="O7" s="138" t="s">
        <v>64</v>
      </c>
      <c r="P7" s="139"/>
    </row>
    <row r="8" spans="1:21" s="14" customFormat="1" ht="16.5" customHeight="1">
      <c r="A8" s="15"/>
      <c r="B8" s="22">
        <v>201</v>
      </c>
      <c r="C8" s="64"/>
      <c r="D8" s="65">
        <v>1</v>
      </c>
      <c r="E8" s="60">
        <v>2</v>
      </c>
      <c r="F8" s="66">
        <v>0</v>
      </c>
      <c r="G8" s="67">
        <v>0</v>
      </c>
      <c r="H8" s="59">
        <v>5</v>
      </c>
      <c r="I8" s="60">
        <v>0</v>
      </c>
      <c r="J8" s="68">
        <v>12</v>
      </c>
      <c r="K8" s="66"/>
      <c r="L8" s="59">
        <f>SUM(D8,F8,H8,J8)</f>
        <v>18</v>
      </c>
      <c r="M8" s="60">
        <f>SUM(E8,G8,I8,K8)</f>
        <v>2</v>
      </c>
      <c r="N8" s="69"/>
      <c r="O8" s="108">
        <v>4</v>
      </c>
      <c r="P8" s="113"/>
    </row>
    <row r="9" spans="1:21" s="14" customFormat="1" ht="16.5" customHeight="1">
      <c r="A9" s="15"/>
      <c r="B9" s="132" t="s">
        <v>17</v>
      </c>
      <c r="C9" s="70">
        <v>275739</v>
      </c>
      <c r="D9" s="62"/>
      <c r="E9" s="58">
        <v>283181</v>
      </c>
      <c r="F9" s="71"/>
      <c r="G9" s="72"/>
      <c r="H9" s="62"/>
      <c r="I9" s="58">
        <v>1459</v>
      </c>
      <c r="J9" s="73"/>
      <c r="K9" s="71">
        <v>63078</v>
      </c>
      <c r="L9" s="62"/>
      <c r="M9" s="58">
        <f>SUM(E9,G9,I9)</f>
        <v>284640</v>
      </c>
      <c r="N9" s="74">
        <f>ROUND(M10/C9,3)*100</f>
        <v>98.4</v>
      </c>
      <c r="O9" s="109">
        <v>292</v>
      </c>
      <c r="P9" s="114"/>
      <c r="T9" s="18"/>
      <c r="U9" s="18"/>
    </row>
    <row r="10" spans="1:21" s="14" customFormat="1" ht="16.5" customHeight="1">
      <c r="A10" s="15"/>
      <c r="B10" s="133"/>
      <c r="C10" s="75"/>
      <c r="D10" s="63"/>
      <c r="E10" s="61">
        <v>271360</v>
      </c>
      <c r="F10" s="76"/>
      <c r="G10" s="77">
        <v>0</v>
      </c>
      <c r="H10" s="63"/>
      <c r="I10" s="78">
        <v>63</v>
      </c>
      <c r="J10" s="79"/>
      <c r="K10" s="80">
        <v>813</v>
      </c>
      <c r="L10" s="63"/>
      <c r="M10" s="61">
        <f>SUM(E10,G10,I10)</f>
        <v>271423</v>
      </c>
      <c r="N10" s="81"/>
      <c r="O10" s="110">
        <v>84</v>
      </c>
      <c r="P10" s="115"/>
      <c r="R10" s="18"/>
      <c r="T10" s="111"/>
      <c r="U10" s="112"/>
    </row>
    <row r="11" spans="1:21" s="14" customFormat="1" ht="16.5" customHeight="1">
      <c r="A11" s="15"/>
      <c r="B11" s="22">
        <v>202</v>
      </c>
      <c r="C11" s="82"/>
      <c r="D11" s="65">
        <v>1</v>
      </c>
      <c r="E11" s="60">
        <v>0</v>
      </c>
      <c r="F11" s="66"/>
      <c r="G11" s="67">
        <v>0</v>
      </c>
      <c r="H11" s="59">
        <v>1</v>
      </c>
      <c r="I11" s="60">
        <v>0</v>
      </c>
      <c r="J11" s="68"/>
      <c r="K11" s="66">
        <v>0</v>
      </c>
      <c r="L11" s="59">
        <f>SUM(D11,F11,H11,J11)</f>
        <v>2</v>
      </c>
      <c r="M11" s="60">
        <f t="shared" ref="M11:M16" si="0">SUM(E11,G11,I11)</f>
        <v>0</v>
      </c>
      <c r="N11" s="83"/>
      <c r="O11" s="108"/>
      <c r="P11" s="113"/>
      <c r="R11" s="18"/>
    </row>
    <row r="12" spans="1:21" s="14" customFormat="1" ht="16.5" customHeight="1">
      <c r="A12" s="15"/>
      <c r="B12" s="132" t="s">
        <v>18</v>
      </c>
      <c r="C12" s="70">
        <v>45148</v>
      </c>
      <c r="D12" s="62"/>
      <c r="E12" s="58">
        <v>50340</v>
      </c>
      <c r="F12" s="71"/>
      <c r="G12" s="72"/>
      <c r="H12" s="62"/>
      <c r="I12" s="58">
        <v>600</v>
      </c>
      <c r="J12" s="73"/>
      <c r="K12" s="71">
        <v>0</v>
      </c>
      <c r="L12" s="62"/>
      <c r="M12" s="58">
        <f t="shared" si="0"/>
        <v>50940</v>
      </c>
      <c r="N12" s="74">
        <f>ROUND(M13/C12,3)*100</f>
        <v>99.1</v>
      </c>
      <c r="O12" s="109"/>
      <c r="P12" s="114">
        <v>0</v>
      </c>
      <c r="R12" s="18"/>
    </row>
    <row r="13" spans="1:21" s="14" customFormat="1" ht="16.5" customHeight="1">
      <c r="A13" s="15"/>
      <c r="B13" s="133"/>
      <c r="C13" s="75"/>
      <c r="D13" s="63"/>
      <c r="E13" s="61">
        <v>44736</v>
      </c>
      <c r="F13" s="76"/>
      <c r="G13" s="77"/>
      <c r="H13" s="63"/>
      <c r="I13" s="78">
        <v>1</v>
      </c>
      <c r="J13" s="79"/>
      <c r="K13" s="80" t="s">
        <v>19</v>
      </c>
      <c r="L13" s="63"/>
      <c r="M13" s="61">
        <f t="shared" si="0"/>
        <v>44737</v>
      </c>
      <c r="N13" s="81"/>
      <c r="O13" s="110"/>
      <c r="P13" s="115"/>
      <c r="R13" s="18"/>
    </row>
    <row r="14" spans="1:21" s="14" customFormat="1" ht="16.5" customHeight="1">
      <c r="A14" s="15"/>
      <c r="B14" s="22">
        <v>203</v>
      </c>
      <c r="C14" s="82"/>
      <c r="D14" s="65">
        <v>1</v>
      </c>
      <c r="E14" s="60">
        <v>0</v>
      </c>
      <c r="F14" s="66"/>
      <c r="G14" s="67"/>
      <c r="H14" s="59">
        <v>3</v>
      </c>
      <c r="I14" s="60">
        <v>0</v>
      </c>
      <c r="J14" s="68">
        <v>2</v>
      </c>
      <c r="K14" s="66"/>
      <c r="L14" s="59">
        <f>SUM(D14,F14,H14,J14)</f>
        <v>6</v>
      </c>
      <c r="M14" s="60">
        <f t="shared" si="0"/>
        <v>0</v>
      </c>
      <c r="N14" s="83"/>
      <c r="O14" s="108"/>
      <c r="P14" s="113">
        <v>0</v>
      </c>
      <c r="R14" s="18"/>
    </row>
    <row r="15" spans="1:21" s="14" customFormat="1" ht="16.5" customHeight="1">
      <c r="A15" s="15"/>
      <c r="B15" s="132" t="s">
        <v>20</v>
      </c>
      <c r="C15" s="70">
        <v>31807</v>
      </c>
      <c r="D15" s="62"/>
      <c r="E15" s="58">
        <v>31000</v>
      </c>
      <c r="F15" s="71"/>
      <c r="G15" s="72"/>
      <c r="H15" s="62"/>
      <c r="I15" s="58">
        <v>934</v>
      </c>
      <c r="J15" s="73"/>
      <c r="K15" s="71">
        <v>677</v>
      </c>
      <c r="L15" s="62"/>
      <c r="M15" s="58">
        <f t="shared" si="0"/>
        <v>31934</v>
      </c>
      <c r="N15" s="74">
        <f>ROUND(M16/C15,3)*100</f>
        <v>97.6</v>
      </c>
      <c r="O15" s="109"/>
      <c r="P15" s="114">
        <v>0</v>
      </c>
      <c r="R15" s="18"/>
    </row>
    <row r="16" spans="1:21" s="14" customFormat="1" ht="16.5" customHeight="1">
      <c r="A16" s="15"/>
      <c r="B16" s="133"/>
      <c r="C16" s="75"/>
      <c r="D16" s="63"/>
      <c r="E16" s="61">
        <v>30993</v>
      </c>
      <c r="F16" s="76"/>
      <c r="G16" s="77"/>
      <c r="H16" s="63"/>
      <c r="I16" s="78">
        <v>60</v>
      </c>
      <c r="J16" s="79"/>
      <c r="K16" s="80">
        <v>252</v>
      </c>
      <c r="L16" s="63"/>
      <c r="M16" s="61">
        <f t="shared" si="0"/>
        <v>31053</v>
      </c>
      <c r="N16" s="81"/>
      <c r="O16" s="110"/>
      <c r="P16" s="115">
        <v>0</v>
      </c>
      <c r="R16" s="18"/>
    </row>
    <row r="17" spans="1:18" s="14" customFormat="1" ht="16.5" customHeight="1">
      <c r="A17" s="15"/>
      <c r="B17" s="22">
        <v>205</v>
      </c>
      <c r="C17" s="82"/>
      <c r="D17" s="65">
        <v>0</v>
      </c>
      <c r="E17" s="60">
        <v>1</v>
      </c>
      <c r="F17" s="66">
        <v>0</v>
      </c>
      <c r="G17" s="67">
        <v>0</v>
      </c>
      <c r="H17" s="59">
        <v>6</v>
      </c>
      <c r="I17" s="60">
        <v>0</v>
      </c>
      <c r="J17" s="68">
        <v>4</v>
      </c>
      <c r="K17" s="66"/>
      <c r="L17" s="59">
        <f>SUM(D17,F17,H17,J17)</f>
        <v>10</v>
      </c>
      <c r="M17" s="60">
        <v>1</v>
      </c>
      <c r="N17" s="83"/>
      <c r="O17" s="108"/>
      <c r="P17" s="113">
        <v>1</v>
      </c>
      <c r="R17" s="18"/>
    </row>
    <row r="18" spans="1:18" s="14" customFormat="1" ht="16.5" customHeight="1">
      <c r="A18" s="15"/>
      <c r="B18" s="132" t="s">
        <v>21</v>
      </c>
      <c r="C18" s="70">
        <v>89185</v>
      </c>
      <c r="D18" s="62"/>
      <c r="E18" s="58">
        <v>87721</v>
      </c>
      <c r="F18" s="71"/>
      <c r="G18" s="72">
        <v>0</v>
      </c>
      <c r="H18" s="62"/>
      <c r="I18" s="58">
        <v>4334</v>
      </c>
      <c r="J18" s="73"/>
      <c r="K18" s="71">
        <v>2647</v>
      </c>
      <c r="L18" s="62"/>
      <c r="M18" s="58">
        <f>SUM(E18,G18,I18)</f>
        <v>92055</v>
      </c>
      <c r="N18" s="74">
        <f>ROUND(M19/C18,3)*100</f>
        <v>95.899999999999991</v>
      </c>
      <c r="O18" s="109"/>
      <c r="P18" s="114">
        <v>80</v>
      </c>
      <c r="R18" s="18"/>
    </row>
    <row r="19" spans="1:18" s="14" customFormat="1" ht="16.5" customHeight="1">
      <c r="A19" s="15"/>
      <c r="B19" s="133"/>
      <c r="C19" s="75"/>
      <c r="D19" s="63"/>
      <c r="E19" s="61">
        <v>84301</v>
      </c>
      <c r="F19" s="76"/>
      <c r="G19" s="77">
        <v>0</v>
      </c>
      <c r="H19" s="63"/>
      <c r="I19" s="78">
        <v>1206</v>
      </c>
      <c r="J19" s="79"/>
      <c r="K19" s="80">
        <v>1532</v>
      </c>
      <c r="L19" s="63"/>
      <c r="M19" s="61">
        <f>SUM(E19,G19,I19)</f>
        <v>85507</v>
      </c>
      <c r="N19" s="81"/>
      <c r="O19" s="110"/>
      <c r="P19" s="115">
        <v>30</v>
      </c>
      <c r="R19" s="18"/>
    </row>
    <row r="20" spans="1:18" s="14" customFormat="1" ht="16.5" customHeight="1">
      <c r="A20" s="15"/>
      <c r="B20" s="22">
        <v>206</v>
      </c>
      <c r="C20" s="82"/>
      <c r="D20" s="65">
        <v>0</v>
      </c>
      <c r="E20" s="60">
        <v>1</v>
      </c>
      <c r="F20" s="66">
        <v>0</v>
      </c>
      <c r="G20" s="67">
        <v>0</v>
      </c>
      <c r="H20" s="59">
        <v>6</v>
      </c>
      <c r="I20" s="60">
        <v>0</v>
      </c>
      <c r="J20" s="68">
        <v>2</v>
      </c>
      <c r="K20" s="66"/>
      <c r="L20" s="59">
        <f>SUM(D20,F20,H20,J20)</f>
        <v>8</v>
      </c>
      <c r="M20" s="60">
        <v>1</v>
      </c>
      <c r="N20" s="83"/>
      <c r="O20" s="108">
        <v>0</v>
      </c>
      <c r="P20" s="113">
        <v>0</v>
      </c>
      <c r="R20" s="18"/>
    </row>
    <row r="21" spans="1:18" s="14" customFormat="1" ht="16.5" customHeight="1">
      <c r="A21" s="15"/>
      <c r="B21" s="132" t="s">
        <v>22</v>
      </c>
      <c r="C21" s="70">
        <v>90852</v>
      </c>
      <c r="D21" s="62"/>
      <c r="E21" s="58">
        <v>91734</v>
      </c>
      <c r="F21" s="71"/>
      <c r="G21" s="72">
        <v>0</v>
      </c>
      <c r="H21" s="62"/>
      <c r="I21" s="58">
        <v>13762</v>
      </c>
      <c r="J21" s="73"/>
      <c r="K21" s="71">
        <v>4239</v>
      </c>
      <c r="L21" s="62"/>
      <c r="M21" s="58">
        <f>SUM(E21,G21,I21)</f>
        <v>105496</v>
      </c>
      <c r="N21" s="74">
        <f>ROUND(M22/C21,3)*100</f>
        <v>99</v>
      </c>
      <c r="O21" s="109">
        <v>0</v>
      </c>
      <c r="P21" s="114">
        <v>0</v>
      </c>
      <c r="R21" s="18"/>
    </row>
    <row r="22" spans="1:18" s="14" customFormat="1" ht="16.5" customHeight="1">
      <c r="A22" s="15"/>
      <c r="B22" s="133"/>
      <c r="C22" s="75"/>
      <c r="D22" s="63"/>
      <c r="E22" s="61">
        <v>89971</v>
      </c>
      <c r="F22" s="76"/>
      <c r="G22" s="77">
        <v>0</v>
      </c>
      <c r="H22" s="63"/>
      <c r="I22" s="78">
        <v>0</v>
      </c>
      <c r="J22" s="79"/>
      <c r="K22" s="80">
        <v>0</v>
      </c>
      <c r="L22" s="63"/>
      <c r="M22" s="61">
        <f>SUM(E22,G22,I22)</f>
        <v>89971</v>
      </c>
      <c r="N22" s="81"/>
      <c r="O22" s="110">
        <v>0</v>
      </c>
      <c r="P22" s="115">
        <v>0</v>
      </c>
      <c r="R22" s="18"/>
    </row>
    <row r="23" spans="1:18" s="14" customFormat="1" ht="16.5" customHeight="1">
      <c r="A23" s="15"/>
      <c r="B23" s="22">
        <v>207</v>
      </c>
      <c r="C23" s="82"/>
      <c r="D23" s="65">
        <v>1</v>
      </c>
      <c r="E23" s="60">
        <v>0</v>
      </c>
      <c r="F23" s="66"/>
      <c r="G23" s="67">
        <v>1</v>
      </c>
      <c r="H23" s="59">
        <v>0</v>
      </c>
      <c r="I23" s="60">
        <v>0</v>
      </c>
      <c r="J23" s="68"/>
      <c r="K23" s="66">
        <v>0</v>
      </c>
      <c r="L23" s="59">
        <f>SUM(D23,F23,H23,J23)</f>
        <v>1</v>
      </c>
      <c r="M23" s="60">
        <v>1</v>
      </c>
      <c r="N23" s="83"/>
      <c r="O23" s="108">
        <v>0</v>
      </c>
      <c r="P23" s="113"/>
      <c r="R23" s="18"/>
    </row>
    <row r="24" spans="1:18" s="14" customFormat="1" ht="16.5" customHeight="1">
      <c r="A24" s="15"/>
      <c r="B24" s="134" t="s">
        <v>23</v>
      </c>
      <c r="C24" s="70">
        <v>30892</v>
      </c>
      <c r="D24" s="62"/>
      <c r="E24" s="58">
        <v>32210</v>
      </c>
      <c r="F24" s="84"/>
      <c r="G24" s="72">
        <v>18</v>
      </c>
      <c r="H24" s="62"/>
      <c r="I24" s="58"/>
      <c r="J24" s="73"/>
      <c r="K24" s="71">
        <v>0</v>
      </c>
      <c r="L24" s="62"/>
      <c r="M24" s="58">
        <f>SUM(E24,G24,I24)</f>
        <v>32228</v>
      </c>
      <c r="N24" s="74">
        <f>ROUND(M25/C24,3)*100</f>
        <v>95.6</v>
      </c>
      <c r="O24" s="109">
        <v>0</v>
      </c>
      <c r="P24" s="114"/>
      <c r="R24" s="18"/>
    </row>
    <row r="25" spans="1:18" s="14" customFormat="1" ht="16.5" customHeight="1">
      <c r="A25" s="15"/>
      <c r="B25" s="135"/>
      <c r="C25" s="75"/>
      <c r="D25" s="63"/>
      <c r="E25" s="61">
        <v>29501</v>
      </c>
      <c r="F25" s="85"/>
      <c r="G25" s="77">
        <v>18</v>
      </c>
      <c r="H25" s="63"/>
      <c r="I25" s="78" t="s">
        <v>19</v>
      </c>
      <c r="J25" s="79"/>
      <c r="K25" s="80" t="s">
        <v>19</v>
      </c>
      <c r="L25" s="63"/>
      <c r="M25" s="61">
        <f>SUM(E25,G25,I25)</f>
        <v>29519</v>
      </c>
      <c r="N25" s="81"/>
      <c r="O25" s="110">
        <v>0</v>
      </c>
      <c r="P25" s="115"/>
      <c r="R25" s="18"/>
    </row>
    <row r="26" spans="1:18" s="14" customFormat="1" ht="16.5" customHeight="1">
      <c r="A26" s="15"/>
      <c r="B26" s="22">
        <v>208</v>
      </c>
      <c r="C26" s="82"/>
      <c r="D26" s="65">
        <v>1</v>
      </c>
      <c r="E26" s="60">
        <v>0</v>
      </c>
      <c r="F26" s="66"/>
      <c r="G26" s="67"/>
      <c r="H26" s="59">
        <v>0</v>
      </c>
      <c r="I26" s="60">
        <v>0</v>
      </c>
      <c r="J26" s="68"/>
      <c r="K26" s="66">
        <v>0</v>
      </c>
      <c r="L26" s="59">
        <f>SUM(D26,F26,H26,J26)</f>
        <v>1</v>
      </c>
      <c r="M26" s="60">
        <v>0</v>
      </c>
      <c r="N26" s="83"/>
      <c r="O26" s="108">
        <v>1</v>
      </c>
      <c r="P26" s="113">
        <v>0</v>
      </c>
      <c r="R26" s="18"/>
    </row>
    <row r="27" spans="1:18" s="14" customFormat="1" ht="16.5" customHeight="1">
      <c r="A27" s="15"/>
      <c r="B27" s="132" t="s">
        <v>24</v>
      </c>
      <c r="C27" s="70">
        <v>22877</v>
      </c>
      <c r="D27" s="62"/>
      <c r="E27" s="58">
        <v>24394</v>
      </c>
      <c r="F27" s="84"/>
      <c r="G27" s="72"/>
      <c r="H27" s="62"/>
      <c r="I27" s="58">
        <v>0</v>
      </c>
      <c r="J27" s="73"/>
      <c r="K27" s="71">
        <v>0</v>
      </c>
      <c r="L27" s="62"/>
      <c r="M27" s="58">
        <f>SUM(E27,G27,I27)</f>
        <v>24394</v>
      </c>
      <c r="N27" s="74">
        <f>ROUND(M28/C27,3)*100</f>
        <v>94.199999999999989</v>
      </c>
      <c r="O27" s="109">
        <v>76</v>
      </c>
      <c r="P27" s="114">
        <v>0</v>
      </c>
      <c r="R27" s="18"/>
    </row>
    <row r="28" spans="1:18" s="14" customFormat="1" ht="16.5" customHeight="1">
      <c r="A28" s="15"/>
      <c r="B28" s="133"/>
      <c r="C28" s="75"/>
      <c r="D28" s="63"/>
      <c r="E28" s="61">
        <v>21553</v>
      </c>
      <c r="F28" s="85"/>
      <c r="G28" s="77"/>
      <c r="H28" s="63"/>
      <c r="I28" s="78" t="s">
        <v>19</v>
      </c>
      <c r="J28" s="79"/>
      <c r="K28" s="80" t="s">
        <v>19</v>
      </c>
      <c r="L28" s="63"/>
      <c r="M28" s="61">
        <f>SUM(E28,G28,I28)</f>
        <v>21553</v>
      </c>
      <c r="N28" s="81"/>
      <c r="O28" s="110">
        <v>53</v>
      </c>
      <c r="P28" s="115">
        <v>0</v>
      </c>
      <c r="R28" s="18"/>
    </row>
    <row r="29" spans="1:18" s="14" customFormat="1" ht="16.5" customHeight="1">
      <c r="A29" s="15"/>
      <c r="B29" s="22">
        <v>209</v>
      </c>
      <c r="C29" s="82"/>
      <c r="D29" s="65">
        <v>1</v>
      </c>
      <c r="E29" s="60">
        <v>1</v>
      </c>
      <c r="F29" s="66">
        <v>0</v>
      </c>
      <c r="G29" s="67">
        <v>1</v>
      </c>
      <c r="H29" s="59">
        <v>6</v>
      </c>
      <c r="I29" s="60">
        <v>0</v>
      </c>
      <c r="J29" s="68">
        <v>3</v>
      </c>
      <c r="K29" s="66"/>
      <c r="L29" s="59">
        <f>SUM(D29,F29,H29,J29)</f>
        <v>10</v>
      </c>
      <c r="M29" s="60">
        <v>2</v>
      </c>
      <c r="N29" s="83"/>
      <c r="O29" s="108">
        <v>0</v>
      </c>
      <c r="P29" s="113">
        <v>5</v>
      </c>
      <c r="R29" s="18"/>
    </row>
    <row r="30" spans="1:18" s="14" customFormat="1" ht="16.5" customHeight="1">
      <c r="A30" s="15"/>
      <c r="B30" s="132" t="s">
        <v>25</v>
      </c>
      <c r="C30" s="70">
        <v>104494</v>
      </c>
      <c r="D30" s="62"/>
      <c r="E30" s="58">
        <v>101641</v>
      </c>
      <c r="F30" s="84"/>
      <c r="G30" s="72">
        <v>1370</v>
      </c>
      <c r="H30" s="62"/>
      <c r="I30" s="58">
        <v>2335</v>
      </c>
      <c r="J30" s="73"/>
      <c r="K30" s="71">
        <v>13600</v>
      </c>
      <c r="L30" s="62"/>
      <c r="M30" s="58">
        <f>SUM(E30,G30,I30)</f>
        <v>105346</v>
      </c>
      <c r="N30" s="74">
        <f>ROUND(M31/C30,3)*100</f>
        <v>88.5</v>
      </c>
      <c r="O30" s="109">
        <v>0</v>
      </c>
      <c r="P30" s="114">
        <v>331</v>
      </c>
      <c r="R30" s="18"/>
    </row>
    <row r="31" spans="1:18" s="14" customFormat="1" ht="16.5" customHeight="1">
      <c r="A31" s="15"/>
      <c r="B31" s="133"/>
      <c r="C31" s="75"/>
      <c r="D31" s="63"/>
      <c r="E31" s="61">
        <v>91687</v>
      </c>
      <c r="F31" s="85"/>
      <c r="G31" s="77">
        <v>776</v>
      </c>
      <c r="H31" s="63"/>
      <c r="I31" s="78">
        <v>0</v>
      </c>
      <c r="J31" s="79"/>
      <c r="K31" s="80">
        <v>0</v>
      </c>
      <c r="L31" s="63"/>
      <c r="M31" s="61">
        <f>SUM(E31,G31,I31)</f>
        <v>92463</v>
      </c>
      <c r="N31" s="81"/>
      <c r="O31" s="110">
        <v>0</v>
      </c>
      <c r="P31" s="115">
        <v>158</v>
      </c>
      <c r="R31" s="18"/>
    </row>
    <row r="32" spans="1:18" s="14" customFormat="1" ht="16.5" customHeight="1">
      <c r="A32" s="15"/>
      <c r="B32" s="38">
        <v>210</v>
      </c>
      <c r="C32" s="86"/>
      <c r="D32" s="87">
        <v>1</v>
      </c>
      <c r="E32" s="88">
        <v>0</v>
      </c>
      <c r="F32" s="89"/>
      <c r="G32" s="90"/>
      <c r="H32" s="91"/>
      <c r="I32" s="88"/>
      <c r="J32" s="92">
        <v>1</v>
      </c>
      <c r="K32" s="89"/>
      <c r="L32" s="91">
        <f>SUM(D32,F32,H32,J32)</f>
        <v>2</v>
      </c>
      <c r="M32" s="88">
        <v>0</v>
      </c>
      <c r="N32" s="74"/>
      <c r="O32" s="108">
        <v>0</v>
      </c>
      <c r="P32" s="113">
        <v>0</v>
      </c>
      <c r="R32" s="18"/>
    </row>
    <row r="33" spans="1:18" s="14" customFormat="1" ht="16.5" customHeight="1">
      <c r="A33" s="15"/>
      <c r="B33" s="132" t="s">
        <v>26</v>
      </c>
      <c r="C33" s="70">
        <v>16587</v>
      </c>
      <c r="D33" s="62"/>
      <c r="E33" s="58">
        <v>16457</v>
      </c>
      <c r="F33" s="84"/>
      <c r="G33" s="72"/>
      <c r="H33" s="62"/>
      <c r="I33" s="58"/>
      <c r="J33" s="73"/>
      <c r="K33" s="71">
        <v>483</v>
      </c>
      <c r="L33" s="62"/>
      <c r="M33" s="58">
        <f>SUM(E33,G33,I33)</f>
        <v>16457</v>
      </c>
      <c r="N33" s="74">
        <f>ROUND(M34/C33,3)*100</f>
        <v>96.8</v>
      </c>
      <c r="O33" s="109">
        <v>0</v>
      </c>
      <c r="P33" s="114">
        <v>0</v>
      </c>
      <c r="R33" s="18"/>
    </row>
    <row r="34" spans="1:18" s="14" customFormat="1" ht="16.5" customHeight="1">
      <c r="A34" s="15"/>
      <c r="B34" s="134"/>
      <c r="C34" s="86"/>
      <c r="D34" s="93"/>
      <c r="E34" s="94">
        <v>16052</v>
      </c>
      <c r="F34" s="95"/>
      <c r="G34" s="96"/>
      <c r="H34" s="93"/>
      <c r="I34" s="97"/>
      <c r="J34" s="98"/>
      <c r="K34" s="99">
        <v>483</v>
      </c>
      <c r="L34" s="93"/>
      <c r="M34" s="94">
        <f t="shared" ref="M34:M40" si="1">SUM(E34,G34,I34)</f>
        <v>16052</v>
      </c>
      <c r="N34" s="74"/>
      <c r="O34" s="110">
        <v>0</v>
      </c>
      <c r="P34" s="115">
        <v>0</v>
      </c>
    </row>
    <row r="35" spans="1:18" s="14" customFormat="1" ht="16.5" customHeight="1">
      <c r="A35" s="15"/>
      <c r="B35" s="22">
        <v>211</v>
      </c>
      <c r="C35" s="82"/>
      <c r="D35" s="65">
        <v>1</v>
      </c>
      <c r="E35" s="60">
        <v>0</v>
      </c>
      <c r="F35" s="66">
        <v>0</v>
      </c>
      <c r="G35" s="67">
        <v>0</v>
      </c>
      <c r="H35" s="59">
        <v>1</v>
      </c>
      <c r="I35" s="60">
        <v>0</v>
      </c>
      <c r="J35" s="68">
        <v>3</v>
      </c>
      <c r="K35" s="66"/>
      <c r="L35" s="59">
        <f>SUM(D35,F35,H35,J35)</f>
        <v>5</v>
      </c>
      <c r="M35" s="60">
        <f t="shared" si="1"/>
        <v>0</v>
      </c>
      <c r="N35" s="83"/>
      <c r="O35" s="108">
        <v>2</v>
      </c>
      <c r="P35" s="113">
        <v>0</v>
      </c>
    </row>
    <row r="36" spans="1:18" s="14" customFormat="1" ht="16.5" customHeight="1">
      <c r="A36" s="15"/>
      <c r="B36" s="132" t="s">
        <v>27</v>
      </c>
      <c r="C36" s="70">
        <v>28588</v>
      </c>
      <c r="D36" s="62"/>
      <c r="E36" s="58">
        <v>33220</v>
      </c>
      <c r="F36" s="84"/>
      <c r="G36" s="72">
        <v>0</v>
      </c>
      <c r="H36" s="62"/>
      <c r="I36" s="58">
        <v>0</v>
      </c>
      <c r="J36" s="73"/>
      <c r="K36" s="71">
        <v>971</v>
      </c>
      <c r="L36" s="62"/>
      <c r="M36" s="58">
        <f t="shared" si="1"/>
        <v>33220</v>
      </c>
      <c r="N36" s="74">
        <f>ROUND(M37/C36,3)*100</f>
        <v>99.5</v>
      </c>
      <c r="O36" s="109">
        <v>160</v>
      </c>
      <c r="P36" s="114">
        <v>0</v>
      </c>
    </row>
    <row r="37" spans="1:18" s="14" customFormat="1" ht="16.5" customHeight="1">
      <c r="A37" s="15"/>
      <c r="B37" s="133"/>
      <c r="C37" s="75"/>
      <c r="D37" s="63"/>
      <c r="E37" s="61">
        <v>28455</v>
      </c>
      <c r="F37" s="85"/>
      <c r="G37" s="77">
        <v>0</v>
      </c>
      <c r="H37" s="63"/>
      <c r="I37" s="78" t="s">
        <v>19</v>
      </c>
      <c r="J37" s="79"/>
      <c r="K37" s="80">
        <v>784</v>
      </c>
      <c r="L37" s="63"/>
      <c r="M37" s="61">
        <f t="shared" si="1"/>
        <v>28455</v>
      </c>
      <c r="N37" s="81"/>
      <c r="O37" s="110">
        <v>31</v>
      </c>
      <c r="P37" s="115">
        <v>0</v>
      </c>
    </row>
    <row r="38" spans="1:18" s="14" customFormat="1" ht="16.5" customHeight="1">
      <c r="A38" s="15"/>
      <c r="B38" s="22">
        <v>213</v>
      </c>
      <c r="C38" s="82"/>
      <c r="D38" s="65">
        <v>1</v>
      </c>
      <c r="E38" s="60">
        <v>0</v>
      </c>
      <c r="F38" s="66">
        <v>4</v>
      </c>
      <c r="G38" s="67">
        <v>0</v>
      </c>
      <c r="H38" s="59">
        <v>2</v>
      </c>
      <c r="I38" s="60">
        <v>0</v>
      </c>
      <c r="J38" s="68"/>
      <c r="K38" s="66">
        <v>0</v>
      </c>
      <c r="L38" s="59">
        <f>SUM(D38,F38,H38,J38)</f>
        <v>7</v>
      </c>
      <c r="M38" s="60">
        <f t="shared" si="1"/>
        <v>0</v>
      </c>
      <c r="N38" s="83"/>
      <c r="O38" s="108">
        <v>0</v>
      </c>
      <c r="P38" s="113">
        <v>8</v>
      </c>
    </row>
    <row r="39" spans="1:18" s="14" customFormat="1" ht="16.5" customHeight="1">
      <c r="A39" s="15"/>
      <c r="B39" s="132" t="s">
        <v>28</v>
      </c>
      <c r="C39" s="70">
        <v>23133</v>
      </c>
      <c r="D39" s="62"/>
      <c r="E39" s="58">
        <v>24790</v>
      </c>
      <c r="F39" s="84"/>
      <c r="G39" s="72">
        <v>2900</v>
      </c>
      <c r="H39" s="62"/>
      <c r="I39" s="58">
        <v>732</v>
      </c>
      <c r="J39" s="73"/>
      <c r="K39" s="71">
        <v>0</v>
      </c>
      <c r="L39" s="62"/>
      <c r="M39" s="58">
        <f t="shared" si="1"/>
        <v>28422</v>
      </c>
      <c r="N39" s="74">
        <f>ROUND(M40/C39,3)*100</f>
        <v>92.5</v>
      </c>
      <c r="O39" s="109">
        <v>0</v>
      </c>
      <c r="P39" s="114">
        <v>530</v>
      </c>
    </row>
    <row r="40" spans="1:18" s="14" customFormat="1" ht="16.5" customHeight="1">
      <c r="A40" s="15"/>
      <c r="B40" s="133"/>
      <c r="C40" s="75"/>
      <c r="D40" s="63"/>
      <c r="E40" s="61">
        <v>19819</v>
      </c>
      <c r="F40" s="85"/>
      <c r="G40" s="77">
        <v>1580</v>
      </c>
      <c r="H40" s="63"/>
      <c r="I40" s="78">
        <v>6</v>
      </c>
      <c r="J40" s="79"/>
      <c r="K40" s="80" t="s">
        <v>19</v>
      </c>
      <c r="L40" s="63"/>
      <c r="M40" s="61">
        <f t="shared" si="1"/>
        <v>21405</v>
      </c>
      <c r="N40" s="81"/>
      <c r="O40" s="110">
        <v>0</v>
      </c>
      <c r="P40" s="115">
        <v>383</v>
      </c>
    </row>
    <row r="41" spans="1:18" s="14" customFormat="1" ht="16.5" customHeight="1">
      <c r="A41" s="15"/>
      <c r="B41" s="22">
        <v>214</v>
      </c>
      <c r="C41" s="82"/>
      <c r="D41" s="65">
        <v>1</v>
      </c>
      <c r="E41" s="60">
        <v>1</v>
      </c>
      <c r="F41" s="66">
        <v>0</v>
      </c>
      <c r="G41" s="67">
        <v>0</v>
      </c>
      <c r="H41" s="59">
        <v>12</v>
      </c>
      <c r="I41" s="60">
        <v>0</v>
      </c>
      <c r="J41" s="68">
        <v>3</v>
      </c>
      <c r="K41" s="66"/>
      <c r="L41" s="59">
        <f>SUM(D41,F41,H41,J41)</f>
        <v>16</v>
      </c>
      <c r="M41" s="60">
        <v>1</v>
      </c>
      <c r="N41" s="83"/>
      <c r="O41" s="108">
        <v>0</v>
      </c>
      <c r="P41" s="113">
        <v>0</v>
      </c>
    </row>
    <row r="42" spans="1:18" s="14" customFormat="1" ht="16.5" customHeight="1">
      <c r="A42" s="15"/>
      <c r="B42" s="132" t="s">
        <v>29</v>
      </c>
      <c r="C42" s="70">
        <v>22949</v>
      </c>
      <c r="D42" s="62"/>
      <c r="E42" s="58">
        <v>22170</v>
      </c>
      <c r="F42" s="84"/>
      <c r="G42" s="72">
        <v>0</v>
      </c>
      <c r="H42" s="62"/>
      <c r="I42" s="58">
        <v>29962</v>
      </c>
      <c r="J42" s="73"/>
      <c r="K42" s="71">
        <v>3209</v>
      </c>
      <c r="L42" s="62"/>
      <c r="M42" s="58">
        <f>SUM(E42,G42,I42)</f>
        <v>52132</v>
      </c>
      <c r="N42" s="74">
        <f>ROUND(M43/C42,3)*100</f>
        <v>85.399999999999991</v>
      </c>
      <c r="O42" s="109">
        <v>0</v>
      </c>
      <c r="P42" s="114">
        <v>0</v>
      </c>
    </row>
    <row r="43" spans="1:18" s="14" customFormat="1" ht="16.5" customHeight="1">
      <c r="A43" s="15"/>
      <c r="B43" s="133"/>
      <c r="C43" s="75"/>
      <c r="D43" s="63"/>
      <c r="E43" s="61">
        <v>18960</v>
      </c>
      <c r="F43" s="85"/>
      <c r="G43" s="77">
        <v>0</v>
      </c>
      <c r="H43" s="63"/>
      <c r="I43" s="78">
        <v>632</v>
      </c>
      <c r="J43" s="79"/>
      <c r="K43" s="80">
        <v>74</v>
      </c>
      <c r="L43" s="63"/>
      <c r="M43" s="61">
        <f t="shared" ref="M43:M55" si="2">SUM(E43,G43,I43)</f>
        <v>19592</v>
      </c>
      <c r="N43" s="81"/>
      <c r="O43" s="110">
        <v>0</v>
      </c>
      <c r="P43" s="115">
        <v>0</v>
      </c>
    </row>
    <row r="44" spans="1:18" s="14" customFormat="1" ht="16.5" customHeight="1">
      <c r="A44" s="15"/>
      <c r="B44" s="22">
        <v>215</v>
      </c>
      <c r="C44" s="82"/>
      <c r="D44" s="65">
        <v>1</v>
      </c>
      <c r="E44" s="60">
        <v>0</v>
      </c>
      <c r="F44" s="66">
        <v>0</v>
      </c>
      <c r="G44" s="67">
        <v>0</v>
      </c>
      <c r="H44" s="59">
        <v>1</v>
      </c>
      <c r="I44" s="60">
        <v>0</v>
      </c>
      <c r="J44" s="68">
        <v>3</v>
      </c>
      <c r="K44" s="66"/>
      <c r="L44" s="59">
        <f>SUM(D44,F44,H44,J44)</f>
        <v>5</v>
      </c>
      <c r="M44" s="60">
        <f t="shared" si="2"/>
        <v>0</v>
      </c>
      <c r="N44" s="83"/>
      <c r="O44" s="108">
        <v>3</v>
      </c>
      <c r="P44" s="113">
        <v>1</v>
      </c>
    </row>
    <row r="45" spans="1:18" s="14" customFormat="1" ht="16.5" customHeight="1">
      <c r="A45" s="15"/>
      <c r="B45" s="132" t="s">
        <v>30</v>
      </c>
      <c r="C45" s="70">
        <v>107170</v>
      </c>
      <c r="D45" s="62"/>
      <c r="E45" s="58">
        <v>103400</v>
      </c>
      <c r="F45" s="84"/>
      <c r="G45" s="72">
        <v>0</v>
      </c>
      <c r="H45" s="62"/>
      <c r="I45" s="58">
        <v>0</v>
      </c>
      <c r="J45" s="73"/>
      <c r="K45" s="71">
        <v>524</v>
      </c>
      <c r="L45" s="62"/>
      <c r="M45" s="58">
        <f t="shared" si="2"/>
        <v>103400</v>
      </c>
      <c r="N45" s="74">
        <f>ROUND(M46/C45,3)*100</f>
        <v>94.5</v>
      </c>
      <c r="O45" s="109">
        <v>138</v>
      </c>
      <c r="P45" s="114">
        <v>100</v>
      </c>
    </row>
    <row r="46" spans="1:18" s="14" customFormat="1" ht="16.5" customHeight="1">
      <c r="A46" s="15"/>
      <c r="B46" s="133"/>
      <c r="C46" s="75"/>
      <c r="D46" s="63"/>
      <c r="E46" s="61">
        <v>101237</v>
      </c>
      <c r="F46" s="85"/>
      <c r="G46" s="77">
        <v>0</v>
      </c>
      <c r="H46" s="63"/>
      <c r="I46" s="78"/>
      <c r="J46" s="79"/>
      <c r="K46" s="80">
        <v>80</v>
      </c>
      <c r="L46" s="63"/>
      <c r="M46" s="61">
        <f t="shared" si="2"/>
        <v>101237</v>
      </c>
      <c r="N46" s="81"/>
      <c r="O46" s="110">
        <v>69</v>
      </c>
      <c r="P46" s="115">
        <v>30</v>
      </c>
    </row>
    <row r="47" spans="1:18" s="14" customFormat="1" ht="16.5" customHeight="1">
      <c r="A47" s="15"/>
      <c r="B47" s="22">
        <v>216</v>
      </c>
      <c r="C47" s="82"/>
      <c r="D47" s="65">
        <v>1</v>
      </c>
      <c r="E47" s="60">
        <v>0</v>
      </c>
      <c r="F47" s="66"/>
      <c r="G47" s="67"/>
      <c r="H47" s="59">
        <v>3</v>
      </c>
      <c r="I47" s="60">
        <v>0</v>
      </c>
      <c r="J47" s="68">
        <v>2</v>
      </c>
      <c r="K47" s="66"/>
      <c r="L47" s="59">
        <f>SUM(D47,F47,H47,J47)</f>
        <v>6</v>
      </c>
      <c r="M47" s="60">
        <f t="shared" si="2"/>
        <v>0</v>
      </c>
      <c r="N47" s="83"/>
      <c r="O47" s="108"/>
      <c r="P47" s="108">
        <v>1</v>
      </c>
    </row>
    <row r="48" spans="1:18" s="14" customFormat="1" ht="16.5" customHeight="1">
      <c r="A48" s="15"/>
      <c r="B48" s="132" t="s">
        <v>34</v>
      </c>
      <c r="C48" s="70">
        <v>54086</v>
      </c>
      <c r="D48" s="62"/>
      <c r="E48" s="58">
        <v>50644</v>
      </c>
      <c r="F48" s="84"/>
      <c r="G48" s="72"/>
      <c r="H48" s="62"/>
      <c r="I48" s="58">
        <v>1310</v>
      </c>
      <c r="J48" s="73"/>
      <c r="K48" s="71">
        <v>926</v>
      </c>
      <c r="L48" s="62"/>
      <c r="M48" s="58">
        <f t="shared" si="2"/>
        <v>51954</v>
      </c>
      <c r="N48" s="74">
        <f>ROUND(M49/C48,3)*100</f>
        <v>90.9</v>
      </c>
      <c r="O48" s="109"/>
      <c r="P48" s="109">
        <v>78</v>
      </c>
    </row>
    <row r="49" spans="1:16" s="14" customFormat="1" ht="16.5" customHeight="1">
      <c r="A49" s="15"/>
      <c r="B49" s="133"/>
      <c r="C49" s="75"/>
      <c r="D49" s="63"/>
      <c r="E49" s="61">
        <v>48560</v>
      </c>
      <c r="F49" s="85"/>
      <c r="G49" s="77"/>
      <c r="H49" s="63"/>
      <c r="I49" s="78">
        <v>585</v>
      </c>
      <c r="J49" s="79"/>
      <c r="K49" s="80"/>
      <c r="L49" s="63"/>
      <c r="M49" s="61">
        <f t="shared" si="2"/>
        <v>49145</v>
      </c>
      <c r="N49" s="81"/>
      <c r="O49" s="110"/>
      <c r="P49" s="110">
        <v>33</v>
      </c>
    </row>
    <row r="50" spans="1:16" s="14" customFormat="1" ht="16.5" customHeight="1">
      <c r="A50" s="15"/>
      <c r="B50" s="22">
        <v>301</v>
      </c>
      <c r="C50" s="82"/>
      <c r="D50" s="65">
        <v>1</v>
      </c>
      <c r="E50" s="60">
        <v>0</v>
      </c>
      <c r="F50" s="66">
        <v>1</v>
      </c>
      <c r="G50" s="67">
        <v>0</v>
      </c>
      <c r="H50" s="59">
        <v>9</v>
      </c>
      <c r="I50" s="60">
        <v>0</v>
      </c>
      <c r="J50" s="68">
        <v>1</v>
      </c>
      <c r="K50" s="66"/>
      <c r="L50" s="59">
        <f>SUM(D50,F50,H50,J50)</f>
        <v>12</v>
      </c>
      <c r="M50" s="60">
        <f t="shared" si="2"/>
        <v>0</v>
      </c>
      <c r="N50" s="83"/>
      <c r="O50" s="108">
        <v>0</v>
      </c>
      <c r="P50" s="113">
        <v>1</v>
      </c>
    </row>
    <row r="51" spans="1:16" s="14" customFormat="1" ht="16.5" customHeight="1">
      <c r="A51" s="15"/>
      <c r="B51" s="132" t="s">
        <v>31</v>
      </c>
      <c r="C51" s="70">
        <v>14877</v>
      </c>
      <c r="D51" s="62"/>
      <c r="E51" s="58">
        <v>12690</v>
      </c>
      <c r="F51" s="84"/>
      <c r="G51" s="72">
        <v>289</v>
      </c>
      <c r="H51" s="62"/>
      <c r="I51" s="58">
        <v>41160</v>
      </c>
      <c r="J51" s="73"/>
      <c r="K51" s="71">
        <v>1657</v>
      </c>
      <c r="L51" s="62"/>
      <c r="M51" s="58">
        <f t="shared" si="2"/>
        <v>54139</v>
      </c>
      <c r="N51" s="74">
        <f>ROUND(M52/C51,3)*100</f>
        <v>102.8</v>
      </c>
      <c r="O51" s="109">
        <v>0</v>
      </c>
      <c r="P51" s="114">
        <v>28</v>
      </c>
    </row>
    <row r="52" spans="1:16" s="14" customFormat="1" ht="16.5" customHeight="1">
      <c r="A52" s="8"/>
      <c r="B52" s="133"/>
      <c r="C52" s="75"/>
      <c r="D52" s="63"/>
      <c r="E52" s="61">
        <v>12668</v>
      </c>
      <c r="F52" s="85"/>
      <c r="G52" s="77">
        <v>132</v>
      </c>
      <c r="H52" s="63"/>
      <c r="I52" s="78">
        <v>2495</v>
      </c>
      <c r="J52" s="79"/>
      <c r="K52" s="80">
        <v>7</v>
      </c>
      <c r="L52" s="63"/>
      <c r="M52" s="61">
        <f t="shared" si="2"/>
        <v>15295</v>
      </c>
      <c r="N52" s="81"/>
      <c r="O52" s="110">
        <v>0</v>
      </c>
      <c r="P52" s="115">
        <v>16</v>
      </c>
    </row>
    <row r="53" spans="1:16" s="14" customFormat="1" ht="16.5" customHeight="1">
      <c r="A53" s="15"/>
      <c r="B53" s="22">
        <v>302</v>
      </c>
      <c r="C53" s="82"/>
      <c r="D53" s="65">
        <v>1</v>
      </c>
      <c r="E53" s="60">
        <v>0</v>
      </c>
      <c r="F53" s="66">
        <v>0</v>
      </c>
      <c r="G53" s="67">
        <v>0</v>
      </c>
      <c r="H53" s="59">
        <v>1</v>
      </c>
      <c r="I53" s="60">
        <v>0</v>
      </c>
      <c r="J53" s="68"/>
      <c r="K53" s="66">
        <v>0</v>
      </c>
      <c r="L53" s="59">
        <f>SUM(D53,F53,H53,J53)</f>
        <v>2</v>
      </c>
      <c r="M53" s="60">
        <f t="shared" si="2"/>
        <v>0</v>
      </c>
      <c r="N53" s="83"/>
      <c r="O53" s="108">
        <v>0</v>
      </c>
      <c r="P53" s="113">
        <v>0</v>
      </c>
    </row>
    <row r="54" spans="1:16" s="14" customFormat="1" ht="16.5" customHeight="1">
      <c r="A54" s="15"/>
      <c r="B54" s="132" t="s">
        <v>32</v>
      </c>
      <c r="C54" s="70">
        <v>5217</v>
      </c>
      <c r="D54" s="62"/>
      <c r="E54" s="58">
        <v>6240</v>
      </c>
      <c r="F54" s="84"/>
      <c r="G54" s="72">
        <v>0</v>
      </c>
      <c r="H54" s="62"/>
      <c r="I54" s="58">
        <v>0</v>
      </c>
      <c r="J54" s="73"/>
      <c r="K54" s="71">
        <v>0</v>
      </c>
      <c r="L54" s="62"/>
      <c r="M54" s="58">
        <f t="shared" si="2"/>
        <v>6240</v>
      </c>
      <c r="N54" s="74">
        <f>ROUND(M55/C54,3)*100</f>
        <v>94.399999999999991</v>
      </c>
      <c r="O54" s="109">
        <v>0</v>
      </c>
      <c r="P54" s="114">
        <v>0</v>
      </c>
    </row>
    <row r="55" spans="1:16" s="14" customFormat="1" ht="16.5" customHeight="1">
      <c r="A55" s="8"/>
      <c r="B55" s="133"/>
      <c r="C55" s="75"/>
      <c r="D55" s="63"/>
      <c r="E55" s="61">
        <v>4925</v>
      </c>
      <c r="F55" s="85"/>
      <c r="G55" s="77">
        <v>0</v>
      </c>
      <c r="H55" s="63"/>
      <c r="I55" s="78"/>
      <c r="J55" s="79"/>
      <c r="K55" s="80" t="s">
        <v>19</v>
      </c>
      <c r="L55" s="63"/>
      <c r="M55" s="61">
        <f t="shared" si="2"/>
        <v>4925</v>
      </c>
      <c r="N55" s="81"/>
      <c r="O55" s="110">
        <v>0</v>
      </c>
      <c r="P55" s="115">
        <v>0</v>
      </c>
    </row>
    <row r="56" spans="1:16" s="14" customFormat="1" ht="16.5" customHeight="1">
      <c r="A56" s="15"/>
      <c r="B56" s="22">
        <v>303</v>
      </c>
      <c r="C56" s="82"/>
      <c r="D56" s="65">
        <v>1</v>
      </c>
      <c r="E56" s="60">
        <v>1</v>
      </c>
      <c r="F56" s="66">
        <v>0</v>
      </c>
      <c r="G56" s="67">
        <v>0</v>
      </c>
      <c r="H56" s="59">
        <v>1</v>
      </c>
      <c r="I56" s="60">
        <v>0</v>
      </c>
      <c r="J56" s="68">
        <v>1</v>
      </c>
      <c r="K56" s="66"/>
      <c r="L56" s="59">
        <f>SUM(D56,F56,H56,J56)</f>
        <v>3</v>
      </c>
      <c r="M56" s="60">
        <v>1</v>
      </c>
      <c r="N56" s="100"/>
      <c r="O56" s="108">
        <v>0</v>
      </c>
      <c r="P56" s="113">
        <v>4</v>
      </c>
    </row>
    <row r="57" spans="1:16" s="14" customFormat="1" ht="16.5" customHeight="1">
      <c r="A57" s="15"/>
      <c r="B57" s="132" t="s">
        <v>33</v>
      </c>
      <c r="C57" s="70">
        <v>11402</v>
      </c>
      <c r="D57" s="62"/>
      <c r="E57" s="58">
        <v>9494</v>
      </c>
      <c r="F57" s="84"/>
      <c r="G57" s="72">
        <v>0</v>
      </c>
      <c r="H57" s="62"/>
      <c r="I57" s="58">
        <v>179</v>
      </c>
      <c r="J57" s="73"/>
      <c r="K57" s="71">
        <v>115</v>
      </c>
      <c r="L57" s="62"/>
      <c r="M57" s="58">
        <f>SUM(E57,G57,I57)</f>
        <v>9673</v>
      </c>
      <c r="N57" s="74">
        <f>ROUND(M58/C57,3)*100</f>
        <v>76.400000000000006</v>
      </c>
      <c r="O57" s="109">
        <v>0</v>
      </c>
      <c r="P57" s="114">
        <v>183</v>
      </c>
    </row>
    <row r="58" spans="1:16" s="14" customFormat="1" ht="16.5" customHeight="1">
      <c r="A58" s="8"/>
      <c r="B58" s="133"/>
      <c r="C58" s="75"/>
      <c r="D58" s="63"/>
      <c r="E58" s="61">
        <v>8654</v>
      </c>
      <c r="F58" s="85"/>
      <c r="G58" s="77">
        <v>0</v>
      </c>
      <c r="H58" s="63"/>
      <c r="I58" s="78">
        <v>55</v>
      </c>
      <c r="J58" s="79"/>
      <c r="K58" s="80">
        <v>1</v>
      </c>
      <c r="L58" s="63"/>
      <c r="M58" s="61">
        <f>SUM(E58,G58,I58)</f>
        <v>8709</v>
      </c>
      <c r="N58" s="81"/>
      <c r="O58" s="110">
        <v>0</v>
      </c>
      <c r="P58" s="115">
        <v>0</v>
      </c>
    </row>
    <row r="59" spans="1:16" s="14" customFormat="1" ht="16.5" customHeight="1">
      <c r="A59" s="15"/>
      <c r="B59" s="22">
        <v>321</v>
      </c>
      <c r="C59" s="82"/>
      <c r="D59" s="65">
        <v>0</v>
      </c>
      <c r="E59" s="60">
        <v>2</v>
      </c>
      <c r="F59" s="66">
        <v>1</v>
      </c>
      <c r="G59" s="67">
        <v>0</v>
      </c>
      <c r="H59" s="59">
        <v>4</v>
      </c>
      <c r="I59" s="60">
        <v>0</v>
      </c>
      <c r="J59" s="68"/>
      <c r="K59" s="66">
        <v>0</v>
      </c>
      <c r="L59" s="59">
        <f>SUM(D59,F59,H59,J59)</f>
        <v>5</v>
      </c>
      <c r="M59" s="60">
        <v>2</v>
      </c>
      <c r="N59" s="83"/>
      <c r="O59" s="108">
        <v>3</v>
      </c>
      <c r="P59" s="113">
        <v>0</v>
      </c>
    </row>
    <row r="60" spans="1:16" s="14" customFormat="1" ht="16.5" customHeight="1">
      <c r="A60" s="15"/>
      <c r="B60" s="132" t="s">
        <v>35</v>
      </c>
      <c r="C60" s="70">
        <v>32503</v>
      </c>
      <c r="D60" s="62"/>
      <c r="E60" s="58">
        <v>30663</v>
      </c>
      <c r="F60" s="84"/>
      <c r="G60" s="72">
        <v>204</v>
      </c>
      <c r="H60" s="62"/>
      <c r="I60" s="58">
        <v>1059</v>
      </c>
      <c r="J60" s="73"/>
      <c r="K60" s="71">
        <v>0</v>
      </c>
      <c r="L60" s="62"/>
      <c r="M60" s="58">
        <f>SUM(E60,G60,I60)</f>
        <v>31926</v>
      </c>
      <c r="N60" s="74">
        <f>ROUND(M61/C60,3)*100</f>
        <v>94.6</v>
      </c>
      <c r="O60" s="109">
        <v>269</v>
      </c>
      <c r="P60" s="114">
        <v>0</v>
      </c>
    </row>
    <row r="61" spans="1:16" s="14" customFormat="1" ht="16.5" customHeight="1">
      <c r="A61" s="8"/>
      <c r="B61" s="133"/>
      <c r="C61" s="75"/>
      <c r="D61" s="63"/>
      <c r="E61" s="61">
        <v>30390</v>
      </c>
      <c r="F61" s="85"/>
      <c r="G61" s="77">
        <v>159</v>
      </c>
      <c r="H61" s="63"/>
      <c r="I61" s="78">
        <v>187</v>
      </c>
      <c r="J61" s="79"/>
      <c r="K61" s="80" t="s">
        <v>19</v>
      </c>
      <c r="L61" s="63"/>
      <c r="M61" s="61">
        <f>SUM(E61,G61,I61)</f>
        <v>30736</v>
      </c>
      <c r="N61" s="81"/>
      <c r="O61" s="110">
        <v>134</v>
      </c>
      <c r="P61" s="115">
        <v>0</v>
      </c>
    </row>
    <row r="62" spans="1:16" s="14" customFormat="1" ht="16.5" customHeight="1">
      <c r="A62" s="15"/>
      <c r="B62" s="22">
        <v>322</v>
      </c>
      <c r="C62" s="82"/>
      <c r="D62" s="65">
        <v>1</v>
      </c>
      <c r="E62" s="60">
        <v>1</v>
      </c>
      <c r="F62" s="66">
        <v>0</v>
      </c>
      <c r="G62" s="67">
        <v>0</v>
      </c>
      <c r="H62" s="59">
        <v>0</v>
      </c>
      <c r="I62" s="60">
        <v>0</v>
      </c>
      <c r="J62" s="68"/>
      <c r="K62" s="66">
        <v>0</v>
      </c>
      <c r="L62" s="59">
        <f>SUM(D62,F62,H62,J62)</f>
        <v>1</v>
      </c>
      <c r="M62" s="60">
        <v>1</v>
      </c>
      <c r="N62" s="83"/>
      <c r="O62" s="108">
        <v>0</v>
      </c>
      <c r="P62" s="113">
        <v>0</v>
      </c>
    </row>
    <row r="63" spans="1:16" s="14" customFormat="1" ht="16.5" customHeight="1">
      <c r="A63" s="15"/>
      <c r="B63" s="132" t="s">
        <v>36</v>
      </c>
      <c r="C63" s="70">
        <v>26128</v>
      </c>
      <c r="D63" s="62"/>
      <c r="E63" s="58">
        <v>29882</v>
      </c>
      <c r="F63" s="84"/>
      <c r="G63" s="72">
        <v>0</v>
      </c>
      <c r="H63" s="62"/>
      <c r="I63" s="58">
        <v>0</v>
      </c>
      <c r="J63" s="73"/>
      <c r="K63" s="71">
        <v>0</v>
      </c>
      <c r="L63" s="62"/>
      <c r="M63" s="58">
        <f>SUM(E63,G63,I63)</f>
        <v>29882</v>
      </c>
      <c r="N63" s="74">
        <f>ROUND(M64/C63,3)*100</f>
        <v>96.5</v>
      </c>
      <c r="O63" s="109">
        <v>0</v>
      </c>
      <c r="P63" s="114">
        <v>0</v>
      </c>
    </row>
    <row r="64" spans="1:16" s="14" customFormat="1" ht="16.5" customHeight="1">
      <c r="A64" s="8"/>
      <c r="B64" s="133"/>
      <c r="C64" s="75"/>
      <c r="D64" s="63"/>
      <c r="E64" s="61">
        <v>25208</v>
      </c>
      <c r="F64" s="85"/>
      <c r="G64" s="77">
        <v>0</v>
      </c>
      <c r="H64" s="63"/>
      <c r="I64" s="78"/>
      <c r="J64" s="79"/>
      <c r="K64" s="80" t="s">
        <v>19</v>
      </c>
      <c r="L64" s="63"/>
      <c r="M64" s="61">
        <f>SUM(E64,G64,I64)</f>
        <v>25208</v>
      </c>
      <c r="N64" s="81"/>
      <c r="O64" s="110">
        <v>0</v>
      </c>
      <c r="P64" s="115">
        <v>0</v>
      </c>
    </row>
    <row r="65" spans="1:16" s="14" customFormat="1" ht="16.5" customHeight="1">
      <c r="A65" s="15"/>
      <c r="B65" s="22">
        <v>366</v>
      </c>
      <c r="C65" s="82"/>
      <c r="D65" s="65">
        <v>1</v>
      </c>
      <c r="E65" s="60">
        <v>0</v>
      </c>
      <c r="F65" s="66"/>
      <c r="G65" s="67"/>
      <c r="H65" s="59">
        <v>1</v>
      </c>
      <c r="I65" s="60">
        <v>0</v>
      </c>
      <c r="J65" s="68"/>
      <c r="K65" s="66">
        <v>0</v>
      </c>
      <c r="L65" s="59">
        <f>SUM(D65,F65,H65,J65)</f>
        <v>2</v>
      </c>
      <c r="M65" s="60">
        <v>0</v>
      </c>
      <c r="N65" s="83"/>
      <c r="O65" s="108">
        <v>0</v>
      </c>
      <c r="P65" s="113">
        <v>4</v>
      </c>
    </row>
    <row r="66" spans="1:16" s="14" customFormat="1" ht="16.5" customHeight="1">
      <c r="A66" s="15"/>
      <c r="B66" s="132" t="s">
        <v>37</v>
      </c>
      <c r="C66" s="70">
        <v>4593</v>
      </c>
      <c r="D66" s="62"/>
      <c r="E66" s="58">
        <v>5500</v>
      </c>
      <c r="F66" s="84"/>
      <c r="G66" s="72"/>
      <c r="H66" s="62"/>
      <c r="I66" s="58">
        <v>427</v>
      </c>
      <c r="J66" s="73"/>
      <c r="K66" s="71">
        <v>0</v>
      </c>
      <c r="L66" s="62"/>
      <c r="M66" s="58">
        <f>SUM(E66,G66,I66)</f>
        <v>5927</v>
      </c>
      <c r="N66" s="74">
        <f>ROUND(M67/C66,3)*100</f>
        <v>98.8</v>
      </c>
      <c r="O66" s="109">
        <v>0</v>
      </c>
      <c r="P66" s="114">
        <v>236</v>
      </c>
    </row>
    <row r="67" spans="1:16" s="14" customFormat="1" ht="16.5" customHeight="1">
      <c r="A67" s="8"/>
      <c r="B67" s="133"/>
      <c r="C67" s="75"/>
      <c r="D67" s="63"/>
      <c r="E67" s="61">
        <v>4538</v>
      </c>
      <c r="F67" s="85"/>
      <c r="G67" s="77"/>
      <c r="H67" s="63"/>
      <c r="I67" s="78">
        <v>0</v>
      </c>
      <c r="J67" s="79"/>
      <c r="K67" s="80" t="s">
        <v>19</v>
      </c>
      <c r="L67" s="63"/>
      <c r="M67" s="61">
        <f>SUM(E67,G67,I67)</f>
        <v>4538</v>
      </c>
      <c r="N67" s="81"/>
      <c r="O67" s="110">
        <v>0</v>
      </c>
      <c r="P67" s="115">
        <v>34</v>
      </c>
    </row>
    <row r="68" spans="1:16" s="14" customFormat="1" ht="16.5" customHeight="1">
      <c r="A68" s="15"/>
      <c r="B68" s="22">
        <v>381</v>
      </c>
      <c r="C68" s="82"/>
      <c r="D68" s="65">
        <v>1</v>
      </c>
      <c r="E68" s="60">
        <v>0</v>
      </c>
      <c r="F68" s="66">
        <v>0</v>
      </c>
      <c r="G68" s="67">
        <v>0</v>
      </c>
      <c r="H68" s="59">
        <v>2</v>
      </c>
      <c r="I68" s="60">
        <v>0</v>
      </c>
      <c r="J68" s="68"/>
      <c r="K68" s="66">
        <v>0</v>
      </c>
      <c r="L68" s="59">
        <f>SUM(D68,F68,H68,J68)</f>
        <v>3</v>
      </c>
      <c r="M68" s="60">
        <v>0</v>
      </c>
      <c r="N68" s="83"/>
      <c r="O68" s="108">
        <v>0</v>
      </c>
      <c r="P68" s="113">
        <v>0</v>
      </c>
    </row>
    <row r="69" spans="1:16" s="14" customFormat="1" ht="16.5" customHeight="1">
      <c r="A69" s="15"/>
      <c r="B69" s="132" t="s">
        <v>38</v>
      </c>
      <c r="C69" s="70">
        <v>15085</v>
      </c>
      <c r="D69" s="62"/>
      <c r="E69" s="58">
        <v>16450</v>
      </c>
      <c r="F69" s="84"/>
      <c r="G69" s="72">
        <v>0</v>
      </c>
      <c r="H69" s="62"/>
      <c r="I69" s="58">
        <v>460</v>
      </c>
      <c r="J69" s="73"/>
      <c r="K69" s="71">
        <v>0</v>
      </c>
      <c r="L69" s="62"/>
      <c r="M69" s="58">
        <f>SUM(E69,G69,I69)</f>
        <v>16910</v>
      </c>
      <c r="N69" s="74">
        <f>ROUND(M70/C69,3)*100</f>
        <v>97.899999999999991</v>
      </c>
      <c r="O69" s="109">
        <v>0</v>
      </c>
      <c r="P69" s="114">
        <v>0</v>
      </c>
    </row>
    <row r="70" spans="1:16" s="14" customFormat="1" ht="16.5" customHeight="1">
      <c r="A70" s="8"/>
      <c r="B70" s="133"/>
      <c r="C70" s="75"/>
      <c r="D70" s="63"/>
      <c r="E70" s="61">
        <v>14774</v>
      </c>
      <c r="F70" s="85"/>
      <c r="G70" s="77">
        <v>0</v>
      </c>
      <c r="H70" s="63"/>
      <c r="I70" s="78">
        <v>1</v>
      </c>
      <c r="J70" s="79"/>
      <c r="K70" s="80" t="s">
        <v>19</v>
      </c>
      <c r="L70" s="63"/>
      <c r="M70" s="61">
        <f>SUM(E70,G70,I70)</f>
        <v>14775</v>
      </c>
      <c r="N70" s="81"/>
      <c r="O70" s="110">
        <v>0</v>
      </c>
      <c r="P70" s="115">
        <v>0</v>
      </c>
    </row>
    <row r="71" spans="1:16" s="14" customFormat="1" ht="16.5" customHeight="1">
      <c r="A71" s="15"/>
      <c r="B71" s="22">
        <v>402</v>
      </c>
      <c r="C71" s="82"/>
      <c r="D71" s="65">
        <v>1</v>
      </c>
      <c r="E71" s="60">
        <v>1</v>
      </c>
      <c r="F71" s="66">
        <v>2</v>
      </c>
      <c r="G71" s="67">
        <v>0</v>
      </c>
      <c r="H71" s="59">
        <v>1</v>
      </c>
      <c r="I71" s="60">
        <v>0</v>
      </c>
      <c r="J71" s="68"/>
      <c r="K71" s="66">
        <v>0</v>
      </c>
      <c r="L71" s="59">
        <f>SUM(D71,F71,H71,J71)</f>
        <v>4</v>
      </c>
      <c r="M71" s="60">
        <v>1</v>
      </c>
      <c r="N71" s="83"/>
      <c r="O71" s="108">
        <v>0</v>
      </c>
      <c r="P71" s="113">
        <v>0</v>
      </c>
    </row>
    <row r="72" spans="1:16" s="14" customFormat="1" ht="16.5" customHeight="1">
      <c r="A72" s="15"/>
      <c r="B72" s="132" t="s">
        <v>39</v>
      </c>
      <c r="C72" s="70">
        <v>6635</v>
      </c>
      <c r="D72" s="62"/>
      <c r="E72" s="58">
        <v>6183</v>
      </c>
      <c r="F72" s="84"/>
      <c r="G72" s="72">
        <v>3110</v>
      </c>
      <c r="H72" s="62"/>
      <c r="I72" s="58">
        <v>0</v>
      </c>
      <c r="J72" s="73"/>
      <c r="K72" s="71">
        <v>0</v>
      </c>
      <c r="L72" s="62"/>
      <c r="M72" s="58">
        <f>SUM(E72,G72,I72)</f>
        <v>9293</v>
      </c>
      <c r="N72" s="74">
        <f>ROUND(M73/C72,3)*100</f>
        <v>97</v>
      </c>
      <c r="O72" s="109">
        <v>0</v>
      </c>
      <c r="P72" s="114">
        <v>0</v>
      </c>
    </row>
    <row r="73" spans="1:16" s="14" customFormat="1" ht="16.5" customHeight="1">
      <c r="A73" s="8"/>
      <c r="B73" s="133"/>
      <c r="C73" s="75"/>
      <c r="D73" s="63"/>
      <c r="E73" s="61">
        <v>4584</v>
      </c>
      <c r="F73" s="85"/>
      <c r="G73" s="77">
        <v>1852</v>
      </c>
      <c r="H73" s="63"/>
      <c r="I73" s="78" t="s">
        <v>19</v>
      </c>
      <c r="J73" s="79"/>
      <c r="K73" s="80" t="s">
        <v>19</v>
      </c>
      <c r="L73" s="63"/>
      <c r="M73" s="61">
        <f>SUM(E73,G73,I73)</f>
        <v>6436</v>
      </c>
      <c r="N73" s="81"/>
      <c r="O73" s="110">
        <v>0</v>
      </c>
      <c r="P73" s="115">
        <v>0</v>
      </c>
    </row>
    <row r="74" spans="1:16" s="14" customFormat="1" ht="16.5" customHeight="1">
      <c r="A74" s="15"/>
      <c r="B74" s="22">
        <v>441</v>
      </c>
      <c r="C74" s="82"/>
      <c r="D74" s="65">
        <v>0</v>
      </c>
      <c r="E74" s="60">
        <v>1</v>
      </c>
      <c r="F74" s="66">
        <v>1</v>
      </c>
      <c r="G74" s="67"/>
      <c r="H74" s="59">
        <v>1</v>
      </c>
      <c r="I74" s="60">
        <v>0</v>
      </c>
      <c r="J74" s="68"/>
      <c r="K74" s="66">
        <v>0</v>
      </c>
      <c r="L74" s="59">
        <f>SUM(D74,F74,H74,J74)</f>
        <v>2</v>
      </c>
      <c r="M74" s="60">
        <v>1</v>
      </c>
      <c r="N74" s="83"/>
      <c r="O74" s="108">
        <v>0</v>
      </c>
      <c r="P74" s="113">
        <v>0</v>
      </c>
    </row>
    <row r="75" spans="1:16" s="14" customFormat="1" ht="16.5" customHeight="1">
      <c r="A75" s="15"/>
      <c r="B75" s="132" t="s">
        <v>40</v>
      </c>
      <c r="C75" s="70">
        <v>4635</v>
      </c>
      <c r="D75" s="62"/>
      <c r="E75" s="58">
        <v>18</v>
      </c>
      <c r="F75" s="84"/>
      <c r="G75" s="72">
        <v>3221</v>
      </c>
      <c r="H75" s="62"/>
      <c r="I75" s="58">
        <v>261</v>
      </c>
      <c r="J75" s="73"/>
      <c r="K75" s="71">
        <v>0</v>
      </c>
      <c r="L75" s="62"/>
      <c r="M75" s="58">
        <f>SUM(E75,G75,I75)</f>
        <v>3500</v>
      </c>
      <c r="N75" s="74">
        <f>ROUND(M76/C75,3)*100</f>
        <v>65.600000000000009</v>
      </c>
      <c r="O75" s="109">
        <v>0</v>
      </c>
      <c r="P75" s="114">
        <v>0</v>
      </c>
    </row>
    <row r="76" spans="1:16" s="14" customFormat="1" ht="16.5" customHeight="1">
      <c r="A76" s="8"/>
      <c r="B76" s="133"/>
      <c r="C76" s="75"/>
      <c r="D76" s="63"/>
      <c r="E76" s="61">
        <v>7</v>
      </c>
      <c r="F76" s="85"/>
      <c r="G76" s="77">
        <v>3032</v>
      </c>
      <c r="H76" s="63"/>
      <c r="I76" s="78">
        <v>0</v>
      </c>
      <c r="J76" s="79"/>
      <c r="K76" s="80" t="s">
        <v>19</v>
      </c>
      <c r="L76" s="63"/>
      <c r="M76" s="61">
        <f t="shared" ref="M76:M91" si="3">SUM(E76,G76,I76)</f>
        <v>3039</v>
      </c>
      <c r="N76" s="81"/>
      <c r="O76" s="110">
        <v>0</v>
      </c>
      <c r="P76" s="115">
        <v>0</v>
      </c>
    </row>
    <row r="77" spans="1:16" s="14" customFormat="1" ht="16.5" customHeight="1">
      <c r="A77" s="15"/>
      <c r="B77" s="22">
        <v>461</v>
      </c>
      <c r="C77" s="82"/>
      <c r="D77" s="65">
        <v>1</v>
      </c>
      <c r="E77" s="60">
        <v>0</v>
      </c>
      <c r="F77" s="66">
        <v>0</v>
      </c>
      <c r="G77" s="67">
        <v>0</v>
      </c>
      <c r="H77" s="59">
        <v>1</v>
      </c>
      <c r="I77" s="60">
        <v>0</v>
      </c>
      <c r="J77" s="68"/>
      <c r="K77" s="66"/>
      <c r="L77" s="59">
        <f>SUM(D77,F77,H77,J77)</f>
        <v>2</v>
      </c>
      <c r="M77" s="60">
        <f t="shared" si="3"/>
        <v>0</v>
      </c>
      <c r="N77" s="83"/>
      <c r="O77" s="108">
        <v>0</v>
      </c>
      <c r="P77" s="113">
        <v>0</v>
      </c>
    </row>
    <row r="78" spans="1:16" s="14" customFormat="1" ht="16.5" customHeight="1">
      <c r="A78" s="15"/>
      <c r="B78" s="130" t="s">
        <v>41</v>
      </c>
      <c r="C78" s="70">
        <v>10391</v>
      </c>
      <c r="D78" s="62"/>
      <c r="E78" s="58">
        <v>10657</v>
      </c>
      <c r="F78" s="84"/>
      <c r="G78" s="72">
        <v>0</v>
      </c>
      <c r="H78" s="62"/>
      <c r="I78" s="58">
        <v>0</v>
      </c>
      <c r="J78" s="73"/>
      <c r="K78" s="71">
        <v>0</v>
      </c>
      <c r="L78" s="62"/>
      <c r="M78" s="58">
        <f t="shared" si="3"/>
        <v>10657</v>
      </c>
      <c r="N78" s="74">
        <f>ROUND(M79/C78,3)*100</f>
        <v>76.5</v>
      </c>
      <c r="O78" s="116">
        <v>0</v>
      </c>
      <c r="P78" s="117">
        <v>0</v>
      </c>
    </row>
    <row r="79" spans="1:16" s="14" customFormat="1" ht="16.5" customHeight="1">
      <c r="A79" s="8"/>
      <c r="B79" s="131"/>
      <c r="C79" s="101"/>
      <c r="D79" s="63"/>
      <c r="E79" s="61">
        <v>7945</v>
      </c>
      <c r="F79" s="85"/>
      <c r="G79" s="77">
        <v>0</v>
      </c>
      <c r="H79" s="63"/>
      <c r="I79" s="78"/>
      <c r="J79" s="79"/>
      <c r="K79" s="80" t="s">
        <v>19</v>
      </c>
      <c r="L79" s="63"/>
      <c r="M79" s="61">
        <f t="shared" si="3"/>
        <v>7945</v>
      </c>
      <c r="N79" s="102"/>
      <c r="O79" s="118">
        <v>0</v>
      </c>
      <c r="P79" s="119">
        <v>0</v>
      </c>
    </row>
    <row r="80" spans="1:16" s="14" customFormat="1" ht="16.5" customHeight="1">
      <c r="A80" s="15"/>
      <c r="B80" s="41">
        <v>482</v>
      </c>
      <c r="C80" s="103"/>
      <c r="D80" s="65">
        <v>1</v>
      </c>
      <c r="E80" s="60">
        <v>0</v>
      </c>
      <c r="F80" s="66">
        <v>0</v>
      </c>
      <c r="G80" s="67">
        <v>0</v>
      </c>
      <c r="H80" s="59">
        <v>1</v>
      </c>
      <c r="I80" s="60">
        <v>0</v>
      </c>
      <c r="J80" s="68"/>
      <c r="K80" s="66">
        <v>0</v>
      </c>
      <c r="L80" s="59">
        <f>SUM(D80,F80,H80,J80)</f>
        <v>2</v>
      </c>
      <c r="M80" s="60">
        <f t="shared" si="3"/>
        <v>0</v>
      </c>
      <c r="N80" s="104"/>
      <c r="O80" s="120">
        <v>2</v>
      </c>
      <c r="P80" s="121">
        <v>0</v>
      </c>
    </row>
    <row r="81" spans="1:16" s="14" customFormat="1" ht="16.5" customHeight="1">
      <c r="A81" s="15"/>
      <c r="B81" s="130" t="s">
        <v>42</v>
      </c>
      <c r="C81" s="70">
        <v>13710</v>
      </c>
      <c r="D81" s="62"/>
      <c r="E81" s="58">
        <v>15270</v>
      </c>
      <c r="F81" s="84"/>
      <c r="G81" s="72">
        <v>0</v>
      </c>
      <c r="H81" s="62"/>
      <c r="I81" s="58">
        <v>0</v>
      </c>
      <c r="J81" s="73"/>
      <c r="K81" s="71">
        <v>0</v>
      </c>
      <c r="L81" s="62"/>
      <c r="M81" s="58">
        <f t="shared" si="3"/>
        <v>15270</v>
      </c>
      <c r="N81" s="74">
        <f>ROUND(M82/C81,3)*100</f>
        <v>95.5</v>
      </c>
      <c r="O81" s="116">
        <v>180</v>
      </c>
      <c r="P81" s="117">
        <v>0</v>
      </c>
    </row>
    <row r="82" spans="1:16" s="14" customFormat="1" ht="16.5" customHeight="1">
      <c r="A82" s="8"/>
      <c r="B82" s="131"/>
      <c r="C82" s="101"/>
      <c r="D82" s="63"/>
      <c r="E82" s="61">
        <v>13096</v>
      </c>
      <c r="F82" s="85"/>
      <c r="G82" s="77">
        <v>0</v>
      </c>
      <c r="H82" s="63"/>
      <c r="I82" s="78" t="s">
        <v>19</v>
      </c>
      <c r="J82" s="79"/>
      <c r="K82" s="80" t="s">
        <v>19</v>
      </c>
      <c r="L82" s="63"/>
      <c r="M82" s="61">
        <f t="shared" si="3"/>
        <v>13096</v>
      </c>
      <c r="N82" s="102"/>
      <c r="O82" s="118">
        <v>36</v>
      </c>
      <c r="P82" s="119">
        <v>0</v>
      </c>
    </row>
    <row r="83" spans="1:16" s="14" customFormat="1" ht="16.5" customHeight="1">
      <c r="A83" s="15"/>
      <c r="B83" s="41">
        <v>483</v>
      </c>
      <c r="C83" s="103"/>
      <c r="D83" s="65">
        <v>1</v>
      </c>
      <c r="E83" s="60">
        <v>0</v>
      </c>
      <c r="F83" s="66"/>
      <c r="G83" s="67">
        <v>0</v>
      </c>
      <c r="H83" s="59">
        <v>0</v>
      </c>
      <c r="I83" s="60">
        <v>0</v>
      </c>
      <c r="J83" s="68">
        <v>1</v>
      </c>
      <c r="K83" s="66"/>
      <c r="L83" s="59">
        <f>SUM(D83,F83,H83,J83)</f>
        <v>2</v>
      </c>
      <c r="M83" s="60">
        <f t="shared" si="3"/>
        <v>0</v>
      </c>
      <c r="N83" s="104"/>
      <c r="O83" s="120">
        <v>1</v>
      </c>
      <c r="P83" s="121">
        <v>4</v>
      </c>
    </row>
    <row r="84" spans="1:16" s="14" customFormat="1" ht="16.5" customHeight="1">
      <c r="A84" s="15"/>
      <c r="B84" s="130" t="s">
        <v>43</v>
      </c>
      <c r="C84" s="70">
        <v>7724</v>
      </c>
      <c r="D84" s="62"/>
      <c r="E84" s="58">
        <v>6450</v>
      </c>
      <c r="F84" s="84"/>
      <c r="G84" s="72"/>
      <c r="H84" s="62"/>
      <c r="I84" s="58">
        <v>0</v>
      </c>
      <c r="J84" s="73"/>
      <c r="K84" s="71">
        <v>180</v>
      </c>
      <c r="L84" s="62"/>
      <c r="M84" s="58">
        <f t="shared" si="3"/>
        <v>6450</v>
      </c>
      <c r="N84" s="74">
        <f>ROUND(M85/C84,3)*100</f>
        <v>70.7</v>
      </c>
      <c r="O84" s="116">
        <v>63</v>
      </c>
      <c r="P84" s="117">
        <v>325</v>
      </c>
    </row>
    <row r="85" spans="1:16" s="14" customFormat="1" ht="16.5" customHeight="1">
      <c r="A85" s="8"/>
      <c r="B85" s="131"/>
      <c r="C85" s="101"/>
      <c r="D85" s="63"/>
      <c r="E85" s="61">
        <v>5460</v>
      </c>
      <c r="F85" s="85"/>
      <c r="G85" s="77"/>
      <c r="H85" s="63"/>
      <c r="I85" s="78" t="s">
        <v>44</v>
      </c>
      <c r="J85" s="79"/>
      <c r="K85" s="80"/>
      <c r="L85" s="63"/>
      <c r="M85" s="61">
        <f t="shared" si="3"/>
        <v>5460</v>
      </c>
      <c r="N85" s="102"/>
      <c r="O85" s="118">
        <v>5</v>
      </c>
      <c r="P85" s="119">
        <v>95</v>
      </c>
    </row>
    <row r="86" spans="1:16" s="14" customFormat="1" ht="16.5" customHeight="1">
      <c r="A86" s="8"/>
      <c r="B86" s="41">
        <v>484</v>
      </c>
      <c r="C86" s="103"/>
      <c r="D86" s="65">
        <v>0</v>
      </c>
      <c r="E86" s="60">
        <v>0</v>
      </c>
      <c r="F86" s="66">
        <v>1</v>
      </c>
      <c r="G86" s="67">
        <v>0</v>
      </c>
      <c r="H86" s="59">
        <v>2</v>
      </c>
      <c r="I86" s="60">
        <v>0</v>
      </c>
      <c r="J86" s="68"/>
      <c r="K86" s="66">
        <v>0</v>
      </c>
      <c r="L86" s="59">
        <f>SUM(D86,F86,H86,J86)</f>
        <v>3</v>
      </c>
      <c r="M86" s="60">
        <f t="shared" si="3"/>
        <v>0</v>
      </c>
      <c r="N86" s="104"/>
      <c r="O86" s="120">
        <v>1</v>
      </c>
      <c r="P86" s="121">
        <v>0</v>
      </c>
    </row>
    <row r="87" spans="1:16" s="14" customFormat="1" ht="16.5" customHeight="1">
      <c r="A87" s="8"/>
      <c r="B87" s="130" t="s">
        <v>45</v>
      </c>
      <c r="C87" s="70">
        <v>2876</v>
      </c>
      <c r="D87" s="62"/>
      <c r="E87" s="58">
        <v>0</v>
      </c>
      <c r="F87" s="84"/>
      <c r="G87" s="72">
        <v>2836</v>
      </c>
      <c r="H87" s="62"/>
      <c r="I87" s="58">
        <v>776</v>
      </c>
      <c r="J87" s="73"/>
      <c r="K87" s="71">
        <v>0</v>
      </c>
      <c r="L87" s="62"/>
      <c r="M87" s="58">
        <f>SUM(E87,G87,I87)</f>
        <v>3612</v>
      </c>
      <c r="N87" s="74">
        <f>ROUND(M88/C87,3)*100</f>
        <v>92.2</v>
      </c>
      <c r="O87" s="116">
        <v>30</v>
      </c>
      <c r="P87" s="117">
        <v>0</v>
      </c>
    </row>
    <row r="88" spans="1:16" s="14" customFormat="1" ht="16.5" customHeight="1">
      <c r="A88" s="8"/>
      <c r="B88" s="131"/>
      <c r="C88" s="101"/>
      <c r="D88" s="63"/>
      <c r="E88" s="61">
        <v>0</v>
      </c>
      <c r="F88" s="85"/>
      <c r="G88" s="77">
        <v>2326</v>
      </c>
      <c r="H88" s="63"/>
      <c r="I88" s="78">
        <v>326</v>
      </c>
      <c r="J88" s="79"/>
      <c r="K88" s="80" t="s">
        <v>19</v>
      </c>
      <c r="L88" s="63"/>
      <c r="M88" s="61">
        <f t="shared" si="3"/>
        <v>2652</v>
      </c>
      <c r="N88" s="102"/>
      <c r="O88" s="118">
        <v>30</v>
      </c>
      <c r="P88" s="119">
        <v>0</v>
      </c>
    </row>
    <row r="89" spans="1:16" s="14" customFormat="1" ht="16.5" customHeight="1">
      <c r="A89" s="8"/>
      <c r="B89" s="41">
        <v>485</v>
      </c>
      <c r="C89" s="103"/>
      <c r="D89" s="65">
        <v>0</v>
      </c>
      <c r="E89" s="60">
        <v>0</v>
      </c>
      <c r="F89" s="66">
        <v>8</v>
      </c>
      <c r="G89" s="67"/>
      <c r="H89" s="59">
        <v>0</v>
      </c>
      <c r="I89" s="60">
        <v>0</v>
      </c>
      <c r="J89" s="68"/>
      <c r="K89" s="66">
        <v>0</v>
      </c>
      <c r="L89" s="59">
        <f>SUM(D89,F89,H89,J89)</f>
        <v>8</v>
      </c>
      <c r="M89" s="60">
        <f t="shared" si="3"/>
        <v>0</v>
      </c>
      <c r="N89" s="104"/>
      <c r="O89" s="120">
        <v>1</v>
      </c>
      <c r="P89" s="121">
        <v>0</v>
      </c>
    </row>
    <row r="90" spans="1:16" s="14" customFormat="1" ht="16.5" customHeight="1">
      <c r="A90" s="8"/>
      <c r="B90" s="130" t="s">
        <v>46</v>
      </c>
      <c r="C90" s="70">
        <v>2278</v>
      </c>
      <c r="D90" s="62"/>
      <c r="E90" s="58">
        <v>0</v>
      </c>
      <c r="F90" s="84"/>
      <c r="G90" s="72">
        <v>3665</v>
      </c>
      <c r="H90" s="62"/>
      <c r="I90" s="58">
        <v>0</v>
      </c>
      <c r="J90" s="73"/>
      <c r="K90" s="71">
        <v>0</v>
      </c>
      <c r="L90" s="62"/>
      <c r="M90" s="58">
        <f>SUM(E90,G90,I90)</f>
        <v>3665</v>
      </c>
      <c r="N90" s="74">
        <f>ROUND(M91/C90,3)*100</f>
        <v>97.7</v>
      </c>
      <c r="O90" s="116">
        <v>89</v>
      </c>
      <c r="P90" s="117">
        <v>0</v>
      </c>
    </row>
    <row r="91" spans="1:16" s="14" customFormat="1" ht="16.5" customHeight="1">
      <c r="A91" s="8"/>
      <c r="B91" s="131"/>
      <c r="C91" s="101"/>
      <c r="D91" s="63"/>
      <c r="E91" s="61">
        <v>0</v>
      </c>
      <c r="F91" s="85"/>
      <c r="G91" s="77">
        <v>2225</v>
      </c>
      <c r="H91" s="63"/>
      <c r="I91" s="78" t="s">
        <v>19</v>
      </c>
      <c r="J91" s="79"/>
      <c r="K91" s="80" t="s">
        <v>19</v>
      </c>
      <c r="L91" s="63"/>
      <c r="M91" s="61">
        <f t="shared" si="3"/>
        <v>2225</v>
      </c>
      <c r="N91" s="102"/>
      <c r="O91" s="118">
        <v>10</v>
      </c>
      <c r="P91" s="119">
        <v>0</v>
      </c>
    </row>
    <row r="92" spans="1:16" s="14" customFormat="1" ht="16.5" customHeight="1">
      <c r="A92" s="15"/>
      <c r="B92" s="41">
        <v>501</v>
      </c>
      <c r="C92" s="103"/>
      <c r="D92" s="65">
        <v>1</v>
      </c>
      <c r="E92" s="60">
        <v>1</v>
      </c>
      <c r="F92" s="66">
        <v>0</v>
      </c>
      <c r="G92" s="67">
        <v>0</v>
      </c>
      <c r="H92" s="59"/>
      <c r="I92" s="60">
        <v>0</v>
      </c>
      <c r="J92" s="68">
        <v>1</v>
      </c>
      <c r="K92" s="66"/>
      <c r="L92" s="59">
        <f>SUM(D92,F92,H92,J92)</f>
        <v>2</v>
      </c>
      <c r="M92" s="60">
        <v>1</v>
      </c>
      <c r="N92" s="104"/>
      <c r="O92" s="120">
        <v>0</v>
      </c>
      <c r="P92" s="121">
        <v>0</v>
      </c>
    </row>
    <row r="93" spans="1:16" s="14" customFormat="1" ht="16.5" customHeight="1">
      <c r="A93" s="15"/>
      <c r="B93" s="130" t="s">
        <v>47</v>
      </c>
      <c r="C93" s="70">
        <v>7819</v>
      </c>
      <c r="D93" s="62"/>
      <c r="E93" s="58">
        <v>7064</v>
      </c>
      <c r="F93" s="84"/>
      <c r="G93" s="72">
        <v>0</v>
      </c>
      <c r="H93" s="62"/>
      <c r="I93" s="58"/>
      <c r="J93" s="73"/>
      <c r="K93" s="71">
        <v>8800</v>
      </c>
      <c r="L93" s="62"/>
      <c r="M93" s="58">
        <f>SUM(E93,G93,I93)</f>
        <v>7064</v>
      </c>
      <c r="N93" s="74">
        <f>ROUND(M94/C93,3)*100</f>
        <v>80.2</v>
      </c>
      <c r="O93" s="116">
        <v>0</v>
      </c>
      <c r="P93" s="117">
        <v>0</v>
      </c>
    </row>
    <row r="94" spans="1:16" s="14" customFormat="1" ht="16.5" customHeight="1">
      <c r="A94" s="8"/>
      <c r="B94" s="131"/>
      <c r="C94" s="101"/>
      <c r="D94" s="63"/>
      <c r="E94" s="61">
        <v>6274</v>
      </c>
      <c r="F94" s="85"/>
      <c r="G94" s="77">
        <v>0</v>
      </c>
      <c r="H94" s="63"/>
      <c r="I94" s="78" t="s">
        <v>19</v>
      </c>
      <c r="J94" s="79"/>
      <c r="K94" s="80"/>
      <c r="L94" s="63"/>
      <c r="M94" s="61">
        <f>SUM(E94,G94,I94)</f>
        <v>6274</v>
      </c>
      <c r="N94" s="102"/>
      <c r="O94" s="118">
        <v>0</v>
      </c>
      <c r="P94" s="119">
        <v>0</v>
      </c>
    </row>
    <row r="95" spans="1:16" s="14" customFormat="1" ht="16.5" customHeight="1">
      <c r="A95" s="8"/>
      <c r="B95" s="41">
        <v>503</v>
      </c>
      <c r="C95" s="103"/>
      <c r="D95" s="65">
        <v>0</v>
      </c>
      <c r="E95" s="60">
        <v>1</v>
      </c>
      <c r="F95" s="66">
        <v>1</v>
      </c>
      <c r="G95" s="67">
        <v>1</v>
      </c>
      <c r="H95" s="59">
        <v>0</v>
      </c>
      <c r="I95" s="60">
        <v>0</v>
      </c>
      <c r="J95" s="68"/>
      <c r="K95" s="66">
        <v>0</v>
      </c>
      <c r="L95" s="59">
        <f>SUM(D95,F95,H95,J95)</f>
        <v>1</v>
      </c>
      <c r="M95" s="60">
        <v>2</v>
      </c>
      <c r="N95" s="104"/>
      <c r="O95" s="120">
        <v>4</v>
      </c>
      <c r="P95" s="121">
        <v>0</v>
      </c>
    </row>
    <row r="96" spans="1:16" s="14" customFormat="1" ht="16.5" customHeight="1">
      <c r="A96" s="8"/>
      <c r="B96" s="130" t="s">
        <v>48</v>
      </c>
      <c r="C96" s="70">
        <v>3881</v>
      </c>
      <c r="D96" s="62"/>
      <c r="E96" s="58">
        <v>90</v>
      </c>
      <c r="F96" s="84"/>
      <c r="G96" s="72">
        <v>4158</v>
      </c>
      <c r="H96" s="62"/>
      <c r="I96" s="58">
        <v>0</v>
      </c>
      <c r="J96" s="73"/>
      <c r="K96" s="71">
        <v>0</v>
      </c>
      <c r="L96" s="62"/>
      <c r="M96" s="58">
        <f>SUM(E96,G96,I96)</f>
        <v>4248</v>
      </c>
      <c r="N96" s="74">
        <f>ROUND(M97/C96,3)*100</f>
        <v>95.8</v>
      </c>
      <c r="O96" s="116">
        <v>192</v>
      </c>
      <c r="P96" s="117">
        <v>0</v>
      </c>
    </row>
    <row r="97" spans="1:16" s="14" customFormat="1" ht="16.5" customHeight="1">
      <c r="A97" s="8"/>
      <c r="B97" s="131"/>
      <c r="C97" s="101"/>
      <c r="D97" s="63"/>
      <c r="E97" s="61">
        <v>74</v>
      </c>
      <c r="F97" s="85"/>
      <c r="G97" s="77">
        <v>3644</v>
      </c>
      <c r="H97" s="63"/>
      <c r="I97" s="78" t="s">
        <v>19</v>
      </c>
      <c r="J97" s="79"/>
      <c r="K97" s="80" t="s">
        <v>19</v>
      </c>
      <c r="L97" s="63"/>
      <c r="M97" s="61">
        <f t="shared" ref="M97:M106" si="4">SUM(E97,G97,I97)</f>
        <v>3718</v>
      </c>
      <c r="N97" s="102"/>
      <c r="O97" s="118">
        <v>127</v>
      </c>
      <c r="P97" s="119">
        <v>0</v>
      </c>
    </row>
    <row r="98" spans="1:16" s="14" customFormat="1" ht="16.5" customHeight="1">
      <c r="A98" s="8"/>
      <c r="B98" s="41">
        <v>506</v>
      </c>
      <c r="C98" s="103"/>
      <c r="D98" s="65">
        <v>1</v>
      </c>
      <c r="E98" s="60">
        <v>0</v>
      </c>
      <c r="F98" s="66">
        <v>0</v>
      </c>
      <c r="G98" s="67">
        <v>0</v>
      </c>
      <c r="H98" s="59">
        <v>0</v>
      </c>
      <c r="I98" s="60">
        <v>0</v>
      </c>
      <c r="J98" s="68"/>
      <c r="K98" s="66">
        <v>0</v>
      </c>
      <c r="L98" s="59">
        <f>SUM(D98,F98,H98,J98)</f>
        <v>1</v>
      </c>
      <c r="M98" s="60">
        <f t="shared" si="4"/>
        <v>0</v>
      </c>
      <c r="N98" s="104"/>
      <c r="O98" s="120">
        <v>0</v>
      </c>
      <c r="P98" s="121">
        <v>0</v>
      </c>
    </row>
    <row r="99" spans="1:16" s="14" customFormat="1" ht="16.5" customHeight="1">
      <c r="A99" s="8"/>
      <c r="B99" s="130" t="s">
        <v>49</v>
      </c>
      <c r="C99" s="70">
        <v>5038</v>
      </c>
      <c r="D99" s="62"/>
      <c r="E99" s="58">
        <v>5011</v>
      </c>
      <c r="F99" s="84"/>
      <c r="G99" s="72">
        <v>0</v>
      </c>
      <c r="H99" s="62"/>
      <c r="I99" s="58">
        <v>0</v>
      </c>
      <c r="J99" s="73"/>
      <c r="K99" s="71">
        <v>0</v>
      </c>
      <c r="L99" s="62"/>
      <c r="M99" s="58">
        <f t="shared" si="4"/>
        <v>5011</v>
      </c>
      <c r="N99" s="74">
        <f>ROUND(M100/C99,3)*100</f>
        <v>94.1</v>
      </c>
      <c r="O99" s="116">
        <v>0</v>
      </c>
      <c r="P99" s="117">
        <v>0</v>
      </c>
    </row>
    <row r="100" spans="1:16" s="14" customFormat="1" ht="16.5" customHeight="1">
      <c r="A100" s="8"/>
      <c r="B100" s="131"/>
      <c r="C100" s="101"/>
      <c r="D100" s="63"/>
      <c r="E100" s="61">
        <v>4741</v>
      </c>
      <c r="F100" s="85"/>
      <c r="G100" s="77">
        <v>0</v>
      </c>
      <c r="H100" s="63"/>
      <c r="I100" s="78" t="s">
        <v>19</v>
      </c>
      <c r="J100" s="79"/>
      <c r="K100" s="80" t="s">
        <v>19</v>
      </c>
      <c r="L100" s="63"/>
      <c r="M100" s="61">
        <f t="shared" si="4"/>
        <v>4741</v>
      </c>
      <c r="N100" s="102"/>
      <c r="O100" s="118">
        <v>0</v>
      </c>
      <c r="P100" s="119">
        <v>0</v>
      </c>
    </row>
    <row r="101" spans="1:16" s="14" customFormat="1" ht="16.5" customHeight="1">
      <c r="A101" s="15"/>
      <c r="B101" s="41">
        <v>507</v>
      </c>
      <c r="C101" s="103"/>
      <c r="D101" s="65">
        <v>1</v>
      </c>
      <c r="E101" s="60">
        <v>0</v>
      </c>
      <c r="F101" s="66">
        <v>0</v>
      </c>
      <c r="G101" s="67">
        <v>0</v>
      </c>
      <c r="H101" s="59">
        <v>0</v>
      </c>
      <c r="I101" s="60">
        <v>0</v>
      </c>
      <c r="J101" s="68"/>
      <c r="K101" s="66">
        <v>0</v>
      </c>
      <c r="L101" s="59">
        <f>SUM(D101,F101,H101,J101)</f>
        <v>1</v>
      </c>
      <c r="M101" s="60">
        <f t="shared" si="4"/>
        <v>0</v>
      </c>
      <c r="N101" s="104"/>
      <c r="O101" s="120">
        <v>0</v>
      </c>
      <c r="P101" s="121">
        <v>0</v>
      </c>
    </row>
    <row r="102" spans="1:16" s="14" customFormat="1" ht="16.5" customHeight="1">
      <c r="A102" s="15"/>
      <c r="B102" s="130" t="s">
        <v>50</v>
      </c>
      <c r="C102" s="70">
        <v>13549</v>
      </c>
      <c r="D102" s="62"/>
      <c r="E102" s="58">
        <v>14200</v>
      </c>
      <c r="F102" s="84"/>
      <c r="G102" s="72">
        <v>0</v>
      </c>
      <c r="H102" s="62"/>
      <c r="I102" s="58">
        <v>0</v>
      </c>
      <c r="J102" s="73"/>
      <c r="K102" s="71">
        <v>0</v>
      </c>
      <c r="L102" s="62"/>
      <c r="M102" s="58">
        <f t="shared" si="4"/>
        <v>14200</v>
      </c>
      <c r="N102" s="74">
        <f>ROUND(M103/C102,3)*100</f>
        <v>84.5</v>
      </c>
      <c r="O102" s="116">
        <v>0</v>
      </c>
      <c r="P102" s="117">
        <v>0</v>
      </c>
    </row>
    <row r="103" spans="1:16" s="14" customFormat="1" ht="16.5" customHeight="1">
      <c r="A103" s="8"/>
      <c r="B103" s="131"/>
      <c r="C103" s="101"/>
      <c r="D103" s="63"/>
      <c r="E103" s="61">
        <v>11445</v>
      </c>
      <c r="F103" s="85"/>
      <c r="G103" s="77">
        <v>0</v>
      </c>
      <c r="H103" s="63"/>
      <c r="I103" s="78" t="s">
        <v>19</v>
      </c>
      <c r="J103" s="79"/>
      <c r="K103" s="80" t="s">
        <v>19</v>
      </c>
      <c r="L103" s="63"/>
      <c r="M103" s="61">
        <f t="shared" si="4"/>
        <v>11445</v>
      </c>
      <c r="N103" s="102"/>
      <c r="O103" s="118">
        <v>0</v>
      </c>
      <c r="P103" s="119">
        <v>0</v>
      </c>
    </row>
    <row r="104" spans="1:16" s="14" customFormat="1" ht="16.5" customHeight="1">
      <c r="A104" s="15"/>
      <c r="B104" s="41">
        <v>524</v>
      </c>
      <c r="C104" s="103"/>
      <c r="D104" s="65">
        <v>2</v>
      </c>
      <c r="E104" s="60">
        <v>0</v>
      </c>
      <c r="F104" s="66">
        <v>0</v>
      </c>
      <c r="G104" s="67">
        <v>0</v>
      </c>
      <c r="H104" s="59">
        <v>1</v>
      </c>
      <c r="I104" s="60">
        <v>0</v>
      </c>
      <c r="J104" s="68"/>
      <c r="K104" s="66">
        <v>0</v>
      </c>
      <c r="L104" s="59">
        <f>SUM(D104,F104,H104,J104)</f>
        <v>3</v>
      </c>
      <c r="M104" s="60">
        <f t="shared" si="4"/>
        <v>0</v>
      </c>
      <c r="N104" s="104"/>
      <c r="O104" s="120">
        <v>0</v>
      </c>
      <c r="P104" s="121"/>
    </row>
    <row r="105" spans="1:16" s="14" customFormat="1" ht="16.5" customHeight="1">
      <c r="A105" s="15"/>
      <c r="B105" s="130" t="s">
        <v>51</v>
      </c>
      <c r="C105" s="105">
        <v>10496</v>
      </c>
      <c r="D105" s="62"/>
      <c r="E105" s="58">
        <v>15340</v>
      </c>
      <c r="F105" s="84"/>
      <c r="G105" s="72">
        <v>0</v>
      </c>
      <c r="H105" s="62"/>
      <c r="I105" s="58">
        <v>726</v>
      </c>
      <c r="J105" s="73"/>
      <c r="K105" s="71">
        <v>0</v>
      </c>
      <c r="L105" s="62"/>
      <c r="M105" s="58">
        <f t="shared" si="4"/>
        <v>16066</v>
      </c>
      <c r="N105" s="74">
        <f>ROUND(M106/C105,3)*100</f>
        <v>83.3</v>
      </c>
      <c r="O105" s="116">
        <v>0</v>
      </c>
      <c r="P105" s="117"/>
    </row>
    <row r="106" spans="1:16" s="13" customFormat="1" ht="16.5" customHeight="1">
      <c r="A106" s="8"/>
      <c r="B106" s="131"/>
      <c r="C106" s="101"/>
      <c r="D106" s="106"/>
      <c r="E106" s="61">
        <v>8739</v>
      </c>
      <c r="F106" s="107"/>
      <c r="G106" s="77">
        <v>0</v>
      </c>
      <c r="H106" s="106"/>
      <c r="I106" s="78">
        <v>0</v>
      </c>
      <c r="J106" s="79"/>
      <c r="K106" s="80" t="s">
        <v>19</v>
      </c>
      <c r="L106" s="106"/>
      <c r="M106" s="61">
        <f t="shared" si="4"/>
        <v>8739</v>
      </c>
      <c r="N106" s="102"/>
      <c r="O106" s="118">
        <v>0</v>
      </c>
      <c r="P106" s="119"/>
    </row>
    <row r="107" spans="1:16" s="13" customFormat="1" ht="16.5" customHeight="1">
      <c r="A107" s="8"/>
      <c r="B107" s="41" t="s">
        <v>3</v>
      </c>
      <c r="C107" s="42"/>
      <c r="D107" s="23">
        <f>SUM(D8,D11,D14,D17,D20,D23,D26,D29,D32,D35,D38,D41,D44,D47)</f>
        <v>12</v>
      </c>
      <c r="E107" s="24">
        <f>SUM(E8,E11,E14,E17,E20,E23,E26,E29,E32,E35,E38,E41,E44,E47)</f>
        <v>6</v>
      </c>
      <c r="F107" s="45">
        <f>SUM(F8,F11,F14,F17,F20,F23,F26,F29,F32,F35,F38,F41,F44,F47)</f>
        <v>4</v>
      </c>
      <c r="G107" s="26">
        <f>SUM(G8,G11,G14,G17,G20,G23,G26,G29,G32,G35,G38,G41,G44,G47)</f>
        <v>2</v>
      </c>
      <c r="H107" s="27">
        <f>SUM(H8,H11,H14,H17,H20,H23,H26,H29,H32,H35,H38,H41,H44,H47)</f>
        <v>46</v>
      </c>
      <c r="I107" s="24">
        <v>0</v>
      </c>
      <c r="J107" s="28">
        <f>SUM(J8,J11,J14,J17,J20,J23,J26,J29,J32,J35,J38,J41,J44,J47)</f>
        <v>35</v>
      </c>
      <c r="K107" s="25">
        <v>0</v>
      </c>
      <c r="L107" s="27">
        <f>SUM(L8,L11,L14,L17,L20,L23,L26,L29,L32,L35,L38,L41,L44,L47)</f>
        <v>97</v>
      </c>
      <c r="M107" s="24">
        <f t="shared" ref="M107:P109" si="5">SUM(M8,M11,M14,M17,M20,M23,M26,M29,M32,M35,M38,M41,M44,M47)</f>
        <v>8</v>
      </c>
      <c r="N107" s="43"/>
      <c r="O107" s="122">
        <f t="shared" si="5"/>
        <v>10</v>
      </c>
      <c r="P107" s="123">
        <f t="shared" si="5"/>
        <v>16</v>
      </c>
    </row>
    <row r="108" spans="1:16" ht="16.5" customHeight="1">
      <c r="A108" s="8"/>
      <c r="B108" s="130" t="s">
        <v>52</v>
      </c>
      <c r="C108" s="46">
        <f>SUM(C9,C12,C15,C18,C21,C24,C27,C30,C33,C36,C39,C42,C45,C48)</f>
        <v>943507</v>
      </c>
      <c r="D108" s="47"/>
      <c r="E108" s="29">
        <f>SUM(E9,E12,E15,E18,E21,E24,E27,E30,E33,E36,E39,E42,E45,E48)</f>
        <v>952902</v>
      </c>
      <c r="F108" s="48"/>
      <c r="G108" s="31">
        <f>SUM(G9,G12,G15,G18,G21,G24,G27,G30,G33,G36,G39,G42,G45,G48)</f>
        <v>4288</v>
      </c>
      <c r="H108" s="47"/>
      <c r="I108" s="29">
        <f>SUM(I9,I12,I15,I18,I21,I24,I27,I30,I33,I36,I39,I42,I45,I48)</f>
        <v>55428</v>
      </c>
      <c r="J108" s="32"/>
      <c r="K108" s="30">
        <f>SUM(K9,K12,K15,K18,K21,K24,K27,K30,K33,K36,K39,K42,K45,K48)</f>
        <v>90354</v>
      </c>
      <c r="L108" s="47"/>
      <c r="M108" s="29">
        <f>SUM(M9,M12,M15,M18,M21,M24,M27,M30,M33,M36,M39,M42,M45,M48)</f>
        <v>1012618</v>
      </c>
      <c r="N108" s="33">
        <f>ROUND(M109/C108,3)*100</f>
        <v>95.6</v>
      </c>
      <c r="O108" s="124">
        <f>SUM(O9,O12,O15,O18,O21,O24,O27,O30,O33,O36,O39,O42,O45,O48)</f>
        <v>666</v>
      </c>
      <c r="P108" s="125">
        <f t="shared" si="5"/>
        <v>1119</v>
      </c>
    </row>
    <row r="109" spans="1:16" ht="16.5" customHeight="1">
      <c r="A109" s="8"/>
      <c r="B109" s="131"/>
      <c r="C109" s="39"/>
      <c r="D109" s="49"/>
      <c r="E109" s="34">
        <f>SUM(E10,E13,E16,E19,E22,E25,E28,E31,E34,E37,E40,E43,E46,E49)</f>
        <v>897185</v>
      </c>
      <c r="F109" s="50"/>
      <c r="G109" s="36">
        <f>SUM(G10,G13,G16,G19,G22,G25,G28,G31,G34,G37,G40,G43,G46,G49)</f>
        <v>2374</v>
      </c>
      <c r="H109" s="49"/>
      <c r="I109" s="29">
        <f>SUM(I10,I13,I16,I19,I22,I25,I28,I31,I34,I37,I40,I43,I46,I49)</f>
        <v>2553</v>
      </c>
      <c r="J109" s="37"/>
      <c r="K109" s="35">
        <f>SUM(K10,K13,K16,K19,K22,K25,K28,K31,K34,K37,K40,K43,K46,K49)</f>
        <v>4018</v>
      </c>
      <c r="L109" s="49"/>
      <c r="M109" s="34">
        <f>SUM(M10,M13,M16,M19,M22,M25,M28,M31,M34,M37,M40,M43,M46,M49)</f>
        <v>902112</v>
      </c>
      <c r="N109" s="40"/>
      <c r="O109" s="126">
        <f t="shared" si="5"/>
        <v>237</v>
      </c>
      <c r="P109" s="127">
        <f t="shared" si="5"/>
        <v>634</v>
      </c>
    </row>
    <row r="110" spans="1:16" ht="16.5" customHeight="1">
      <c r="A110" s="8"/>
      <c r="B110" s="41" t="s">
        <v>2</v>
      </c>
      <c r="C110" s="42"/>
      <c r="D110" s="23">
        <f>SUM(D50,D53,D56,D59,D62,D65,D68,D71,D74,D77,D80,D83,D92,D101,D104)</f>
        <v>14</v>
      </c>
      <c r="E110" s="24">
        <f>SUM(E50,E53,E56,E59,E62,E65,E68,E71,E74,E77,E80,E83,E92,E101,E104)</f>
        <v>7</v>
      </c>
      <c r="F110" s="25">
        <f>SUM(F50,F53,F56,F59,F62,F65,F68,F71,F74,F77,F80,F83,F92,F101,F104)</f>
        <v>5</v>
      </c>
      <c r="G110" s="26">
        <f>SUM(G50,G53,G56,G59,G62,G65,G68,G71,G74,G77,G80,G83,G92,G101,G104)</f>
        <v>0</v>
      </c>
      <c r="H110" s="27">
        <f>SUM(H50,H53,H56,H59,H62,H65,H68,H71,H74,H77,H80,H83,H92,H101,H104)</f>
        <v>23</v>
      </c>
      <c r="I110" s="24">
        <v>0</v>
      </c>
      <c r="J110" s="28">
        <f>SUM(J50,J53,J56,J59,J62,J65,J68,J71,J74,J77,J80,J83,J92,J101,J104)</f>
        <v>4</v>
      </c>
      <c r="K110" s="25">
        <f t="shared" ref="K110:P112" si="6">SUM(K50,K53,K56,K59,K62,K65,K68,K71,K74,K77,K80,K83,K92,K101,K104)</f>
        <v>0</v>
      </c>
      <c r="L110" s="27">
        <f>SUM(L50,L53,L56,L59,L62,L65,L68,L71,L74,L77,L80,L83,L92,L101,L104)</f>
        <v>46</v>
      </c>
      <c r="M110" s="24">
        <f t="shared" si="6"/>
        <v>7</v>
      </c>
      <c r="N110" s="43"/>
      <c r="O110" s="128">
        <f t="shared" si="6"/>
        <v>6</v>
      </c>
      <c r="P110" s="129">
        <f t="shared" si="6"/>
        <v>13</v>
      </c>
    </row>
    <row r="111" spans="1:16" ht="16.5" customHeight="1">
      <c r="A111" s="8"/>
      <c r="B111" s="130" t="s">
        <v>53</v>
      </c>
      <c r="C111" s="44">
        <f>SUM(C51,C54,C57,C60,C63,C66,C69,C72,C75,C78,C81,C84,C93,C102,C105)</f>
        <v>184764</v>
      </c>
      <c r="D111" s="47"/>
      <c r="E111" s="29">
        <f>SUM(E51,E54,E57,E60,E63,E66,E69,E72,E75,E78,E81,E84,E93,E102,E105)</f>
        <v>186101</v>
      </c>
      <c r="F111" s="48"/>
      <c r="G111" s="31">
        <f>SUM(G51,G54,G57,G60,G63,G66,G69,G72,G75,G78,G81,G84,G93,G102,G105)</f>
        <v>6824</v>
      </c>
      <c r="H111" s="47"/>
      <c r="I111" s="29">
        <f>SUM(I51,I54,I57,I60,I63,I66,I69,I72,I75,I78,I81,I84,I93,I102,I105)</f>
        <v>44272</v>
      </c>
      <c r="J111" s="32"/>
      <c r="K111" s="30">
        <f>SUM(K51,K54,K57,K60,K63,K66,K69,K72,K75,K78,K81,K84,K93,K102,K105)</f>
        <v>10752</v>
      </c>
      <c r="L111" s="47"/>
      <c r="M111" s="29">
        <f t="shared" si="6"/>
        <v>237197</v>
      </c>
      <c r="N111" s="33">
        <f>ROUND(M112/C111,3)*100</f>
        <v>90.2</v>
      </c>
      <c r="O111" s="124">
        <f>SUM(O51,O54,O57,O60,O63,O66,O69,O72,O75,O78,O81,O84,O93,O102,O105)</f>
        <v>512</v>
      </c>
      <c r="P111" s="125">
        <f t="shared" si="6"/>
        <v>772</v>
      </c>
    </row>
    <row r="112" spans="1:16" ht="16.5" customHeight="1">
      <c r="A112" s="8"/>
      <c r="B112" s="131"/>
      <c r="C112" s="39"/>
      <c r="D112" s="49"/>
      <c r="E112" s="34">
        <f>SUM(E52,E55,E58,E61,E64,E67,E70,E73,E76,E79,E82,E85,E94,E103,E106)</f>
        <v>158707</v>
      </c>
      <c r="F112" s="50"/>
      <c r="G112" s="36">
        <f>SUM(G52,G55,G58,G61,G64,G67,G70,G73,G76,G79,G82,G85,G94,G103,G106)</f>
        <v>5175</v>
      </c>
      <c r="H112" s="49"/>
      <c r="I112" s="34">
        <f>SUM(I52,I55,I58,I61,I64,I67,I70,I73,I76,I79,I82,I85,I94,I103,I106)</f>
        <v>2738</v>
      </c>
      <c r="J112" s="37"/>
      <c r="K112" s="30">
        <f>SUM(K52,K55,K58,K61,K64,K67,K70,K73,K76,K79,K82,K85,K94,K103,K106)</f>
        <v>8</v>
      </c>
      <c r="L112" s="49"/>
      <c r="M112" s="34">
        <f t="shared" si="6"/>
        <v>166620</v>
      </c>
      <c r="N112" s="40"/>
      <c r="O112" s="126">
        <f t="shared" si="6"/>
        <v>175</v>
      </c>
      <c r="P112" s="127">
        <f t="shared" si="6"/>
        <v>145</v>
      </c>
    </row>
    <row r="113" spans="1:18" ht="16.5" customHeight="1">
      <c r="A113" s="8"/>
      <c r="B113" s="41" t="s">
        <v>1</v>
      </c>
      <c r="C113" s="42"/>
      <c r="D113" s="23">
        <f>SUM(D86,D89,D95,D98)</f>
        <v>1</v>
      </c>
      <c r="E113" s="24">
        <f>SUM(E86,E89,E95,E98)</f>
        <v>1</v>
      </c>
      <c r="F113" s="25">
        <f>SUM(F86,F89,F95,F98)</f>
        <v>10</v>
      </c>
      <c r="G113" s="26">
        <f>SUM(G86,G89,G95,G98)</f>
        <v>1</v>
      </c>
      <c r="H113" s="27">
        <f>SUM(H86,H89,H95,H98)</f>
        <v>2</v>
      </c>
      <c r="I113" s="24">
        <v>0</v>
      </c>
      <c r="J113" s="28">
        <f>SUM(J86,J89,J95,J98)</f>
        <v>0</v>
      </c>
      <c r="K113" s="25">
        <f t="shared" ref="K113:O115" si="7">SUM(K86,K89,K95,K98)</f>
        <v>0</v>
      </c>
      <c r="L113" s="27">
        <f t="shared" si="7"/>
        <v>13</v>
      </c>
      <c r="M113" s="24">
        <f t="shared" si="7"/>
        <v>2</v>
      </c>
      <c r="N113" s="43"/>
      <c r="O113" s="128">
        <f t="shared" si="7"/>
        <v>6</v>
      </c>
      <c r="P113" s="129">
        <v>0</v>
      </c>
    </row>
    <row r="114" spans="1:18" ht="16.5" customHeight="1">
      <c r="A114" s="8"/>
      <c r="B114" s="130" t="s">
        <v>54</v>
      </c>
      <c r="C114" s="44">
        <f>SUM(C87,C90,C96,C99)</f>
        <v>14073</v>
      </c>
      <c r="D114" s="47"/>
      <c r="E114" s="29">
        <f>SUM(E87,E90,E96,E99)</f>
        <v>5101</v>
      </c>
      <c r="F114" s="48"/>
      <c r="G114" s="31">
        <f>SUM(G87,G90,G96,G99)</f>
        <v>10659</v>
      </c>
      <c r="H114" s="47"/>
      <c r="I114" s="29">
        <f>SUM(I87,I90,I96,I99)</f>
        <v>776</v>
      </c>
      <c r="J114" s="32"/>
      <c r="K114" s="30">
        <f t="shared" si="7"/>
        <v>0</v>
      </c>
      <c r="L114" s="47"/>
      <c r="M114" s="29">
        <f>SUM(M87,M90,M96,M99)</f>
        <v>16536</v>
      </c>
      <c r="N114" s="33">
        <f>ROUND(M115/C114,3)*100</f>
        <v>94.8</v>
      </c>
      <c r="O114" s="124">
        <f>SUM(O87,O90,O96,O99)</f>
        <v>311</v>
      </c>
      <c r="P114" s="125">
        <v>0</v>
      </c>
    </row>
    <row r="115" spans="1:18" ht="16.5" customHeight="1">
      <c r="A115" s="8"/>
      <c r="B115" s="131"/>
      <c r="C115" s="39"/>
      <c r="D115" s="49"/>
      <c r="E115" s="34">
        <f>SUM(E88,E91,E97,E100)</f>
        <v>4815</v>
      </c>
      <c r="F115" s="50"/>
      <c r="G115" s="36">
        <f>SUM(G88,G91,G97,G100)</f>
        <v>8195</v>
      </c>
      <c r="H115" s="49"/>
      <c r="I115" s="34">
        <f>SUM(I88,I91,I97,I100)</f>
        <v>326</v>
      </c>
      <c r="J115" s="37"/>
      <c r="K115" s="35">
        <f t="shared" si="7"/>
        <v>0</v>
      </c>
      <c r="L115" s="49"/>
      <c r="M115" s="34">
        <f>SUM(M88,M91,M97,M100)</f>
        <v>13336</v>
      </c>
      <c r="N115" s="40"/>
      <c r="O115" s="126">
        <f t="shared" si="7"/>
        <v>167</v>
      </c>
      <c r="P115" s="127">
        <v>0</v>
      </c>
    </row>
    <row r="116" spans="1:18" ht="16.5" customHeight="1">
      <c r="A116" s="8"/>
      <c r="B116" s="41" t="s">
        <v>0</v>
      </c>
      <c r="C116" s="42"/>
      <c r="D116" s="23">
        <f>SUM(D107,D110,D113)+1</f>
        <v>28</v>
      </c>
      <c r="E116" s="24">
        <f>SUM(E107,E110,E113)</f>
        <v>14</v>
      </c>
      <c r="F116" s="25">
        <f>SUM(F107,F110,F113)</f>
        <v>19</v>
      </c>
      <c r="G116" s="26">
        <f>SUM(G107,G110,G113)</f>
        <v>3</v>
      </c>
      <c r="H116" s="27">
        <f>SUM(H107,H110,H113)</f>
        <v>71</v>
      </c>
      <c r="I116" s="24">
        <v>0</v>
      </c>
      <c r="J116" s="28">
        <f>SUM(J107,J110,J113)</f>
        <v>39</v>
      </c>
      <c r="K116" s="25"/>
      <c r="L116" s="27">
        <f>SUM(L107,L110,L113)+1</f>
        <v>157</v>
      </c>
      <c r="M116" s="24">
        <f t="shared" ref="M116:P118" si="8">SUM(M107,M110,M113)</f>
        <v>17</v>
      </c>
      <c r="N116" s="43"/>
      <c r="O116" s="122">
        <f t="shared" si="8"/>
        <v>22</v>
      </c>
      <c r="P116" s="123">
        <f t="shared" si="8"/>
        <v>29</v>
      </c>
    </row>
    <row r="117" spans="1:18" ht="16.5" customHeight="1">
      <c r="A117" s="8"/>
      <c r="B117" s="130" t="s">
        <v>55</v>
      </c>
      <c r="C117" s="46">
        <f>SUM(C108,C111,C114)</f>
        <v>1142344</v>
      </c>
      <c r="D117" s="47"/>
      <c r="E117" s="29">
        <f>SUM(E108,E111,E114)</f>
        <v>1144104</v>
      </c>
      <c r="F117" s="48"/>
      <c r="G117" s="31">
        <f>SUM(G108,G111,G114)</f>
        <v>21771</v>
      </c>
      <c r="H117" s="47"/>
      <c r="I117" s="29">
        <f>SUM(I108,I111,I114)</f>
        <v>100476</v>
      </c>
      <c r="J117" s="32"/>
      <c r="K117" s="30">
        <f>SUM(K108,K111,K114)</f>
        <v>101106</v>
      </c>
      <c r="L117" s="47"/>
      <c r="M117" s="29">
        <f>SUM(M108,M111,M114)</f>
        <v>1266351</v>
      </c>
      <c r="N117" s="33">
        <f>ROUND(M118/C117,3)*100</f>
        <v>94.699999999999989</v>
      </c>
      <c r="O117" s="124">
        <f>SUM(O108,O111,O114)</f>
        <v>1489</v>
      </c>
      <c r="P117" s="125">
        <f t="shared" si="8"/>
        <v>1891</v>
      </c>
    </row>
    <row r="118" spans="1:18" ht="16.5" customHeight="1">
      <c r="A118" s="8"/>
      <c r="B118" s="131"/>
      <c r="C118" s="39"/>
      <c r="D118" s="49"/>
      <c r="E118" s="34">
        <f>SUM(E109,E112,E115)</f>
        <v>1060707</v>
      </c>
      <c r="F118" s="50"/>
      <c r="G118" s="36">
        <f>SUM(G109,G112,G115)</f>
        <v>15744</v>
      </c>
      <c r="H118" s="49"/>
      <c r="I118" s="34">
        <f>SUM(I109,I112,I115)</f>
        <v>5617</v>
      </c>
      <c r="J118" s="37"/>
      <c r="K118" s="35">
        <f>SUM(K109,K112,K115)</f>
        <v>4026</v>
      </c>
      <c r="L118" s="49"/>
      <c r="M118" s="34">
        <f>SUM(M109,M112,M115)</f>
        <v>1082068</v>
      </c>
      <c r="N118" s="40"/>
      <c r="O118" s="126">
        <f t="shared" si="8"/>
        <v>579</v>
      </c>
      <c r="P118" s="127">
        <f t="shared" si="8"/>
        <v>779</v>
      </c>
    </row>
    <row r="119" spans="1:18" ht="16.5" customHeight="1">
      <c r="A119" s="8"/>
      <c r="B119" s="51" t="s">
        <v>75</v>
      </c>
      <c r="C119" s="52"/>
      <c r="D119" s="53"/>
      <c r="E119" s="54"/>
      <c r="F119" s="55"/>
      <c r="G119" s="54"/>
      <c r="H119" s="55"/>
      <c r="I119" s="54"/>
      <c r="J119" s="54"/>
      <c r="K119" s="56"/>
      <c r="L119" s="55"/>
      <c r="M119" s="54"/>
      <c r="N119" s="57"/>
      <c r="O119" s="55"/>
      <c r="P119" s="55"/>
    </row>
    <row r="120" spans="1:18" ht="14.4">
      <c r="A120" s="8"/>
      <c r="B120" s="51" t="s">
        <v>76</v>
      </c>
      <c r="C120" s="52"/>
      <c r="D120" s="53"/>
      <c r="E120" s="54"/>
      <c r="F120" s="55"/>
      <c r="G120" s="54"/>
      <c r="H120" s="55"/>
      <c r="I120" s="54"/>
      <c r="J120" s="54"/>
      <c r="K120" s="56"/>
      <c r="L120" s="55"/>
      <c r="M120" s="54"/>
      <c r="N120" s="57"/>
      <c r="O120" s="55"/>
      <c r="P120" s="55"/>
    </row>
    <row r="121" spans="1:18" ht="14.4">
      <c r="A121" s="8"/>
      <c r="B121" s="51" t="s">
        <v>77</v>
      </c>
      <c r="C121" s="51"/>
      <c r="D121" s="55"/>
      <c r="E121" s="55"/>
      <c r="F121" s="55"/>
      <c r="G121" s="55"/>
      <c r="H121" s="55"/>
      <c r="I121" s="55"/>
      <c r="J121" s="55"/>
      <c r="K121" s="56"/>
      <c r="L121" s="55"/>
      <c r="M121" s="55"/>
      <c r="N121" s="57"/>
      <c r="O121" s="55"/>
      <c r="P121" s="55"/>
    </row>
    <row r="122" spans="1:18" ht="14.4">
      <c r="A122" s="8"/>
      <c r="B122" s="7"/>
      <c r="C122" s="6"/>
      <c r="D122" s="3"/>
      <c r="E122" s="3"/>
      <c r="F122" s="3"/>
      <c r="G122" s="3"/>
      <c r="H122" s="3"/>
      <c r="I122" s="3"/>
      <c r="J122" s="3"/>
      <c r="K122" s="5"/>
      <c r="L122" s="3"/>
      <c r="M122" s="3"/>
      <c r="N122" s="4"/>
      <c r="O122" s="3"/>
      <c r="P122" s="3"/>
    </row>
    <row r="123" spans="1:18" ht="14.4">
      <c r="A123" s="8"/>
      <c r="B123" s="7"/>
      <c r="C123" s="6"/>
      <c r="D123" s="10"/>
      <c r="E123" s="9"/>
      <c r="F123" s="3"/>
      <c r="G123" s="9"/>
      <c r="H123" s="3"/>
      <c r="I123" s="12"/>
      <c r="J123" s="12"/>
      <c r="K123" s="5"/>
      <c r="L123" s="3"/>
      <c r="M123" s="9"/>
      <c r="N123" s="4"/>
      <c r="O123" s="3"/>
      <c r="P123" s="3"/>
    </row>
    <row r="124" spans="1:18" ht="14.4">
      <c r="A124" s="8"/>
      <c r="B124" s="7"/>
      <c r="C124" s="6"/>
      <c r="D124" s="3"/>
      <c r="E124" s="3"/>
      <c r="F124" s="3"/>
      <c r="G124" s="3"/>
      <c r="H124" s="3"/>
      <c r="I124" s="3"/>
      <c r="J124" s="3"/>
      <c r="K124" s="5"/>
      <c r="L124" s="3"/>
      <c r="M124" s="3"/>
      <c r="N124" s="4"/>
      <c r="O124" s="3"/>
      <c r="P124" s="3"/>
    </row>
    <row r="125" spans="1:18" ht="14.4">
      <c r="A125" s="8"/>
      <c r="B125" s="7"/>
      <c r="C125" s="6"/>
      <c r="D125" s="3"/>
      <c r="E125" s="3"/>
      <c r="F125" s="3"/>
      <c r="G125" s="3"/>
      <c r="H125" s="3"/>
      <c r="I125" s="3"/>
      <c r="J125" s="3"/>
      <c r="K125" s="5"/>
      <c r="L125" s="3"/>
      <c r="M125" s="3"/>
      <c r="N125" s="4"/>
      <c r="O125" s="3"/>
      <c r="P125" s="3"/>
    </row>
    <row r="126" spans="1:18" ht="14.4">
      <c r="A126" s="8"/>
      <c r="B126" s="7"/>
      <c r="C126" s="6"/>
      <c r="D126" s="10"/>
      <c r="E126" s="9"/>
      <c r="F126" s="3"/>
      <c r="G126" s="9"/>
      <c r="H126" s="3"/>
      <c r="I126" s="9"/>
      <c r="J126" s="9"/>
      <c r="K126" s="5"/>
      <c r="L126" s="3"/>
      <c r="M126" s="9"/>
      <c r="N126" s="4"/>
      <c r="O126" s="3"/>
      <c r="P126" s="3"/>
      <c r="Q126" s="11"/>
      <c r="R126" s="11"/>
    </row>
    <row r="127" spans="1:18" ht="14.4">
      <c r="A127" s="8"/>
      <c r="B127" s="7"/>
      <c r="C127" s="6"/>
      <c r="D127" s="3"/>
      <c r="E127" s="3"/>
      <c r="F127" s="3"/>
      <c r="G127" s="3"/>
      <c r="H127" s="3"/>
      <c r="I127" s="3"/>
      <c r="J127" s="3"/>
      <c r="K127" s="5"/>
      <c r="L127" s="3"/>
      <c r="M127" s="3"/>
      <c r="N127" s="4"/>
      <c r="O127" s="3"/>
      <c r="P127" s="3"/>
    </row>
    <row r="128" spans="1:18" ht="14.4">
      <c r="A128" s="8"/>
      <c r="B128" s="7"/>
      <c r="C128" s="6"/>
      <c r="D128" s="3"/>
      <c r="E128" s="3"/>
      <c r="F128" s="3"/>
      <c r="G128" s="3"/>
      <c r="H128" s="3"/>
      <c r="I128" s="3"/>
      <c r="J128" s="3"/>
      <c r="K128" s="5"/>
      <c r="L128" s="3"/>
      <c r="M128" s="3"/>
      <c r="N128" s="4"/>
      <c r="O128" s="3"/>
      <c r="P128" s="3"/>
    </row>
    <row r="129" spans="1:16" ht="14.4">
      <c r="A129" s="8"/>
      <c r="B129" s="7"/>
      <c r="C129" s="6"/>
      <c r="D129" s="10"/>
      <c r="E129" s="9"/>
      <c r="F129" s="3"/>
      <c r="G129" s="9"/>
      <c r="H129" s="3"/>
      <c r="I129" s="9"/>
      <c r="J129" s="9"/>
      <c r="K129" s="5"/>
      <c r="L129" s="3"/>
      <c r="M129" s="9"/>
      <c r="N129" s="4"/>
      <c r="O129" s="3"/>
      <c r="P129" s="3"/>
    </row>
    <row r="130" spans="1:16" ht="14.4">
      <c r="A130" s="8"/>
      <c r="B130" s="7"/>
      <c r="C130" s="6"/>
      <c r="D130" s="3"/>
      <c r="E130" s="3"/>
      <c r="F130" s="3"/>
      <c r="G130" s="3"/>
      <c r="H130" s="3"/>
      <c r="I130" s="3"/>
      <c r="J130" s="3"/>
      <c r="K130" s="5"/>
      <c r="L130" s="3"/>
      <c r="M130" s="3"/>
      <c r="N130" s="4"/>
      <c r="O130" s="3"/>
      <c r="P130" s="3"/>
    </row>
    <row r="131" spans="1:16" ht="14.4">
      <c r="A131" s="8"/>
      <c r="B131" s="7"/>
      <c r="C131" s="6"/>
      <c r="D131" s="3"/>
      <c r="E131" s="3"/>
      <c r="F131" s="3"/>
      <c r="G131" s="3"/>
      <c r="H131" s="3"/>
      <c r="I131" s="3"/>
      <c r="J131" s="3"/>
      <c r="K131" s="5"/>
      <c r="L131" s="3"/>
      <c r="M131" s="3"/>
      <c r="N131" s="4"/>
      <c r="O131" s="3"/>
      <c r="P131" s="3"/>
    </row>
    <row r="132" spans="1:16" ht="14.4">
      <c r="A132" s="8"/>
      <c r="B132" s="7"/>
      <c r="C132" s="6"/>
      <c r="D132" s="10"/>
      <c r="E132" s="9"/>
      <c r="F132" s="3"/>
      <c r="G132" s="9"/>
      <c r="H132" s="3"/>
      <c r="I132" s="9"/>
      <c r="J132" s="9"/>
      <c r="K132" s="5"/>
      <c r="L132" s="3"/>
      <c r="M132" s="9"/>
      <c r="N132" s="4"/>
      <c r="O132" s="3"/>
      <c r="P132" s="3"/>
    </row>
    <row r="133" spans="1:16" ht="14.4">
      <c r="A133" s="8"/>
      <c r="B133" s="7"/>
      <c r="C133" s="6"/>
      <c r="D133" s="3"/>
      <c r="E133" s="3"/>
      <c r="F133" s="3"/>
      <c r="G133" s="3"/>
      <c r="H133" s="3"/>
      <c r="I133" s="3"/>
      <c r="J133" s="3"/>
      <c r="K133" s="5"/>
      <c r="L133" s="3"/>
      <c r="M133" s="3"/>
      <c r="N133" s="4"/>
      <c r="O133" s="3"/>
      <c r="P133" s="3"/>
    </row>
    <row r="134" spans="1:16" ht="14.4">
      <c r="A134" s="8"/>
      <c r="B134" s="7"/>
      <c r="C134" s="6"/>
      <c r="D134" s="3"/>
      <c r="E134" s="3"/>
      <c r="F134" s="3"/>
      <c r="G134" s="3"/>
      <c r="H134" s="3"/>
      <c r="I134" s="3"/>
      <c r="J134" s="3"/>
      <c r="K134" s="5"/>
      <c r="L134" s="3"/>
      <c r="M134" s="3"/>
      <c r="N134" s="4"/>
      <c r="O134" s="3"/>
      <c r="P134" s="3"/>
    </row>
  </sheetData>
  <mergeCells count="67">
    <mergeCell ref="B18:B19"/>
    <mergeCell ref="B2:P2"/>
    <mergeCell ref="B3:B4"/>
    <mergeCell ref="C3:C7"/>
    <mergeCell ref="D3:E4"/>
    <mergeCell ref="F3:G4"/>
    <mergeCell ref="H3:K3"/>
    <mergeCell ref="L3:M4"/>
    <mergeCell ref="N3:N7"/>
    <mergeCell ref="O3:P3"/>
    <mergeCell ref="H4:I4"/>
    <mergeCell ref="J4:K4"/>
    <mergeCell ref="B5:B7"/>
    <mergeCell ref="D5:E5"/>
    <mergeCell ref="F5:G5"/>
    <mergeCell ref="H5:I5"/>
    <mergeCell ref="L5:M5"/>
    <mergeCell ref="O5:P5"/>
    <mergeCell ref="D6:E6"/>
    <mergeCell ref="F6:G6"/>
    <mergeCell ref="H6:I6"/>
    <mergeCell ref="J6:K6"/>
    <mergeCell ref="L6:M6"/>
    <mergeCell ref="O6:P6"/>
    <mergeCell ref="J5:K5"/>
    <mergeCell ref="L7:M7"/>
    <mergeCell ref="O7:P7"/>
    <mergeCell ref="B9:B10"/>
    <mergeCell ref="B12:B13"/>
    <mergeCell ref="B15:B16"/>
    <mergeCell ref="D7:E7"/>
    <mergeCell ref="F7:G7"/>
    <mergeCell ref="H7:I7"/>
    <mergeCell ref="J7:K7"/>
    <mergeCell ref="B54:B55"/>
    <mergeCell ref="B21:B22"/>
    <mergeCell ref="B24:B25"/>
    <mergeCell ref="B27:B28"/>
    <mergeCell ref="B30:B31"/>
    <mergeCell ref="B33:B34"/>
    <mergeCell ref="B36:B37"/>
    <mergeCell ref="B39:B40"/>
    <mergeCell ref="B42:B43"/>
    <mergeCell ref="B45:B46"/>
    <mergeCell ref="B48:B49"/>
    <mergeCell ref="B51:B52"/>
    <mergeCell ref="B90:B91"/>
    <mergeCell ref="B57:B58"/>
    <mergeCell ref="B60:B61"/>
    <mergeCell ref="B63:B64"/>
    <mergeCell ref="B66:B67"/>
    <mergeCell ref="B69:B70"/>
    <mergeCell ref="B72:B73"/>
    <mergeCell ref="B75:B76"/>
    <mergeCell ref="B78:B79"/>
    <mergeCell ref="B81:B82"/>
    <mergeCell ref="B84:B85"/>
    <mergeCell ref="B87:B88"/>
    <mergeCell ref="B111:B112"/>
    <mergeCell ref="B114:B115"/>
    <mergeCell ref="B117:B118"/>
    <mergeCell ref="B93:B94"/>
    <mergeCell ref="B96:B97"/>
    <mergeCell ref="B99:B100"/>
    <mergeCell ref="B102:B103"/>
    <mergeCell ref="B105:B106"/>
    <mergeCell ref="B108:B109"/>
  </mergeCells>
  <phoneticPr fontId="3"/>
  <printOptions horizontalCentered="1"/>
  <pageMargins left="0.70866141732283472" right="0.31496062992125984" top="0.78740157480314965" bottom="0.43307086614173229" header="0.51181102362204722" footer="0.43307086614173229"/>
  <pageSetup paperSize="9" scale="75" orientation="portrait" blackAndWhite="1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2026-02-05T04:43:19Z</dcterms:modified>
</cp:coreProperties>
</file>