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961B7371-BD19-4BE5-A484-5168DF8CDB06}" xr6:coauthVersionLast="47" xr6:coauthVersionMax="47" xr10:uidLastSave="{00000000-0000-0000-0000-000000000000}"/>
  <bookViews>
    <workbookView xWindow="-1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J4" i="74"/>
  <c r="J18" i="74"/>
  <c r="K4" i="74"/>
  <c r="L4" i="74"/>
  <c r="M4" i="74"/>
  <c r="N4" i="74"/>
  <c r="N18" i="74" s="1"/>
  <c r="O4" i="74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J17" i="74" s="1"/>
  <c r="K16" i="74"/>
  <c r="K18" i="74" s="1"/>
  <c r="L16" i="74"/>
  <c r="L18" i="74" s="1"/>
  <c r="M16" i="74"/>
  <c r="M18" i="74" s="1"/>
  <c r="N16" i="74"/>
  <c r="O16" i="74"/>
  <c r="O18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G18" i="74"/>
  <c r="I17" i="74"/>
  <c r="I18" i="74"/>
  <c r="I5" i="74"/>
  <c r="J5" i="74"/>
  <c r="K5" i="74"/>
  <c r="L5" i="74"/>
  <c r="M5" i="74"/>
  <c r="P4" i="74" l="1"/>
  <c r="N5" i="74"/>
  <c r="O5" i="74" s="1"/>
  <c r="K17" i="74"/>
  <c r="L17" i="74" s="1"/>
  <c r="M17" i="74" s="1"/>
  <c r="N17" i="74" s="1"/>
  <c r="O17" i="74" s="1"/>
  <c r="P16" i="74"/>
  <c r="P18" i="74" s="1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<sst xmlns="http://schemas.openxmlformats.org/spreadsheetml/2006/main" count="40" uniqueCount="29">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</sst>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Font="1" applyBorder="1" applyAlignment="1">
      <alignment horizontal="right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 wrapText="1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3633310</c:v>
                </c:pt>
                <c:pt idx="7">
                  <c:v>5658826</c:v>
                </c:pt>
                <c:pt idx="8">
                  <c:v>7277134</c:v>
                </c:pt>
                <c:pt idx="9">
                  <c:v>5257088</c:v>
                </c:pt>
                <c:pt idx="10">
                  <c:v>5580295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18062286</c:v>
                </c:pt>
                <c:pt idx="7">
                  <c:v>23721112</c:v>
                </c:pt>
                <c:pt idx="8">
                  <c:v>30998246</c:v>
                </c:pt>
                <c:pt idx="9">
                  <c:v>36255334</c:v>
                </c:pt>
                <c:pt idx="10">
                  <c:v>41835629</c:v>
                </c:pt>
                <c:pt idx="11">
                  <c:v>41835629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="110" zoomScaleNormal="100" zoomScaleSheetLayoutView="110" workbookViewId="0">
      <selection activeCell="N13" sqref="N13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ht="18" customHeight="1" x14ac:dyDescent="0.15"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18" customHeight="1" x14ac:dyDescent="0.15">
      <c r="A3" s="52"/>
      <c r="B3" s="52"/>
      <c r="C3" s="52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9" t="s">
        <v>12</v>
      </c>
      <c r="B4" s="49"/>
      <c r="C4" s="6" t="s">
        <v>13</v>
      </c>
      <c r="D4" s="12">
        <f>D8+D13</f>
        <v>5690000</v>
      </c>
      <c r="E4" s="12">
        <f t="shared" ref="E4:O4" si="0">E8+E13</f>
        <v>6304000</v>
      </c>
      <c r="F4" s="12">
        <f t="shared" si="0"/>
        <v>3608000</v>
      </c>
      <c r="G4" s="12">
        <f t="shared" si="0"/>
        <v>2820000</v>
      </c>
      <c r="H4" s="12">
        <f t="shared" si="0"/>
        <v>2901000</v>
      </c>
      <c r="I4" s="12">
        <f t="shared" si="0"/>
        <v>3407000</v>
      </c>
      <c r="J4" s="12">
        <f t="shared" si="0"/>
        <v>5122000</v>
      </c>
      <c r="K4" s="12">
        <f t="shared" si="0"/>
        <v>6011000</v>
      </c>
      <c r="L4" s="12">
        <f t="shared" si="0"/>
        <v>5312000</v>
      </c>
      <c r="M4" s="12">
        <f t="shared" si="0"/>
        <v>6116000</v>
      </c>
      <c r="N4" s="12">
        <f t="shared" si="0"/>
        <v>4510000</v>
      </c>
      <c r="O4" s="12">
        <f t="shared" si="0"/>
        <v>6120000</v>
      </c>
      <c r="P4" s="18">
        <f>SUM(D4:O4)</f>
        <v>57921000</v>
      </c>
    </row>
    <row r="5" spans="1:19" ht="18" customHeight="1" x14ac:dyDescent="0.15">
      <c r="A5" s="49"/>
      <c r="B5" s="49"/>
      <c r="C5" s="5" t="s">
        <v>14</v>
      </c>
      <c r="D5" s="16">
        <f>D4</f>
        <v>5690000</v>
      </c>
      <c r="E5" s="16">
        <f t="shared" ref="E5:O5" si="1">D5+E4</f>
        <v>11994000</v>
      </c>
      <c r="F5" s="16">
        <f t="shared" si="1"/>
        <v>15602000</v>
      </c>
      <c r="G5" s="16">
        <f t="shared" si="1"/>
        <v>18422000</v>
      </c>
      <c r="H5" s="16">
        <f t="shared" si="1"/>
        <v>21323000</v>
      </c>
      <c r="I5" s="16">
        <f t="shared" si="1"/>
        <v>24730000</v>
      </c>
      <c r="J5" s="16">
        <f t="shared" si="1"/>
        <v>29852000</v>
      </c>
      <c r="K5" s="16">
        <f t="shared" si="1"/>
        <v>35863000</v>
      </c>
      <c r="L5" s="16">
        <f t="shared" si="1"/>
        <v>41175000</v>
      </c>
      <c r="M5" s="16">
        <f t="shared" si="1"/>
        <v>47291000</v>
      </c>
      <c r="N5" s="16">
        <f t="shared" si="1"/>
        <v>51801000</v>
      </c>
      <c r="O5" s="16">
        <f t="shared" si="1"/>
        <v>57921000</v>
      </c>
      <c r="P5" s="19" t="s">
        <v>24</v>
      </c>
    </row>
    <row r="6" spans="1:19" ht="18" customHeight="1" x14ac:dyDescent="0.15">
      <c r="A6" s="47" t="s">
        <v>15</v>
      </c>
      <c r="B6" s="50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48"/>
      <c r="B7" s="49"/>
      <c r="C7" s="31" t="s">
        <v>21</v>
      </c>
      <c r="D7" s="22">
        <v>7.4</v>
      </c>
      <c r="E7" s="22">
        <v>5.8</v>
      </c>
      <c r="F7" s="45">
        <v>5.6</v>
      </c>
      <c r="G7" s="45">
        <v>5.7</v>
      </c>
      <c r="H7" s="45">
        <v>5.7</v>
      </c>
      <c r="I7" s="40">
        <v>6.1</v>
      </c>
      <c r="J7" s="40">
        <v>5.4</v>
      </c>
      <c r="K7" s="40">
        <v>7.7</v>
      </c>
      <c r="L7" s="40">
        <v>8.1</v>
      </c>
      <c r="M7" s="40">
        <v>9.3000000000000007</v>
      </c>
      <c r="N7" s="40">
        <v>8.1999999999999993</v>
      </c>
      <c r="O7" s="22"/>
      <c r="P7" s="22">
        <f>ROUND(AVERAGE(D7:O7),1)</f>
        <v>6.8</v>
      </c>
      <c r="S7" s="29"/>
    </row>
    <row r="8" spans="1:19" ht="18" customHeight="1" x14ac:dyDescent="0.15">
      <c r="A8" s="48"/>
      <c r="B8" s="50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48"/>
      <c r="B9" s="50"/>
      <c r="C9" s="33" t="s">
        <v>21</v>
      </c>
      <c r="D9" s="11">
        <v>526080</v>
      </c>
      <c r="E9" s="11">
        <v>114390</v>
      </c>
      <c r="F9" s="37">
        <v>0</v>
      </c>
      <c r="G9" s="11">
        <v>215105</v>
      </c>
      <c r="H9" s="37">
        <v>304023</v>
      </c>
      <c r="I9" s="11">
        <v>358868</v>
      </c>
      <c r="J9" s="11">
        <v>280380</v>
      </c>
      <c r="K9" s="11">
        <v>528946</v>
      </c>
      <c r="L9" s="11">
        <v>687504</v>
      </c>
      <c r="M9" s="37">
        <v>819538</v>
      </c>
      <c r="N9" s="11">
        <v>454445</v>
      </c>
      <c r="O9" s="11"/>
      <c r="P9" s="11">
        <f>SUM(D9:O9)</f>
        <v>4289279</v>
      </c>
    </row>
    <row r="10" spans="1:19" ht="18" customHeight="1" x14ac:dyDescent="0.15">
      <c r="A10" s="48"/>
      <c r="B10" s="54" t="s">
        <v>19</v>
      </c>
      <c r="C10" s="55"/>
      <c r="D10" s="39">
        <f t="shared" ref="D10:N10" si="2">D9/D8</f>
        <v>1.078032786885246</v>
      </c>
      <c r="E10" s="39">
        <f t="shared" si="2"/>
        <v>0.19454081632653061</v>
      </c>
      <c r="F10" s="39">
        <f t="shared" si="2"/>
        <v>0</v>
      </c>
      <c r="G10" s="39">
        <f t="shared" si="2"/>
        <v>0.76008833922261487</v>
      </c>
      <c r="H10" s="39">
        <f t="shared" si="2"/>
        <v>1.1693192307692308</v>
      </c>
      <c r="I10" s="39">
        <f t="shared" si="2"/>
        <v>1.3049745454545454</v>
      </c>
      <c r="J10" s="39">
        <f t="shared" si="2"/>
        <v>0.64752886836027712</v>
      </c>
      <c r="K10" s="39">
        <f t="shared" si="2"/>
        <v>0.91040619621342511</v>
      </c>
      <c r="L10" s="39">
        <f t="shared" si="2"/>
        <v>1.0895467511885895</v>
      </c>
      <c r="M10" s="39">
        <f>M9/M8</f>
        <v>1.1165367847411445</v>
      </c>
      <c r="N10" s="39">
        <f t="shared" si="2"/>
        <v>0.82326992753623185</v>
      </c>
      <c r="O10" s="39">
        <f>O9/O8</f>
        <v>0</v>
      </c>
      <c r="P10" s="21">
        <f>SUM(D9:O9)/SUM(D8:O8)</f>
        <v>0.7576892775128069</v>
      </c>
    </row>
    <row r="11" spans="1:19" ht="18" customHeight="1" x14ac:dyDescent="0.15">
      <c r="A11" s="47" t="s">
        <v>20</v>
      </c>
      <c r="B11" s="50" t="s">
        <v>16</v>
      </c>
      <c r="C11" s="30" t="s">
        <v>25</v>
      </c>
      <c r="D11" s="41">
        <v>7</v>
      </c>
      <c r="E11" s="41">
        <v>7.1</v>
      </c>
      <c r="F11" s="41">
        <v>5.8</v>
      </c>
      <c r="G11" s="41">
        <v>4.5999999999999996</v>
      </c>
      <c r="H11" s="41">
        <v>5.6</v>
      </c>
      <c r="I11" s="41">
        <v>6.2</v>
      </c>
      <c r="J11" s="41">
        <v>6.4</v>
      </c>
      <c r="K11" s="41">
        <v>7</v>
      </c>
      <c r="L11" s="41">
        <v>7.6</v>
      </c>
      <c r="M11" s="41">
        <v>7.4</v>
      </c>
      <c r="N11" s="41">
        <v>7.2</v>
      </c>
      <c r="O11" s="41">
        <v>7.4</v>
      </c>
      <c r="P11" s="13">
        <f>ROUND(AVERAGE(D11:O11),1)</f>
        <v>6.6</v>
      </c>
      <c r="S11" s="29"/>
    </row>
    <row r="12" spans="1:19" ht="18" customHeight="1" x14ac:dyDescent="0.15">
      <c r="A12" s="48"/>
      <c r="B12" s="49"/>
      <c r="C12" s="8" t="s">
        <v>21</v>
      </c>
      <c r="D12" s="9">
        <v>6.7</v>
      </c>
      <c r="E12" s="42">
        <v>6</v>
      </c>
      <c r="F12" s="45">
        <v>5.7</v>
      </c>
      <c r="G12" s="45">
        <v>4.4000000000000004</v>
      </c>
      <c r="H12" s="9">
        <v>5.7</v>
      </c>
      <c r="I12" s="42">
        <v>6.5</v>
      </c>
      <c r="J12" s="42">
        <v>5.8</v>
      </c>
      <c r="K12" s="42">
        <v>7.5</v>
      </c>
      <c r="L12" s="9">
        <v>8.1999999999999993</v>
      </c>
      <c r="M12" s="33">
        <v>5.6</v>
      </c>
      <c r="N12" s="42">
        <v>7.4</v>
      </c>
      <c r="O12" s="9"/>
      <c r="P12" s="22">
        <f>ROUND(AVERAGE(D12:O12),1)</f>
        <v>6.3</v>
      </c>
    </row>
    <row r="13" spans="1:19" ht="18" customHeight="1" x14ac:dyDescent="0.15">
      <c r="A13" s="48"/>
      <c r="B13" s="50" t="s">
        <v>17</v>
      </c>
      <c r="C13" s="6" t="s">
        <v>18</v>
      </c>
      <c r="D13" s="44">
        <v>5202000</v>
      </c>
      <c r="E13" s="44">
        <v>5716000</v>
      </c>
      <c r="F13" s="44">
        <v>3398000</v>
      </c>
      <c r="G13" s="44">
        <v>2537000</v>
      </c>
      <c r="H13" s="44">
        <v>2641000</v>
      </c>
      <c r="I13" s="44">
        <v>3132000</v>
      </c>
      <c r="J13" s="44">
        <v>4689000</v>
      </c>
      <c r="K13" s="44">
        <v>5430000</v>
      </c>
      <c r="L13" s="44">
        <v>4681000</v>
      </c>
      <c r="M13" s="44">
        <v>5382000</v>
      </c>
      <c r="N13" s="44">
        <v>3958000</v>
      </c>
      <c r="O13" s="44">
        <v>5494000</v>
      </c>
      <c r="P13" s="12">
        <f>SUM(D13:O13)</f>
        <v>52260000</v>
      </c>
    </row>
    <row r="14" spans="1:19" ht="18" customHeight="1" x14ac:dyDescent="0.15">
      <c r="A14" s="48"/>
      <c r="B14" s="49"/>
      <c r="C14" s="9" t="s">
        <v>21</v>
      </c>
      <c r="D14" s="38">
        <v>4623650</v>
      </c>
      <c r="E14" s="38">
        <v>1224650</v>
      </c>
      <c r="F14" s="37">
        <v>0</v>
      </c>
      <c r="G14" s="38">
        <v>509860</v>
      </c>
      <c r="H14" s="37">
        <v>2785560</v>
      </c>
      <c r="I14" s="38">
        <v>3766790</v>
      </c>
      <c r="J14" s="38">
        <v>3352930</v>
      </c>
      <c r="K14" s="38">
        <v>5129880</v>
      </c>
      <c r="L14" s="38">
        <v>6589630</v>
      </c>
      <c r="M14" s="43">
        <v>4437550</v>
      </c>
      <c r="N14" s="38">
        <v>5125850</v>
      </c>
      <c r="O14" s="38"/>
      <c r="P14" s="11">
        <f>SUM(D14:O14)</f>
        <v>37546350</v>
      </c>
    </row>
    <row r="15" spans="1:19" ht="18" customHeight="1" x14ac:dyDescent="0.15">
      <c r="A15" s="48"/>
      <c r="B15" s="54" t="s">
        <v>19</v>
      </c>
      <c r="C15" s="55"/>
      <c r="D15" s="21">
        <f>D14/D13</f>
        <v>0.88882160707420221</v>
      </c>
      <c r="E15" s="21">
        <f t="shared" ref="E15:N15" si="3">E14/E13</f>
        <v>0.21424947515745277</v>
      </c>
      <c r="F15" s="21">
        <f t="shared" si="3"/>
        <v>0</v>
      </c>
      <c r="G15" s="21">
        <f t="shared" si="3"/>
        <v>0.200969649191959</v>
      </c>
      <c r="H15" s="21">
        <f t="shared" si="3"/>
        <v>1.0547368421052632</v>
      </c>
      <c r="I15" s="21">
        <f>I14/I13</f>
        <v>1.2026787994891444</v>
      </c>
      <c r="J15" s="21">
        <f t="shared" si="3"/>
        <v>0.71506291320110893</v>
      </c>
      <c r="K15" s="21">
        <f t="shared" si="3"/>
        <v>0.94472928176795579</v>
      </c>
      <c r="L15" s="21">
        <f t="shared" si="3"/>
        <v>1.4077397991882077</v>
      </c>
      <c r="M15" s="21">
        <f>M14/M13</f>
        <v>0.82451690821256041</v>
      </c>
      <c r="N15" s="21">
        <f t="shared" si="3"/>
        <v>1.2950606366851944</v>
      </c>
      <c r="O15" s="21">
        <f>O14/O13</f>
        <v>0</v>
      </c>
      <c r="P15" s="21">
        <f>SUM(D14:O14)/SUM(D13:O13)</f>
        <v>0.71845292766934554</v>
      </c>
    </row>
    <row r="16" spans="1:19" ht="18" customHeight="1" x14ac:dyDescent="0.15">
      <c r="A16" s="49" t="s">
        <v>22</v>
      </c>
      <c r="B16" s="49"/>
      <c r="C16" s="7" t="s">
        <v>13</v>
      </c>
      <c r="D16" s="17">
        <f>SUM(D9,D14)</f>
        <v>5149730</v>
      </c>
      <c r="E16" s="17">
        <f t="shared" ref="E16:O16" si="4">SUM(E9,E14)</f>
        <v>1339040</v>
      </c>
      <c r="F16" s="17">
        <f t="shared" si="4"/>
        <v>0</v>
      </c>
      <c r="G16" s="35">
        <f t="shared" si="4"/>
        <v>724965</v>
      </c>
      <c r="H16" s="35">
        <f>SUM(H9,H14)</f>
        <v>3089583</v>
      </c>
      <c r="I16" s="17">
        <f t="shared" si="4"/>
        <v>4125658</v>
      </c>
      <c r="J16" s="17">
        <f t="shared" si="4"/>
        <v>3633310</v>
      </c>
      <c r="K16" s="17">
        <f t="shared" si="4"/>
        <v>5658826</v>
      </c>
      <c r="L16" s="17">
        <f t="shared" si="4"/>
        <v>7277134</v>
      </c>
      <c r="M16" s="35">
        <f t="shared" si="4"/>
        <v>5257088</v>
      </c>
      <c r="N16" s="17">
        <f t="shared" si="4"/>
        <v>5580295</v>
      </c>
      <c r="O16" s="17">
        <f t="shared" si="4"/>
        <v>0</v>
      </c>
      <c r="P16" s="17">
        <f>SUM(D16:O16)</f>
        <v>41835629</v>
      </c>
      <c r="Q16" s="3"/>
    </row>
    <row r="17" spans="1:17" ht="18" customHeight="1" x14ac:dyDescent="0.15">
      <c r="A17" s="49"/>
      <c r="B17" s="49"/>
      <c r="C17" s="8" t="s">
        <v>14</v>
      </c>
      <c r="D17" s="15">
        <f>D16</f>
        <v>5149730</v>
      </c>
      <c r="E17" s="15">
        <f t="shared" ref="E17:K17" si="5">D17+E16</f>
        <v>6488770</v>
      </c>
      <c r="F17" s="15">
        <f t="shared" si="5"/>
        <v>6488770</v>
      </c>
      <c r="G17" s="15">
        <f t="shared" si="5"/>
        <v>7213735</v>
      </c>
      <c r="H17" s="15">
        <f t="shared" si="5"/>
        <v>10303318</v>
      </c>
      <c r="I17" s="15">
        <f t="shared" si="5"/>
        <v>14428976</v>
      </c>
      <c r="J17" s="15">
        <f t="shared" si="5"/>
        <v>18062286</v>
      </c>
      <c r="K17" s="15">
        <f t="shared" si="5"/>
        <v>23721112</v>
      </c>
      <c r="L17" s="15">
        <f>K17+L16</f>
        <v>30998246</v>
      </c>
      <c r="M17" s="15">
        <f>L17+M16</f>
        <v>36255334</v>
      </c>
      <c r="N17" s="15">
        <f>M17+N16</f>
        <v>41835629</v>
      </c>
      <c r="O17" s="15">
        <f>N17+O16</f>
        <v>41835629</v>
      </c>
      <c r="P17" s="20" t="s">
        <v>24</v>
      </c>
      <c r="Q17" s="3"/>
    </row>
    <row r="18" spans="1:17" ht="18" customHeight="1" x14ac:dyDescent="0.15">
      <c r="A18" s="53" t="s">
        <v>23</v>
      </c>
      <c r="B18" s="49"/>
      <c r="C18" s="49"/>
      <c r="D18" s="24">
        <f>D16/D4</f>
        <v>0.90504920913884002</v>
      </c>
      <c r="E18" s="23">
        <f>E16/E4</f>
        <v>0.21241116751269035</v>
      </c>
      <c r="F18" s="23">
        <f t="shared" ref="F18:O18" si="6">IF(F4=0,"",F16/F4)</f>
        <v>0</v>
      </c>
      <c r="G18" s="23">
        <f t="shared" si="6"/>
        <v>0.25707978723404257</v>
      </c>
      <c r="H18" s="23">
        <f>IF(H4=0,"",H16/H4)</f>
        <v>1.0650062047569804</v>
      </c>
      <c r="I18" s="23">
        <f>IF(I4=0,"",I16/I4)</f>
        <v>1.2109357205752862</v>
      </c>
      <c r="J18" s="23">
        <f>IF(J4=0,"",J16/J4)</f>
        <v>0.7093537680593518</v>
      </c>
      <c r="K18" s="23">
        <f t="shared" si="6"/>
        <v>0.94141174513392112</v>
      </c>
      <c r="L18" s="23">
        <f t="shared" si="6"/>
        <v>1.3699423945783133</v>
      </c>
      <c r="M18" s="23">
        <f>IF(M4=0,"",M16/M4)</f>
        <v>0.85956311314584699</v>
      </c>
      <c r="N18" s="23">
        <f>IF(N4=0,"",N16/N4)</f>
        <v>1.2373159645232816</v>
      </c>
      <c r="O18" s="23">
        <f t="shared" si="6"/>
        <v>0</v>
      </c>
      <c r="P18" s="24">
        <f>P16/P4</f>
        <v>0.72228775400977197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6"/>
    </row>
    <row r="60" spans="5:6" x14ac:dyDescent="0.15">
      <c r="E60" s="4"/>
      <c r="F60" s="4"/>
    </row>
    <row r="73" spans="11:11" x14ac:dyDescent="0.15">
      <c r="K73" s="46"/>
    </row>
    <row r="74" spans="11:11" x14ac:dyDescent="0.15">
      <c r="K74" s="46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A1:P1"/>
    <mergeCell ref="A3:C3"/>
    <mergeCell ref="A18:C18"/>
    <mergeCell ref="B10:C10"/>
    <mergeCell ref="B15:C15"/>
    <mergeCell ref="C2:P2"/>
    <mergeCell ref="K73:K74"/>
    <mergeCell ref="A6:A10"/>
    <mergeCell ref="A11:A15"/>
    <mergeCell ref="A16:B17"/>
    <mergeCell ref="A4:B5"/>
    <mergeCell ref="B6:B7"/>
    <mergeCell ref="B8:B9"/>
    <mergeCell ref="B11:B12"/>
    <mergeCell ref="B13:B14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2026-03-16T05:47:05Z</dcterms:modified>
</cp:coreProperties>
</file>