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風力発電所月別供給電力量" sheetId="1" r:id="rId1"/>
  </sheets>
  <definedNames>
    <definedName name="_xlnm.Print_Area" localSheetId="0">'風力発電所月別供給電力量'!$A$1:$P$56</definedName>
  </definedNames>
  <calcPr fullCalcOnLoad="1"/>
</workbook>
</file>

<file path=xl/comments1.xml><?xml version="1.0" encoding="utf-8"?>
<comments xmlns="http://schemas.openxmlformats.org/spreadsheetml/2006/main">
  <authors>
    <author>菊池雅樹</author>
  </authors>
  <commentList>
    <comment ref="P10" authorId="0">
      <text>
        <r>
          <rPr>
            <b/>
            <sz val="9"/>
            <rFont val="MS P ゴシック"/>
            <family val="3"/>
          </rPr>
          <t>達成率の年度計は毎月計算式を修正すること</t>
        </r>
      </text>
    </comment>
    <comment ref="P15" authorId="0">
      <text>
        <r>
          <rPr>
            <b/>
            <sz val="9"/>
            <rFont val="MS P ゴシック"/>
            <family val="3"/>
          </rPr>
          <t>達成率の年度計は毎月計算式を修正すること</t>
        </r>
      </text>
    </comment>
    <comment ref="P18" authorId="0">
      <text>
        <r>
          <rPr>
            <b/>
            <sz val="9"/>
            <rFont val="MS P ゴシック"/>
            <family val="3"/>
          </rPr>
          <t>達成率の年度計は毎月計算式を修正すること</t>
        </r>
      </text>
    </comment>
  </commentList>
</comments>
</file>

<file path=xl/sharedStrings.xml><?xml version="1.0" encoding="utf-8"?>
<sst xmlns="http://schemas.openxmlformats.org/spreadsheetml/2006/main" count="40" uniqueCount="29">
  <si>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</si>
  <si>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</si>
  <si>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</si>
  <si>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</si>
  <si>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</si>
  <si>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</si>
  <si>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</si>
  <si>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</si>
  <si>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</si>
  <si>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</si>
  <si>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</si>
  <si>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</si>
  <si>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</si>
  <si>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</si>
  <si>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</si>
  <si>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</si>
  <si>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</si>
  <si>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</si>
  <si>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</si>
  <si>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</si>
  <si>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</si>
  <si>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</si>
  <si>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</si>
  <si>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</si>
  <si>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</si>
  <si>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計画値</t>
  </si>
  <si>
    <t>4月</t>
  </si>
  <si>
    <t>令和４年度　風力発電所月別供給電力量</t>
  </si>
  <si>
    <t>※ 稲庭高原風力発電所は、再開発事業に伴い、６月まで試運転。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</si>
</sst>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</numFmts>
  <fonts count="52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ＭＳ 明朝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4" borderId="1" applyNumberFormat="0" applyAlignment="0" applyProtection="0"/>
    <xf numFmtId="0" fontId="17" fillId="45" borderId="2" applyNumberFormat="0" applyAlignment="0" applyProtection="0"/>
    <xf numFmtId="0" fontId="37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50" borderId="0" applyNumberFormat="0" applyBorder="0" applyAlignment="0" applyProtection="0"/>
    <xf numFmtId="0" fontId="20" fillId="5" borderId="0" applyNumberFormat="0" applyBorder="0" applyAlignment="0" applyProtection="0"/>
    <xf numFmtId="0" fontId="40" fillId="51" borderId="7" applyNumberFormat="0" applyAlignment="0" applyProtection="0"/>
    <xf numFmtId="0" fontId="21" fillId="52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23" fillId="0" borderId="10" applyNumberFormat="0" applyFill="0" applyAlignment="0" applyProtection="0"/>
    <xf numFmtId="0" fontId="43" fillId="0" borderId="11" applyNumberFormat="0" applyFill="0" applyAlignment="0" applyProtection="0"/>
    <xf numFmtId="0" fontId="24" fillId="0" borderId="12" applyNumberFormat="0" applyFill="0" applyAlignment="0" applyProtection="0"/>
    <xf numFmtId="0" fontId="44" fillId="0" borderId="13" applyNumberFormat="0" applyFill="0" applyAlignment="0" applyProtection="0"/>
    <xf numFmtId="0" fontId="2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51" borderId="17" applyNumberFormat="0" applyAlignment="0" applyProtection="0"/>
    <xf numFmtId="0" fontId="27" fillId="52" borderId="18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3" fillId="0" borderId="0">
      <alignment/>
      <protection/>
    </xf>
    <xf numFmtId="37" fontId="6" fillId="0" borderId="0">
      <alignment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106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12" fillId="0" borderId="0" xfId="106" applyFont="1">
      <alignment vertical="center"/>
      <protection/>
    </xf>
    <xf numFmtId="0" fontId="5" fillId="0" borderId="0" xfId="106" applyBorder="1">
      <alignment vertical="center"/>
      <protection/>
    </xf>
    <xf numFmtId="14" fontId="5" fillId="0" borderId="0" xfId="106" applyNumberFormat="1">
      <alignment vertical="center"/>
      <protection/>
    </xf>
    <xf numFmtId="0" fontId="0" fillId="0" borderId="20" xfId="106" applyFont="1" applyFill="1" applyBorder="1" applyAlignment="1">
      <alignment vertical="center"/>
      <protection/>
    </xf>
    <xf numFmtId="0" fontId="0" fillId="0" borderId="21" xfId="106" applyFont="1" applyFill="1" applyBorder="1" applyAlignmen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1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7" fillId="0" borderId="0" xfId="106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1" xfId="84" applyFont="1" applyBorder="1" applyAlignment="1">
      <alignment horizontal="right" vertical="center"/>
    </xf>
    <xf numFmtId="0" fontId="0" fillId="0" borderId="21" xfId="106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horizontal="right" vertical="center"/>
      <protection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38" fontId="50" fillId="0" borderId="21" xfId="84" applyNumberFormat="1" applyFont="1" applyBorder="1" applyAlignment="1">
      <alignment horizontal="right" vertical="center"/>
    </xf>
    <xf numFmtId="38" fontId="50" fillId="0" borderId="21" xfId="84" applyNumberFormat="1" applyFont="1" applyBorder="1" applyAlignment="1">
      <alignment horizontal="right" vertical="center"/>
    </xf>
    <xf numFmtId="38" fontId="50" fillId="0" borderId="21" xfId="84" applyNumberFormat="1" applyFont="1" applyBorder="1" applyAlignment="1">
      <alignment horizontal="right" vertical="center"/>
    </xf>
    <xf numFmtId="38" fontId="0" fillId="0" borderId="21" xfId="106" applyNumberFormat="1" applyFont="1" applyBorder="1" applyAlignment="1">
      <alignment horizontal="right" vertical="center"/>
      <protection/>
    </xf>
    <xf numFmtId="38" fontId="0" fillId="0" borderId="20" xfId="106" applyNumberFormat="1" applyFont="1" applyBorder="1" applyAlignment="1">
      <alignment horizontal="center" vertical="center"/>
      <protection/>
    </xf>
    <xf numFmtId="38" fontId="0" fillId="0" borderId="22" xfId="84" applyNumberFormat="1" applyFont="1" applyBorder="1" applyAlignment="1">
      <alignment horizontal="center" vertical="center"/>
    </xf>
    <xf numFmtId="38" fontId="50" fillId="0" borderId="21" xfId="84" applyNumberFormat="1" applyFont="1" applyBorder="1" applyAlignment="1">
      <alignment horizontal="right" vertical="center"/>
    </xf>
    <xf numFmtId="191" fontId="0" fillId="0" borderId="20" xfId="84" applyNumberFormat="1" applyFont="1" applyBorder="1" applyAlignment="1">
      <alignment horizontal="right" vertical="center"/>
    </xf>
    <xf numFmtId="211" fontId="0" fillId="0" borderId="22" xfId="106" applyNumberFormat="1" applyFont="1" applyBorder="1" applyAlignment="1">
      <alignment horizontal="right" vertical="center"/>
      <protection/>
    </xf>
    <xf numFmtId="191" fontId="0" fillId="0" borderId="19" xfId="106" applyNumberFormat="1" applyFont="1" applyBorder="1">
      <alignment vertical="center"/>
      <protection/>
    </xf>
    <xf numFmtId="191" fontId="0" fillId="0" borderId="19" xfId="106" applyNumberFormat="1" applyFont="1" applyBorder="1" applyAlignment="1">
      <alignment horizontal="right" vertical="center"/>
      <protection/>
    </xf>
    <xf numFmtId="0" fontId="0" fillId="0" borderId="0" xfId="106" applyFont="1" applyBorder="1" applyAlignment="1">
      <alignment horizontal="left" vertical="center"/>
      <protection/>
    </xf>
    <xf numFmtId="0" fontId="0" fillId="0" borderId="0" xfId="106" applyFont="1" applyBorder="1" applyAlignment="1">
      <alignment horizontal="left" vertical="center"/>
      <protection/>
    </xf>
    <xf numFmtId="191" fontId="0" fillId="0" borderId="0" xfId="106" applyNumberFormat="1" applyFont="1" applyBorder="1" applyAlignment="1">
      <alignment horizontal="right" vertical="center"/>
      <protection/>
    </xf>
    <xf numFmtId="191" fontId="0" fillId="0" borderId="0" xfId="106" applyNumberFormat="1" applyFont="1" applyBorder="1">
      <alignment vertical="center"/>
      <protection/>
    </xf>
    <xf numFmtId="211" fontId="5" fillId="0" borderId="0" xfId="106" applyNumberForma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3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38" fontId="10" fillId="0" borderId="21" xfId="84" applyNumberFormat="1" applyFont="1" applyBorder="1" applyAlignment="1">
      <alignment horizontal="right" vertical="center"/>
    </xf>
    <xf numFmtId="191" fontId="0" fillId="0" borderId="0" xfId="106" applyNumberFormat="1" applyFont="1" applyBorder="1" applyAlignment="1">
      <alignment horizontal="right"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2" xfId="84" applyFont="1" applyBorder="1" applyAlignment="1">
      <alignment vertical="center"/>
    </xf>
    <xf numFmtId="38" fontId="0" fillId="0" borderId="21" xfId="84" applyFont="1" applyBorder="1" applyAlignment="1">
      <alignment vertical="center"/>
    </xf>
    <xf numFmtId="191" fontId="0" fillId="0" borderId="20" xfId="84" applyNumberFormat="1" applyFont="1" applyBorder="1" applyAlignment="1">
      <alignment vertical="center"/>
    </xf>
    <xf numFmtId="211" fontId="0" fillId="0" borderId="22" xfId="106" applyNumberFormat="1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vertical="center"/>
      <protection/>
    </xf>
    <xf numFmtId="211" fontId="0" fillId="0" borderId="22" xfId="106" applyNumberFormat="1" applyFont="1" applyBorder="1" applyAlignment="1">
      <alignment vertical="center"/>
      <protection/>
    </xf>
    <xf numFmtId="38" fontId="0" fillId="0" borderId="22" xfId="84" applyFont="1" applyBorder="1" applyAlignment="1">
      <alignment vertical="center"/>
    </xf>
    <xf numFmtId="0" fontId="0" fillId="0" borderId="19" xfId="106" applyFont="1" applyBorder="1" applyAlignment="1">
      <alignment horizontal="center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24" xfId="106" applyFont="1" applyFill="1" applyBorder="1" applyAlignment="1">
      <alignment horizontal="left" vertical="center"/>
      <protection/>
    </xf>
    <xf numFmtId="0" fontId="0" fillId="0" borderId="25" xfId="106" applyFont="1" applyFill="1" applyBorder="1" applyAlignment="1">
      <alignment horizontal="left" vertical="center"/>
      <protection/>
    </xf>
    <xf numFmtId="0" fontId="0" fillId="0" borderId="0" xfId="106" applyFont="1" applyAlignment="1">
      <alignment horizontal="right" vertical="center"/>
      <protection/>
    </xf>
    <xf numFmtId="0" fontId="0" fillId="0" borderId="0" xfId="106" applyFont="1" applyAlignment="1">
      <alignment horizontal="right" vertical="center"/>
      <protection/>
    </xf>
    <xf numFmtId="0" fontId="9" fillId="0" borderId="0" xfId="106" applyFont="1" applyAlignment="1">
      <alignment horizontal="left" vertical="center"/>
      <protection/>
    </xf>
    <xf numFmtId="0" fontId="5" fillId="0" borderId="0" xfId="106" applyAlignment="1">
      <alignment horizontal="center" vertical="center"/>
      <protection/>
    </xf>
    <xf numFmtId="0" fontId="0" fillId="0" borderId="19" xfId="106" applyFont="1" applyBorder="1" applyAlignment="1">
      <alignment horizontal="center" vertical="center" textRotation="255" wrapText="1"/>
      <protection/>
    </xf>
    <xf numFmtId="0" fontId="0" fillId="0" borderId="19" xfId="106" applyFont="1" applyBorder="1" applyAlignment="1">
      <alignment horizontal="center" vertical="center" textRotation="255"/>
      <protection/>
    </xf>
    <xf numFmtId="0" fontId="0" fillId="0" borderId="19" xfId="106" applyFont="1" applyBorder="1" applyAlignment="1">
      <alignment horizontal="left" vertical="center" wrapText="1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2 2" xfId="86"/>
    <cellStyle name="桁区切り 2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6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４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　風力発電供給電力量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6"/>
          <c:w val="0.952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'風力発電所月別供給電力量'!$D$16:$O$16</c:f>
              <c:numCache/>
            </c:numRef>
          </c:val>
        </c:ser>
        <c:axId val="27080836"/>
        <c:axId val="42400933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'風力発電所月別供給電力量'!$D$17:$O$17</c:f>
              <c:numCache/>
            </c:numRef>
          </c:val>
          <c:smooth val="0"/>
        </c:ser>
        <c:axId val="46064078"/>
        <c:axId val="11923519"/>
      </c:lineChart>
      <c:catAx>
        <c:axId val="2708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2400933"/>
        <c:crosses val="autoZero"/>
        <c:auto val="1"/>
        <c:lblOffset val="100"/>
        <c:tickLblSkip val="1"/>
        <c:noMultiLvlLbl val="0"/>
      </c:catAx>
      <c:valAx>
        <c:axId val="424009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7080836"/>
        <c:crossesAt val="1"/>
        <c:crossBetween val="between"/>
        <c:dispUnits>
          <c:builtInUnit val="thousands"/>
        </c:dispUnits>
      </c:valAx>
      <c:catAx>
        <c:axId val="46064078"/>
        <c:scaling>
          <c:orientation val="minMax"/>
        </c:scaling>
        <c:axPos val="b"/>
        <c:delete val="1"/>
        <c:majorTickMark val="out"/>
        <c:minorTickMark val="none"/>
        <c:tickLblPos val="nextTo"/>
        <c:crossAx val="11923519"/>
        <c:crosses val="autoZero"/>
        <c:auto val="1"/>
        <c:lblOffset val="100"/>
        <c:tickLblSkip val="1"/>
        <c:noMultiLvlLbl val="0"/>
      </c:catAx>
      <c:valAx>
        <c:axId val="11923519"/>
        <c:scaling>
          <c:orientation val="minMax"/>
          <c:max val="70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6064078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5"/>
          <c:w val="0.363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0.93825</cdr:x>
      <cdr:y>0.05275</cdr:y>
    </cdr:from>
    <cdr:to>
      <cdr:x>0.96325</cdr:x>
      <cdr:y>0.086</cdr:y>
    </cdr:to>
    <cdr:sp>
      <cdr:nvSpPr>
        <cdr:cNvPr id="1" name="Text Box 2"/>
        <cdr:cNvSpPr txBox="1">
          <a:spLocks noChangeArrowheads="1"/>
        </cdr:cNvSpPr>
      </cdr:nvSpPr>
      <cdr:spPr>
        <a:xfrm>
          <a:off x="16230600" y="3333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0.03725</cdr:x>
      <cdr:y>0.056</cdr:y>
    </cdr:from>
    <cdr:to>
      <cdr:x>0.06225</cdr:x>
      <cdr:y>0.0895</cdr:y>
    </cdr:to>
    <cdr:sp>
      <cdr:nvSpPr>
        <cdr:cNvPr id="2" name="Text Box 2"/>
        <cdr:cNvSpPr txBox="1">
          <a:spLocks noChangeArrowheads="1"/>
        </cdr:cNvSpPr>
      </cdr:nvSpPr>
      <cdr:spPr>
        <a:xfrm>
          <a:off x="638175" y="352425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219075</xdr:rowOff>
    </xdr:from>
    <xdr:to>
      <xdr:col>16</xdr:col>
      <xdr:colOff>9525</xdr:colOff>
      <xdr:row>55</xdr:row>
      <xdr:rowOff>9525</xdr:rowOff>
    </xdr:to>
    <xdr:graphicFrame>
      <xdr:nvGraphicFramePr>
        <xdr:cNvPr id="1" name="グラフ 1"/>
        <xdr:cNvGraphicFramePr/>
      </xdr:nvGraphicFramePr>
      <xdr:xfrm>
        <a:off x="0" y="4333875"/>
        <a:ext cx="17306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85"/>
  <sheetViews>
    <sheetView tabSelected="1" view="pageBreakPreview" zoomScaleSheetLayoutView="100" workbookViewId="0" topLeftCell="A1">
      <selection activeCell="R28" sqref="R28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1:16" ht="18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3:16" ht="18" customHeight="1"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8" customHeight="1">
      <c r="A3" s="50"/>
      <c r="B3" s="50"/>
      <c r="C3" s="50"/>
      <c r="D3" s="39" t="s">
        <v>26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</row>
    <row r="4" spans="1:16" ht="18" customHeight="1">
      <c r="A4" s="52" t="s">
        <v>12</v>
      </c>
      <c r="B4" s="52"/>
      <c r="C4" s="7" t="s">
        <v>13</v>
      </c>
      <c r="D4" s="14">
        <f>SUM(D8,D13)</f>
        <v>5532000</v>
      </c>
      <c r="E4" s="14">
        <f aca="true" t="shared" si="0" ref="E4:O4">SUM(E8,E13)</f>
        <v>6114000</v>
      </c>
      <c r="F4" s="14">
        <f t="shared" si="0"/>
        <v>3550000</v>
      </c>
      <c r="G4" s="14">
        <f t="shared" si="0"/>
        <v>3008000</v>
      </c>
      <c r="H4" s="14">
        <f t="shared" si="0"/>
        <v>2940000</v>
      </c>
      <c r="I4" s="14">
        <f t="shared" si="0"/>
        <v>3312000</v>
      </c>
      <c r="J4" s="14">
        <f t="shared" si="0"/>
        <v>5136000</v>
      </c>
      <c r="K4" s="14">
        <f t="shared" si="0"/>
        <v>6031000</v>
      </c>
      <c r="L4" s="14">
        <f t="shared" si="0"/>
        <v>5312000</v>
      </c>
      <c r="M4" s="14">
        <f t="shared" si="0"/>
        <v>6116000</v>
      </c>
      <c r="N4" s="14">
        <f t="shared" si="0"/>
        <v>4510000</v>
      </c>
      <c r="O4" s="14">
        <f t="shared" si="0"/>
        <v>6141000</v>
      </c>
      <c r="P4" s="22">
        <f>SUM(D4:O4)</f>
        <v>57702000</v>
      </c>
    </row>
    <row r="5" spans="1:16" ht="18" customHeight="1">
      <c r="A5" s="52"/>
      <c r="B5" s="52"/>
      <c r="C5" s="6" t="s">
        <v>14</v>
      </c>
      <c r="D5" s="18">
        <f>D4</f>
        <v>5532000</v>
      </c>
      <c r="E5" s="18">
        <f aca="true" t="shared" si="1" ref="E5:O5">D5+E4</f>
        <v>11646000</v>
      </c>
      <c r="F5" s="18">
        <f t="shared" si="1"/>
        <v>15196000</v>
      </c>
      <c r="G5" s="18">
        <f t="shared" si="1"/>
        <v>18204000</v>
      </c>
      <c r="H5" s="18">
        <f t="shared" si="1"/>
        <v>21144000</v>
      </c>
      <c r="I5" s="18">
        <f t="shared" si="1"/>
        <v>24456000</v>
      </c>
      <c r="J5" s="18">
        <f t="shared" si="1"/>
        <v>29592000</v>
      </c>
      <c r="K5" s="18">
        <f t="shared" si="1"/>
        <v>35623000</v>
      </c>
      <c r="L5" s="18">
        <f t="shared" si="1"/>
        <v>40935000</v>
      </c>
      <c r="M5" s="18">
        <f t="shared" si="1"/>
        <v>47051000</v>
      </c>
      <c r="N5" s="18">
        <f t="shared" si="1"/>
        <v>51561000</v>
      </c>
      <c r="O5" s="18">
        <f t="shared" si="1"/>
        <v>57702000</v>
      </c>
      <c r="P5" s="23" t="s">
        <v>24</v>
      </c>
    </row>
    <row r="6" spans="1:16" ht="18" customHeight="1">
      <c r="A6" s="59" t="s">
        <v>15</v>
      </c>
      <c r="B6" s="61" t="s">
        <v>16</v>
      </c>
      <c r="C6" s="35" t="s">
        <v>25</v>
      </c>
      <c r="D6" s="16">
        <v>7.4</v>
      </c>
      <c r="E6" s="16">
        <v>7.8</v>
      </c>
      <c r="F6" s="16">
        <v>4.9</v>
      </c>
      <c r="G6" s="16">
        <v>5.4</v>
      </c>
      <c r="H6" s="16">
        <v>5.3</v>
      </c>
      <c r="I6" s="16">
        <v>5.6</v>
      </c>
      <c r="J6" s="16">
        <v>6.7</v>
      </c>
      <c r="K6" s="16">
        <v>8.1</v>
      </c>
      <c r="L6" s="16">
        <v>8.2</v>
      </c>
      <c r="M6" s="16">
        <v>9</v>
      </c>
      <c r="N6" s="16">
        <v>7.9</v>
      </c>
      <c r="O6" s="16">
        <v>8.3</v>
      </c>
      <c r="P6" s="16">
        <f>ROUND(AVERAGE(D6:O6),1)</f>
        <v>7.1</v>
      </c>
    </row>
    <row r="7" spans="1:19" ht="18" customHeight="1">
      <c r="A7" s="60"/>
      <c r="B7" s="52"/>
      <c r="C7" s="36" t="s">
        <v>21</v>
      </c>
      <c r="D7" s="27">
        <v>7.3</v>
      </c>
      <c r="E7" s="27">
        <v>7.2</v>
      </c>
      <c r="F7" s="46">
        <v>6.8</v>
      </c>
      <c r="G7" s="27">
        <v>4.5</v>
      </c>
      <c r="H7" s="27">
        <v>6.2</v>
      </c>
      <c r="I7" s="46">
        <v>5.5</v>
      </c>
      <c r="J7" s="46">
        <v>5.5</v>
      </c>
      <c r="K7" s="46">
        <v>6.9</v>
      </c>
      <c r="L7" s="46">
        <v>8</v>
      </c>
      <c r="M7" s="46">
        <v>8.4</v>
      </c>
      <c r="N7" s="46">
        <v>7.4</v>
      </c>
      <c r="O7" s="27">
        <v>6.8</v>
      </c>
      <c r="P7" s="27">
        <f>ROUND(AVERAGE(D7:O7),1)</f>
        <v>6.7</v>
      </c>
      <c r="S7" s="34"/>
    </row>
    <row r="8" spans="1:16" ht="18" customHeight="1">
      <c r="A8" s="60"/>
      <c r="B8" s="61" t="s">
        <v>17</v>
      </c>
      <c r="C8" s="37" t="s">
        <v>18</v>
      </c>
      <c r="D8" s="14">
        <v>330000</v>
      </c>
      <c r="E8" s="14">
        <v>398000</v>
      </c>
      <c r="F8" s="14">
        <v>152000</v>
      </c>
      <c r="G8" s="14">
        <v>283000</v>
      </c>
      <c r="H8" s="14">
        <v>299000</v>
      </c>
      <c r="I8" s="14">
        <v>284000</v>
      </c>
      <c r="J8" s="14">
        <v>447000</v>
      </c>
      <c r="K8" s="14">
        <v>601000</v>
      </c>
      <c r="L8" s="14">
        <v>631000</v>
      </c>
      <c r="M8" s="14">
        <v>734000</v>
      </c>
      <c r="N8" s="14">
        <v>552000</v>
      </c>
      <c r="O8" s="14">
        <v>647000</v>
      </c>
      <c r="P8" s="14">
        <f>SUM(D8:O8)</f>
        <v>5358000</v>
      </c>
    </row>
    <row r="9" spans="1:16" ht="18" customHeight="1">
      <c r="A9" s="60"/>
      <c r="B9" s="61"/>
      <c r="C9" s="38" t="s">
        <v>21</v>
      </c>
      <c r="D9" s="13">
        <v>343965</v>
      </c>
      <c r="E9" s="13">
        <v>288846</v>
      </c>
      <c r="F9" s="13">
        <v>358694</v>
      </c>
      <c r="G9" s="13">
        <v>180700</v>
      </c>
      <c r="H9" s="42">
        <v>327711</v>
      </c>
      <c r="I9" s="13">
        <v>290950</v>
      </c>
      <c r="J9" s="13">
        <v>212551</v>
      </c>
      <c r="K9" s="13">
        <v>469790</v>
      </c>
      <c r="L9" s="13">
        <v>661098</v>
      </c>
      <c r="M9" s="42">
        <v>664982</v>
      </c>
      <c r="N9" s="13">
        <v>511330</v>
      </c>
      <c r="O9" s="13">
        <v>510977</v>
      </c>
      <c r="P9" s="13">
        <f>SUM(D9:O9)</f>
        <v>4821594</v>
      </c>
    </row>
    <row r="10" spans="1:16" ht="18" customHeight="1">
      <c r="A10" s="60"/>
      <c r="B10" s="53" t="s">
        <v>19</v>
      </c>
      <c r="C10" s="54"/>
      <c r="D10" s="45">
        <f aca="true" t="shared" si="2" ref="D10:N10">D9/D8</f>
        <v>1.042318181818182</v>
      </c>
      <c r="E10" s="45">
        <f t="shared" si="2"/>
        <v>0.7257437185929648</v>
      </c>
      <c r="F10" s="45">
        <f t="shared" si="2"/>
        <v>2.359828947368421</v>
      </c>
      <c r="G10" s="45">
        <f t="shared" si="2"/>
        <v>0.6385159010600707</v>
      </c>
      <c r="H10" s="45">
        <f t="shared" si="2"/>
        <v>1.0960234113712375</v>
      </c>
      <c r="I10" s="45">
        <f t="shared" si="2"/>
        <v>1.0244718309859155</v>
      </c>
      <c r="J10" s="45">
        <f t="shared" si="2"/>
        <v>0.47550559284116334</v>
      </c>
      <c r="K10" s="45">
        <f t="shared" si="2"/>
        <v>0.7816805324459235</v>
      </c>
      <c r="L10" s="45">
        <f t="shared" si="2"/>
        <v>1.0476988906497622</v>
      </c>
      <c r="M10" s="45">
        <f t="shared" si="2"/>
        <v>0.9059700272479564</v>
      </c>
      <c r="N10" s="45">
        <f t="shared" si="2"/>
        <v>0.9263224637681159</v>
      </c>
      <c r="O10" s="45">
        <f>O9/O8</f>
        <v>0.7897635239567233</v>
      </c>
      <c r="P10" s="26">
        <f>SUM(D9:O9)/SUM(D8:O8)</f>
        <v>0.8998868980963046</v>
      </c>
    </row>
    <row r="11" spans="1:19" ht="18" customHeight="1">
      <c r="A11" s="59" t="s">
        <v>20</v>
      </c>
      <c r="B11" s="61" t="s">
        <v>16</v>
      </c>
      <c r="C11" s="35" t="s">
        <v>25</v>
      </c>
      <c r="D11" s="47">
        <v>7.5</v>
      </c>
      <c r="E11" s="47">
        <v>7.6</v>
      </c>
      <c r="F11" s="47">
        <v>5.8</v>
      </c>
      <c r="G11" s="47">
        <v>5.2</v>
      </c>
      <c r="H11" s="47">
        <v>5.1</v>
      </c>
      <c r="I11" s="47">
        <v>5.9</v>
      </c>
      <c r="J11" s="47">
        <v>6.8</v>
      </c>
      <c r="K11" s="47">
        <v>8.1</v>
      </c>
      <c r="L11" s="47">
        <v>7.2</v>
      </c>
      <c r="M11" s="47">
        <v>7.7</v>
      </c>
      <c r="N11" s="47">
        <v>6.9</v>
      </c>
      <c r="O11" s="47">
        <v>7.6</v>
      </c>
      <c r="P11" s="15">
        <f>ROUND(AVERAGE(D11:O11),1)</f>
        <v>6.8</v>
      </c>
      <c r="S11" s="34"/>
    </row>
    <row r="12" spans="1:16" ht="18" customHeight="1">
      <c r="A12" s="60"/>
      <c r="B12" s="52"/>
      <c r="C12" s="9" t="s">
        <v>21</v>
      </c>
      <c r="D12" s="11">
        <v>6.8</v>
      </c>
      <c r="E12" s="11">
        <v>7.3</v>
      </c>
      <c r="F12" s="11">
        <v>6.5</v>
      </c>
      <c r="G12" s="11">
        <v>3.9</v>
      </c>
      <c r="H12" s="11">
        <v>6.4</v>
      </c>
      <c r="I12" s="48">
        <v>6.5</v>
      </c>
      <c r="J12" s="48">
        <v>5.8</v>
      </c>
      <c r="K12" s="48">
        <v>7</v>
      </c>
      <c r="L12" s="11">
        <v>7.2</v>
      </c>
      <c r="M12" s="38">
        <v>7.3</v>
      </c>
      <c r="N12" s="48">
        <v>6.7</v>
      </c>
      <c r="O12" s="11">
        <v>6.3</v>
      </c>
      <c r="P12" s="27">
        <f>ROUND(AVERAGE(D12:O12),1)</f>
        <v>6.5</v>
      </c>
    </row>
    <row r="13" spans="1:16" ht="18" customHeight="1">
      <c r="A13" s="60"/>
      <c r="B13" s="61" t="s">
        <v>17</v>
      </c>
      <c r="C13" s="10" t="s">
        <v>18</v>
      </c>
      <c r="D13" s="44">
        <v>5202000</v>
      </c>
      <c r="E13" s="44">
        <v>5716000</v>
      </c>
      <c r="F13" s="44">
        <v>3398000</v>
      </c>
      <c r="G13" s="44">
        <v>2725000</v>
      </c>
      <c r="H13" s="44">
        <v>2641000</v>
      </c>
      <c r="I13" s="44">
        <v>3028000</v>
      </c>
      <c r="J13" s="44">
        <v>4689000</v>
      </c>
      <c r="K13" s="44">
        <v>5430000</v>
      </c>
      <c r="L13" s="44">
        <v>4681000</v>
      </c>
      <c r="M13" s="44">
        <v>5382000</v>
      </c>
      <c r="N13" s="44">
        <v>3958000</v>
      </c>
      <c r="O13" s="44">
        <v>5494000</v>
      </c>
      <c r="P13" s="14">
        <f>SUM(D13:O13)</f>
        <v>52344000</v>
      </c>
    </row>
    <row r="14" spans="1:16" ht="18" customHeight="1">
      <c r="A14" s="60"/>
      <c r="B14" s="52"/>
      <c r="C14" s="11" t="s">
        <v>21</v>
      </c>
      <c r="D14" s="43">
        <v>4813000</v>
      </c>
      <c r="E14" s="43">
        <v>5876900</v>
      </c>
      <c r="F14" s="43">
        <v>4201200</v>
      </c>
      <c r="G14" s="43">
        <v>1299400</v>
      </c>
      <c r="H14" s="42">
        <v>4659800</v>
      </c>
      <c r="I14" s="43">
        <v>4621900</v>
      </c>
      <c r="J14" s="43">
        <v>3629000</v>
      </c>
      <c r="K14" s="43">
        <v>4823000</v>
      </c>
      <c r="L14" s="43">
        <v>5426600</v>
      </c>
      <c r="M14" s="49">
        <v>5803200</v>
      </c>
      <c r="N14" s="43">
        <v>4351500</v>
      </c>
      <c r="O14" s="43">
        <v>4249800</v>
      </c>
      <c r="P14" s="13">
        <f>SUM(D14:O14)</f>
        <v>53755300</v>
      </c>
    </row>
    <row r="15" spans="1:16" ht="18" customHeight="1">
      <c r="A15" s="60"/>
      <c r="B15" s="53" t="s">
        <v>19</v>
      </c>
      <c r="C15" s="54"/>
      <c r="D15" s="26">
        <f>D14/D13</f>
        <v>0.9252210688196847</v>
      </c>
      <c r="E15" s="26">
        <f aca="true" t="shared" si="3" ref="E15:O15">E14/E13</f>
        <v>1.028149055283415</v>
      </c>
      <c r="F15" s="26">
        <f t="shared" si="3"/>
        <v>1.2363743378457916</v>
      </c>
      <c r="G15" s="26">
        <f t="shared" si="3"/>
        <v>0.47684403669724773</v>
      </c>
      <c r="H15" s="26">
        <f t="shared" si="3"/>
        <v>1.764407421431276</v>
      </c>
      <c r="I15" s="26">
        <f t="shared" si="3"/>
        <v>1.5263870541611624</v>
      </c>
      <c r="J15" s="26">
        <f t="shared" si="3"/>
        <v>0.7739390061846876</v>
      </c>
      <c r="K15" s="26">
        <f t="shared" si="3"/>
        <v>0.8882136279926335</v>
      </c>
      <c r="L15" s="26">
        <f t="shared" si="3"/>
        <v>1.1592822046571245</v>
      </c>
      <c r="M15" s="26">
        <f t="shared" si="3"/>
        <v>1.0782608695652174</v>
      </c>
      <c r="N15" s="26">
        <f t="shared" si="3"/>
        <v>1.0994188984335522</v>
      </c>
      <c r="O15" s="26">
        <f>O14/O13</f>
        <v>0.7735347651983983</v>
      </c>
      <c r="P15" s="26">
        <f>SUM(D14:O14)/SUM(D13:O13)</f>
        <v>1.0269620204799021</v>
      </c>
    </row>
    <row r="16" spans="1:17" ht="18" customHeight="1">
      <c r="A16" s="52" t="s">
        <v>22</v>
      </c>
      <c r="B16" s="52"/>
      <c r="C16" s="8" t="s">
        <v>13</v>
      </c>
      <c r="D16" s="25">
        <f>SUM(D9,D14)</f>
        <v>5156965</v>
      </c>
      <c r="E16" s="19">
        <f aca="true" t="shared" si="4" ref="E16:O16">SUM(E9,E14)</f>
        <v>6165746</v>
      </c>
      <c r="F16" s="19">
        <f t="shared" si="4"/>
        <v>4559894</v>
      </c>
      <c r="G16" s="40">
        <f t="shared" si="4"/>
        <v>1480100</v>
      </c>
      <c r="H16" s="40">
        <f t="shared" si="4"/>
        <v>4987511</v>
      </c>
      <c r="I16" s="19">
        <f t="shared" si="4"/>
        <v>4912850</v>
      </c>
      <c r="J16" s="19">
        <f t="shared" si="4"/>
        <v>3841551</v>
      </c>
      <c r="K16" s="20">
        <f t="shared" si="4"/>
        <v>5292790</v>
      </c>
      <c r="L16" s="21">
        <f t="shared" si="4"/>
        <v>6087698</v>
      </c>
      <c r="M16" s="40">
        <f t="shared" si="4"/>
        <v>6468182</v>
      </c>
      <c r="N16" s="25">
        <f t="shared" si="4"/>
        <v>4862830</v>
      </c>
      <c r="O16" s="25">
        <f t="shared" si="4"/>
        <v>4760777</v>
      </c>
      <c r="P16" s="25">
        <f>SUM(D16:O16)</f>
        <v>58576894</v>
      </c>
      <c r="Q16" s="3"/>
    </row>
    <row r="17" spans="1:17" ht="18" customHeight="1">
      <c r="A17" s="52"/>
      <c r="B17" s="52"/>
      <c r="C17" s="9" t="s">
        <v>14</v>
      </c>
      <c r="D17" s="17">
        <f>D16</f>
        <v>5156965</v>
      </c>
      <c r="E17" s="17">
        <f aca="true" t="shared" si="5" ref="E17:O17">D17+E16</f>
        <v>11322711</v>
      </c>
      <c r="F17" s="17">
        <f t="shared" si="5"/>
        <v>15882605</v>
      </c>
      <c r="G17" s="17">
        <f t="shared" si="5"/>
        <v>17362705</v>
      </c>
      <c r="H17" s="17">
        <f t="shared" si="5"/>
        <v>22350216</v>
      </c>
      <c r="I17" s="17">
        <f t="shared" si="5"/>
        <v>27263066</v>
      </c>
      <c r="J17" s="17">
        <f t="shared" si="5"/>
        <v>31104617</v>
      </c>
      <c r="K17" s="17">
        <f t="shared" si="5"/>
        <v>36397407</v>
      </c>
      <c r="L17" s="17">
        <f t="shared" si="5"/>
        <v>42485105</v>
      </c>
      <c r="M17" s="17">
        <f t="shared" si="5"/>
        <v>48953287</v>
      </c>
      <c r="N17" s="17">
        <f t="shared" si="5"/>
        <v>53816117</v>
      </c>
      <c r="O17" s="17">
        <f t="shared" si="5"/>
        <v>58576894</v>
      </c>
      <c r="P17" s="24" t="s">
        <v>24</v>
      </c>
      <c r="Q17" s="3"/>
    </row>
    <row r="18" spans="1:16" ht="18" customHeight="1">
      <c r="A18" s="51" t="s">
        <v>23</v>
      </c>
      <c r="B18" s="52"/>
      <c r="C18" s="52"/>
      <c r="D18" s="29">
        <f>D16/D4</f>
        <v>0.9322062545191613</v>
      </c>
      <c r="E18" s="28">
        <f>IF(E4=0,"",E16/E4)</f>
        <v>1.0084635263330062</v>
      </c>
      <c r="F18" s="28">
        <f aca="true" t="shared" si="6" ref="F18:O18">IF(F4=0,"",F16/F4)</f>
        <v>1.2844771830985915</v>
      </c>
      <c r="G18" s="28">
        <f t="shared" si="6"/>
        <v>0.49205452127659577</v>
      </c>
      <c r="H18" s="28">
        <f>IF(H4=0,"",H16/H4)</f>
        <v>1.6964323129251702</v>
      </c>
      <c r="I18" s="28">
        <f t="shared" si="6"/>
        <v>1.4833484299516908</v>
      </c>
      <c r="J18" s="28">
        <f>IF(J4=0,"",J16/J4)</f>
        <v>0.7479655373831776</v>
      </c>
      <c r="K18" s="28">
        <f t="shared" si="6"/>
        <v>0.8775974133642845</v>
      </c>
      <c r="L18" s="28">
        <f t="shared" si="6"/>
        <v>1.1460274849397591</v>
      </c>
      <c r="M18" s="28">
        <f t="shared" si="6"/>
        <v>1.0575837148463048</v>
      </c>
      <c r="N18" s="28">
        <f t="shared" si="6"/>
        <v>1.0782328159645234</v>
      </c>
      <c r="O18" s="28">
        <f t="shared" si="6"/>
        <v>0.7752445855723823</v>
      </c>
      <c r="P18" s="29">
        <f>O17/O5</f>
        <v>1.0151622820699455</v>
      </c>
    </row>
    <row r="19" spans="1:16" ht="18" customHeight="1">
      <c r="A19" s="30" t="s">
        <v>28</v>
      </c>
      <c r="B19" s="31"/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1"/>
    </row>
    <row r="20" spans="3:16" ht="12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ht="12.75"/>
    <row r="22" ht="12.75"/>
    <row r="23" ht="12.75"/>
    <row r="24" ht="12.75"/>
    <row r="60" spans="5:6" ht="12">
      <c r="E60" s="5"/>
      <c r="F60" s="5"/>
    </row>
    <row r="73" spans="6:11" ht="12">
      <c r="F73" s="4"/>
      <c r="G73" s="4"/>
      <c r="H73" s="4"/>
      <c r="I73" s="4"/>
      <c r="J73" s="4"/>
      <c r="K73" s="58"/>
    </row>
    <row r="74" ht="12">
      <c r="K74" s="58"/>
    </row>
    <row r="82" spans="4:10" ht="12" customHeight="1">
      <c r="D82" s="12"/>
      <c r="E82" s="12"/>
      <c r="F82" s="12"/>
      <c r="G82" s="12"/>
      <c r="H82" s="12"/>
      <c r="I82" s="12"/>
      <c r="J82" s="12"/>
    </row>
    <row r="83" spans="4:10" ht="12" customHeight="1">
      <c r="D83" s="12"/>
      <c r="E83" s="12"/>
      <c r="F83" s="12"/>
      <c r="G83" s="12"/>
      <c r="H83" s="12"/>
      <c r="I83" s="12"/>
      <c r="J83" s="12"/>
    </row>
    <row r="84" spans="4:10" ht="12" customHeight="1">
      <c r="D84" s="12"/>
      <c r="E84" s="12"/>
      <c r="F84" s="12"/>
      <c r="G84" s="12"/>
      <c r="H84" s="12"/>
      <c r="I84" s="12"/>
      <c r="J84" s="12"/>
    </row>
    <row r="85" spans="4:10" ht="12" customHeight="1">
      <c r="D85" s="12"/>
      <c r="E85" s="12"/>
      <c r="F85" s="12"/>
      <c r="G85" s="12"/>
      <c r="H85" s="12"/>
      <c r="I85" s="12"/>
      <c r="J85" s="12"/>
    </row>
  </sheetData>
  <sheetProtection/>
  <mergeCells count="15">
    <mergeCell ref="K73:K74"/>
    <mergeCell ref="A6:A10"/>
    <mergeCell ref="A11:A15"/>
    <mergeCell ref="A16:B17"/>
    <mergeCell ref="A4:B5"/>
    <mergeCell ref="B6:B7"/>
    <mergeCell ref="B8:B9"/>
    <mergeCell ref="B11:B12"/>
    <mergeCell ref="B13:B14"/>
    <mergeCell ref="A3:C3"/>
    <mergeCell ref="A18:C18"/>
    <mergeCell ref="B10:C10"/>
    <mergeCell ref="B15:C15"/>
    <mergeCell ref="C2:P2"/>
    <mergeCell ref="A1:P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8" r:id="rId4"/>
  <ignoredErrors>
    <ignoredError sqref="P11 P16:P17 P13:P14" formulaRange="1"/>
    <ignoredError sqref="P15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菊池雅樹</cp:lastModifiedBy>
  <cp:lastPrinted>2021-11-17T06:48:16Z</cp:lastPrinted>
  <dcterms:created xsi:type="dcterms:W3CDTF">2004-04-30T06:39:41Z</dcterms:created>
  <dcterms:modified xsi:type="dcterms:W3CDTF">2023-04-18T08:11:37Z</dcterms:modified>
  <cp:category/>
  <cp:version/>
  <cp:contentType/>
  <cp:contentStatus/>
</cp:coreProperties>
</file>