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85" firstSheet="2" activeTab="2"/>
  </bookViews>
  <sheets>
    <sheet name="第6表原紙" sheetId="1" state="hidden" r:id="rId1"/>
    <sheet name="DATA" sheetId="2" state="hidden" r:id="rId2"/>
    <sheet name="目次" sheetId="3" r:id="rId3"/>
    <sheet name="第5表 男女計" sheetId="4" r:id="rId4"/>
    <sheet name="第5表 男" sheetId="5" r:id="rId5"/>
    <sheet name="第5表 女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</sheets>
  <definedNames>
    <definedName name="_xlnm.Print_Area" localSheetId="10">'第10表'!$C$8:$BT$93</definedName>
    <definedName name="_xlnm.Print_Area" localSheetId="5">'第5表 女'!$A$6:$W$129</definedName>
    <definedName name="_xlnm.Print_Area" localSheetId="4">'第5表 男'!$A$6:$W$129</definedName>
    <definedName name="_xlnm.Print_Area" localSheetId="3">'第5表 男女計'!$A$6:$W$129</definedName>
    <definedName name="_xlnm.Print_Area" localSheetId="7">'第7表'!$A$1:$T$35</definedName>
    <definedName name="_xlnm.Print_Titles" localSheetId="10">'第10表'!$B:$B,'第10表'!$1:$7</definedName>
    <definedName name="_xlnm.Print_Titles" localSheetId="5">'第5表 女'!$1:$5</definedName>
    <definedName name="_xlnm.Print_Titles" localSheetId="4">'第5表 男'!$1:$5</definedName>
    <definedName name="_xlnm.Print_Titles" localSheetId="3">'第5表 男女計'!$1:$5</definedName>
    <definedName name="_xlnm.Print_Titles" localSheetId="7">'第7表'!$1:$3</definedName>
  </definedNames>
  <calcPr fullCalcOnLoad="1" fullPrecision="0"/>
</workbook>
</file>

<file path=xl/comments2.xml><?xml version="1.0" encoding="utf-8"?>
<comments xmlns="http://schemas.openxmlformats.org/spreadsheetml/2006/main">
  <authors>
    <author>systembase</author>
  </authors>
  <commentList>
    <comment ref="A3" authorId="0">
      <text>
        <r>
          <rPr>
            <b/>
            <sz val="9"/>
            <rFont val="ＭＳ Ｐゴシック"/>
            <family val="3"/>
          </rPr>
          <t>対象期間見出し
行位置</t>
        </r>
      </text>
    </comment>
    <comment ref="B3" authorId="0">
      <text>
        <r>
          <rPr>
            <b/>
            <sz val="9"/>
            <rFont val="ＭＳ Ｐゴシック"/>
            <family val="3"/>
          </rPr>
          <t>対象期間見出し
列位置</t>
        </r>
      </text>
    </comment>
  </commentList>
</comments>
</file>

<file path=xl/sharedStrings.xml><?xml version="1.0" encoding="utf-8"?>
<sst xmlns="http://schemas.openxmlformats.org/spreadsheetml/2006/main" count="2632" uniqueCount="345">
  <si>
    <t>総　　数</t>
  </si>
  <si>
    <t>100歳以上</t>
  </si>
  <si>
    <t>区　　分</t>
  </si>
  <si>
    <t>男</t>
  </si>
  <si>
    <t>女</t>
  </si>
  <si>
    <t>区　　分</t>
  </si>
  <si>
    <t>男</t>
  </si>
  <si>
    <t>女</t>
  </si>
  <si>
    <t xml:space="preserve">   0 ～ 4歳</t>
  </si>
  <si>
    <t xml:space="preserve"> 5 ～　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</si>
  <si>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</si>
  <si>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</si>
  <si>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</si>
  <si>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</si>
  <si>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</si>
  <si>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</si>
  <si>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</si>
  <si>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55 ～　59</t>
  </si>
  <si>
    <t>60 ～　64</t>
  </si>
  <si>
    <t>65 ～　69</t>
  </si>
  <si>
    <t>70 ～　74</t>
  </si>
  <si>
    <t>75 ～　79</t>
  </si>
  <si>
    <t>80 ～　84</t>
  </si>
  <si>
    <t>85 ～　89</t>
  </si>
  <si>
    <t>90 ～　94</t>
  </si>
  <si>
    <t>95 ～　99</t>
  </si>
  <si>
    <t xml:space="preserve"> 50 ～　54歳</t>
  </si>
  <si>
    <t>45 ～ 49</t>
  </si>
  <si>
    <t>総　　数</t>
  </si>
  <si>
    <t>第６表　　　　年齢（５歳階級）別 ・ 男女別死亡数及び死亡率</t>
  </si>
  <si>
    <t>前年人口(男)</t>
  </si>
  <si>
    <t>前年人口(女)</t>
  </si>
  <si>
    <t>出生数(男)</t>
  </si>
  <si>
    <t>出生数(女)</t>
  </si>
  <si>
    <t>（単位：人・‰）</t>
  </si>
  <si>
    <t>（注）</t>
  </si>
  <si>
    <t>(　)書きは死亡率(人口1,000人当たり)であり、次の式で計算している。</t>
  </si>
  <si>
    <t>死　亡　数</t>
  </si>
  <si>
    <t>死亡率 ＝</t>
  </si>
  <si>
    <t>×1000</t>
  </si>
  <si>
    <t>C:\Program Files\人口推計システム ver1.0\ExcelTmp\NEN06DAT.xls</t>
  </si>
  <si>
    <t>第 6表年齢(５歳階級)別・男女別死亡数及び死亡率</t>
  </si>
  <si>
    <t>(平成22年10月～平成23年9月)</t>
  </si>
  <si>
    <t>第６表　　　　年齢（５歳階級）別 ・ 男女別死亡数及び死亡率</t>
  </si>
  <si>
    <t>区　　分</t>
  </si>
  <si>
    <t>総　　数</t>
  </si>
  <si>
    <t>男</t>
  </si>
  <si>
    <t>女</t>
  </si>
  <si>
    <t>総　　数</t>
  </si>
  <si>
    <t>男</t>
  </si>
  <si>
    <t>女</t>
  </si>
  <si>
    <t xml:space="preserve"> 50 ～　54歳</t>
  </si>
  <si>
    <t xml:space="preserve">   0 ～ 4歳</t>
  </si>
  <si>
    <t>55 ～　59</t>
  </si>
  <si>
    <t xml:space="preserve"> 5 ～　9</t>
  </si>
  <si>
    <t>60 ～　64</t>
  </si>
  <si>
    <t>10 ～ 14</t>
  </si>
  <si>
    <t>65 ～　69</t>
  </si>
  <si>
    <t>15 ～ 19</t>
  </si>
  <si>
    <t>70 ～　74</t>
  </si>
  <si>
    <t>20 ～ 24</t>
  </si>
  <si>
    <t>75 ～　79</t>
  </si>
  <si>
    <t>25 ～ 29</t>
  </si>
  <si>
    <t>80 ～　84</t>
  </si>
  <si>
    <t>30 ～ 34</t>
  </si>
  <si>
    <t>85 ～　89</t>
  </si>
  <si>
    <t>35 ～ 39</t>
  </si>
  <si>
    <t>90 ～　94</t>
  </si>
  <si>
    <t>40 ～ 44</t>
  </si>
  <si>
    <t>95 ～　99</t>
  </si>
  <si>
    <t>45 ～ 49</t>
  </si>
  <si>
    <t>100歳以上</t>
  </si>
  <si>
    <t>平成22年10月1日</t>
  </si>
  <si>
    <t>平成22年10月1日～</t>
  </si>
  <si>
    <t>平成23年9月30日の出生数</t>
  </si>
  <si>
    <t>第５表　　　　年齢（各歳 ・ ５歳階級）別 ・ 要因別増減状況</t>
  </si>
  <si>
    <t>（男女計）</t>
  </si>
  <si>
    <t>（単位 ： 人）</t>
  </si>
  <si>
    <t>区分</t>
  </si>
  <si>
    <t>平成22年</t>
  </si>
  <si>
    <t>自　　然　　動　　態</t>
  </si>
  <si>
    <t>社　　　　　　　　会　　　　　　　　動　　　　　　　　態</t>
  </si>
  <si>
    <t>外 国 人</t>
  </si>
  <si>
    <t>帰   化</t>
  </si>
  <si>
    <t>年間増減</t>
  </si>
  <si>
    <t>平成23年</t>
  </si>
  <si>
    <t>10月1日</t>
  </si>
  <si>
    <t>転　　　　　　　　　　　　入</t>
  </si>
  <si>
    <t>転　　　　　　　　　　　　出</t>
  </si>
  <si>
    <t>社会増減</t>
  </si>
  <si>
    <t>登　　録</t>
  </si>
  <si>
    <t>年齢</t>
  </si>
  <si>
    <t>推計人口</t>
  </si>
  <si>
    <t>出　　生</t>
  </si>
  <si>
    <t>死　　亡</t>
  </si>
  <si>
    <t>自然増減</t>
  </si>
  <si>
    <t>県　　内</t>
  </si>
  <si>
    <t>県　　外</t>
  </si>
  <si>
    <t>職権記載</t>
  </si>
  <si>
    <t>計</t>
  </si>
  <si>
    <t>職権消除</t>
  </si>
  <si>
    <t>増　　減</t>
  </si>
  <si>
    <t>歳</t>
  </si>
  <si>
    <t>0～4</t>
  </si>
  <si>
    <t>－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</si>
  <si>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</si>
  <si>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</si>
  <si>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</si>
  <si>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</si>
  <si>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</si>
  <si>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</si>
  <si>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</si>
  <si>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</si>
  <si>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</si>
  <si>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</si>
  <si>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</si>
  <si>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</si>
  <si>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</si>
  <si>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</si>
  <si>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</si>
  <si>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</si>
  <si>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</si>
  <si>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</si>
  <si>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</si>
  <si>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</si>
  <si>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（男）</t>
  </si>
  <si>
    <t>（女）</t>
  </si>
  <si>
    <t>第７表　　　　年齢（５歳階級）別 ・ 男女別社会動態</t>
  </si>
  <si>
    <t>（単位：人・％）</t>
  </si>
  <si>
    <t>総　　　　　　　　　　　数</t>
  </si>
  <si>
    <t xml:space="preserve">区　分
</t>
  </si>
  <si>
    <t>県外転入</t>
  </si>
  <si>
    <t>県外転出</t>
  </si>
  <si>
    <t>社会増減数</t>
  </si>
  <si>
    <t>社会増減率</t>
  </si>
  <si>
    <t>歳</t>
  </si>
  <si>
    <t xml:space="preserve"> 0 ～　4</t>
  </si>
  <si>
    <t>10 ～　14</t>
  </si>
  <si>
    <t>15 ～　19</t>
  </si>
  <si>
    <t>20 ～　24</t>
  </si>
  <si>
    <t>25 ～　29</t>
  </si>
  <si>
    <t>30 ～　34</t>
  </si>
  <si>
    <t>35 ～　39</t>
  </si>
  <si>
    <t>40 ～　44</t>
  </si>
  <si>
    <t>45 ～　49</t>
  </si>
  <si>
    <t>50 ～　54</t>
  </si>
  <si>
    <t>（注） １　県外転入は、国外・職権記載を含む。</t>
  </si>
  <si>
    <t>３　社会増減率は次の式で計算している。</t>
  </si>
  <si>
    <t>　　　 ２　県外転出は、国外・職権消除を含む。</t>
  </si>
  <si>
    <t xml:space="preserve"> </t>
  </si>
  <si>
    <t>社　会　増　減　数</t>
  </si>
  <si>
    <t>社会増減率　＝</t>
  </si>
  <si>
    <t>　×　100</t>
  </si>
  <si>
    <t>△</t>
  </si>
  <si>
    <t/>
  </si>
  <si>
    <t>第８表　　　　月 別 ・ 要 因 別 増 減 状 況</t>
  </si>
  <si>
    <t>区　分</t>
  </si>
  <si>
    <t>社　　　　　　　会　　　　　　　動　　　　　　　態</t>
  </si>
  <si>
    <t>外　国　人</t>
  </si>
  <si>
    <t>外国増減(非表示)</t>
  </si>
  <si>
    <t>[　参　考　]</t>
  </si>
  <si>
    <t>転　　　　　　　入</t>
  </si>
  <si>
    <t>転　　　　　　　出</t>
  </si>
  <si>
    <t>社　　会</t>
  </si>
  <si>
    <t>帰　　化</t>
  </si>
  <si>
    <t>月間増減</t>
  </si>
  <si>
    <t>移動後（翌月１日</t>
  </si>
  <si>
    <t>月　別</t>
  </si>
  <si>
    <t>出　　生</t>
  </si>
  <si>
    <t>死　　亡</t>
  </si>
  <si>
    <t>自然増減</t>
  </si>
  <si>
    <t>現在）の推計人口</t>
  </si>
  <si>
    <t>総　　　数</t>
  </si>
  <si>
    <t>平成22年10月</t>
  </si>
  <si>
    <t>11月</t>
  </si>
  <si>
    <t>12月</t>
  </si>
  <si>
    <t>平成23年1月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</si>
  <si>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</si>
  <si>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</si>
  <si>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</si>
  <si>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</si>
  <si>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</si>
  <si>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</si>
  <si>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</si>
  <si>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</si>
  <si>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第９表　　　　月別 ・ 男女別出生数及び死亡数</t>
  </si>
  <si>
    <t>出　　　生　　　数</t>
  </si>
  <si>
    <t>死　　亡　　数</t>
  </si>
  <si>
    <t>月別</t>
  </si>
  <si>
    <t>　　第１０表　　　　岩手県人口移動一覧表</t>
  </si>
  <si>
    <t>(平成23年市町村別転出入者数)</t>
  </si>
  <si>
    <t>（単位：人）</t>
  </si>
  <si>
    <t>転出先等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</si>
  <si>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</si>
  <si>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</si>
  <si>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</si>
  <si>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</si>
  <si>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</si>
  <si>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</si>
  <si>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</si>
  <si>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</si>
  <si>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</si>
  <si>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</si>
  <si>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</si>
  <si>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</si>
  <si>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</si>
  <si>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</si>
  <si>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</si>
  <si>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</si>
  <si>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</si>
  <si>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</si>
  <si>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</si>
  <si>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</si>
  <si>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</si>
  <si>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</si>
  <si>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</si>
  <si>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</si>
  <si>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</si>
  <si>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</si>
  <si>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</si>
  <si>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</si>
  <si>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</si>
  <si>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</si>
  <si>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</si>
  <si>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</si>
  <si>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</si>
  <si>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</si>
  <si>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県内転出計</t>
  </si>
  <si>
    <t>県外転出計</t>
  </si>
  <si>
    <t>死亡</t>
  </si>
  <si>
    <t>職権消除</t>
  </si>
  <si>
    <t>減少計</t>
  </si>
  <si>
    <t>転入先等</t>
  </si>
  <si>
    <t>亡</t>
  </si>
  <si>
    <t>※</t>
  </si>
  <si>
    <t>①</t>
  </si>
  <si>
    <t>⑧</t>
  </si>
  <si>
    <t>⑨</t>
  </si>
  <si>
    <t>⑩</t>
  </si>
  <si>
    <t>⑪</t>
  </si>
  <si>
    <t>県内転入計</t>
  </si>
  <si>
    <t>②</t>
  </si>
  <si>
    <t>⑫</t>
  </si>
  <si>
    <t>県外転入計</t>
  </si>
  <si>
    <t>③</t>
  </si>
  <si>
    <t>⑬</t>
  </si>
  <si>
    <t>④</t>
  </si>
  <si>
    <t>⑤</t>
  </si>
  <si>
    <t>外国人増減</t>
  </si>
  <si>
    <t>⑥</t>
  </si>
  <si>
    <t>帰　化　数</t>
  </si>
  <si>
    <t>⑦</t>
  </si>
  <si>
    <t>⑭</t>
  </si>
  <si>
    <t>増　加　計</t>
  </si>
  <si>
    <t>（注）　移動一覧表の見方</t>
  </si>
  <si>
    <t>（１）　縦の欄の数値は、市町村別の県内転入者と県外転入者、出生、職権記載、外国人登録増減、帰化の数を示すものである。</t>
  </si>
  <si>
    <t>（２）　横の欄の数値は、市町村別の県内転出者と県外転出者、死亡、職権消除の数を示すものである。</t>
  </si>
  <si>
    <t>（３）　右辺下部の丸内番号を付した数値は県計で、それぞれ次の内容である。</t>
  </si>
  <si>
    <t>①県内転出入者総数</t>
  </si>
  <si>
    <t>②県外転入者総数</t>
  </si>
  <si>
    <t>　　③出生数</t>
  </si>
  <si>
    <t>　④職権記載総数</t>
  </si>
  <si>
    <t>⑤外国人登録増減数</t>
  </si>
  <si>
    <t>⑥帰化</t>
  </si>
  <si>
    <t>　　⑦増加総数（①＋②＋③＋④＋⑤＋⑥）</t>
  </si>
  <si>
    <t>　⑧県外転出者総数</t>
  </si>
  <si>
    <t>⑨死亡数</t>
  </si>
  <si>
    <t>⑩職権消除数</t>
  </si>
  <si>
    <t>　　⑪減少総数（①＋⑧＋⑨＋⑩）</t>
  </si>
  <si>
    <t>　⑫県外転出入増減数（②－⑧）</t>
  </si>
  <si>
    <t>⑬自然増減（③－⑨）</t>
  </si>
  <si>
    <t>⑭増加数から減少数を差し引いた純増加数（⑦－⑪）</t>
  </si>
  <si>
    <t xml:space="preserve">100～  </t>
  </si>
  <si>
    <t>(16.5)</t>
  </si>
  <si>
    <t>(17.5)</t>
  </si>
  <si>
    <t>(15.7)</t>
  </si>
  <si>
    <t>( 6.8)</t>
  </si>
  <si>
    <t>( 8.5)</t>
  </si>
  <si>
    <t>( 5.2)</t>
  </si>
  <si>
    <t>( 2.4)</t>
  </si>
  <si>
    <t>( 2.3)</t>
  </si>
  <si>
    <t>( 2.6)</t>
  </si>
  <si>
    <t>( 9.4)</t>
  </si>
  <si>
    <t>(11.4)</t>
  </si>
  <si>
    <t>( 7.5)</t>
  </si>
  <si>
    <t>( 0.9)</t>
  </si>
  <si>
    <t>( 0.8)</t>
  </si>
  <si>
    <t>( 1.0)</t>
  </si>
  <si>
    <t>(11.6)</t>
  </si>
  <si>
    <t>(14.4)</t>
  </si>
  <si>
    <t>( 8.8)</t>
  </si>
  <si>
    <t>( 0.5)</t>
  </si>
  <si>
    <t>( 0.6)</t>
  </si>
  <si>
    <t>( 0.4)</t>
  </si>
  <si>
    <t>(18.5)</t>
  </si>
  <si>
    <t>(24.6)</t>
  </si>
  <si>
    <t>(13.1)</t>
  </si>
  <si>
    <t>( 1.2)</t>
  </si>
  <si>
    <t>(25.4)</t>
  </si>
  <si>
    <t>(34.1)</t>
  </si>
  <si>
    <t>( 1.7)</t>
  </si>
  <si>
    <t>( 2.1)</t>
  </si>
  <si>
    <t>( 1.3)</t>
  </si>
  <si>
    <t>(35.7)</t>
  </si>
  <si>
    <t>(49.8)</t>
  </si>
  <si>
    <t>( 2.0)</t>
  </si>
  <si>
    <t>( 1.6)</t>
  </si>
  <si>
    <t>(58.9)</t>
  </si>
  <si>
    <t>(81.7)</t>
  </si>
  <si>
    <t>(44.3)</t>
  </si>
  <si>
    <t>( 2.8)</t>
  </si>
  <si>
    <t>(89.6)</t>
  </si>
  <si>
    <t>(119.2)</t>
  </si>
  <si>
    <t>(75.7)</t>
  </si>
  <si>
    <t>( 3.5)</t>
  </si>
  <si>
    <t>( 2.2)</t>
  </si>
  <si>
    <t>(147.5)</t>
  </si>
  <si>
    <t>(184.4)</t>
  </si>
  <si>
    <t>(136.0)</t>
  </si>
  <si>
    <t>( 3.4)</t>
  </si>
  <si>
    <t>( 3.9)</t>
  </si>
  <si>
    <t>( 2.9)</t>
  </si>
  <si>
    <t>(208.0)</t>
  </si>
  <si>
    <t>(245.5)</t>
  </si>
  <si>
    <t>(198.4)</t>
  </si>
  <si>
    <t>( 4.8)</t>
  </si>
  <si>
    <t>( 4.9)</t>
  </si>
  <si>
    <t>( 4.6)</t>
  </si>
  <si>
    <t>(302.2)</t>
  </si>
  <si>
    <t>(308.3)</t>
  </si>
  <si>
    <t>(301.1)</t>
  </si>
  <si>
    <t>△</t>
  </si>
  <si>
    <t>目　　次</t>
  </si>
  <si>
    <t>第５表　年齢(各歳・５歳階級)別・要因別増減状況</t>
  </si>
  <si>
    <t>(男女計)</t>
  </si>
  <si>
    <t>(男)</t>
  </si>
  <si>
    <t>(女)</t>
  </si>
  <si>
    <t>第６表　年齢(５歳階級)別・男女別死亡数及び死亡率</t>
  </si>
  <si>
    <t>第７表　年齢(５歳階級)別・男女別社会動態</t>
  </si>
  <si>
    <t>第８表　月別・要因別増減状況</t>
  </si>
  <si>
    <t>第９表　月別・男女別出生数及び死亡数</t>
  </si>
  <si>
    <t>　※選択した統計表からこのシートに戻る際は、各統計表の上にある　　　　　をクリックしてください。</t>
  </si>
  <si>
    <t>第10表　岩手県人口移動一覧表(平成23年市町村別転出入者数)</t>
  </si>
  <si>
    <t>平成23年　岩手県毎月人口推計（年報）</t>
  </si>
  <si>
    <t>Ⅱ　平成23年統計表（その３）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</si>
</sst>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;&quot;△ &quot;0"/>
    <numFmt numFmtId="178" formatCode="#,##0_);[Red]\(#,##0\)"/>
    <numFmt numFmtId="179" formatCode="#,##0_ "/>
    <numFmt numFmtId="180" formatCode="[&lt;=999]000;[&lt;=9999]000\-00;000\-0000"/>
    <numFmt numFmtId="181" formatCode="[$-411]ggge&quot;年&quot;;@"/>
    <numFmt numFmtId="182" formatCode="#,##0;&quot;△ &quot;#,##0"/>
    <numFmt numFmtId="183" formatCode="#,##0.0_);[Red]\(#,##0.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9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24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76" fontId="5" fillId="0" borderId="0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 horizontal="center"/>
    </xf>
    <xf numFmtId="179" fontId="7" fillId="0" borderId="21" xfId="0" applyNumberFormat="1" applyFont="1" applyBorder="1" applyAlignment="1">
      <alignment/>
    </xf>
    <xf numFmtId="0" fontId="0" fillId="33" borderId="21" xfId="0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4" fillId="0" borderId="13" xfId="0" applyNumberFormat="1" applyFont="1" applyBorder="1" applyAlignment="1">
      <alignment/>
    </xf>
    <xf numFmtId="38" fontId="3" fillId="0" borderId="19" xfId="0" applyNumberFormat="1" applyFont="1" applyBorder="1" applyAlignment="1">
      <alignment/>
    </xf>
    <xf numFmtId="38" fontId="3" fillId="0" borderId="2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8" fontId="3" fillId="0" borderId="13" xfId="0" applyNumberFormat="1" applyFont="1" applyBorder="1" applyAlignment="1">
      <alignment/>
    </xf>
    <xf numFmtId="38" fontId="3" fillId="0" borderId="10" xfId="0" applyNumberFormat="1" applyFont="1" applyBorder="1" applyAlignment="1">
      <alignment/>
    </xf>
    <xf numFmtId="38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8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2" fillId="0" borderId="12" xfId="0" applyFont="1" applyBorder="1" applyAlignment="1">
      <alignment vertical="center"/>
    </xf>
    <xf numFmtId="56" fontId="2" fillId="0" borderId="10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3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0" xfId="0" applyNumberFormat="1" applyFont="1" applyBorder="1" applyAlignment="1">
      <alignment vertical="center"/>
    </xf>
    <xf numFmtId="38" fontId="4" fillId="0" borderId="37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13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38" fontId="3" fillId="0" borderId="10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vertical="center"/>
    </xf>
    <xf numFmtId="38" fontId="5" fillId="0" borderId="13" xfId="0" applyNumberFormat="1" applyFont="1" applyBorder="1" applyAlignment="1">
      <alignment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30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38" fontId="4" fillId="0" borderId="37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8" fontId="5" fillId="0" borderId="3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3" fillId="0" borderId="37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right" vertical="center"/>
    </xf>
    <xf numFmtId="38" fontId="4" fillId="0" borderId="37" xfId="0" applyNumberFormat="1" applyFont="1" applyBorder="1" applyAlignment="1">
      <alignment horizontal="center" vertical="center"/>
    </xf>
    <xf numFmtId="38" fontId="13" fillId="0" borderId="13" xfId="0" applyNumberFormat="1" applyFont="1" applyBorder="1" applyAlignment="1">
      <alignment vertical="center"/>
    </xf>
    <xf numFmtId="38" fontId="12" fillId="0" borderId="0" xfId="0" applyNumberFormat="1" applyFont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vertical="center"/>
    </xf>
    <xf numFmtId="38" fontId="3" fillId="0" borderId="38" xfId="0" applyNumberFormat="1" applyFont="1" applyBorder="1" applyAlignment="1">
      <alignment vertical="center"/>
    </xf>
    <xf numFmtId="38" fontId="3" fillId="0" borderId="38" xfId="0" applyNumberFormat="1" applyFont="1" applyBorder="1" applyAlignment="1">
      <alignment horizontal="right" vertical="center"/>
    </xf>
    <xf numFmtId="38" fontId="5" fillId="0" borderId="38" xfId="0" applyNumberFormat="1" applyFont="1" applyBorder="1" applyAlignment="1">
      <alignment horizontal="right" vertical="center"/>
    </xf>
    <xf numFmtId="38" fontId="3" fillId="0" borderId="39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vertical="center"/>
    </xf>
    <xf numFmtId="182" fontId="4" fillId="0" borderId="37" xfId="0" applyNumberFormat="1" applyFont="1" applyBorder="1" applyAlignment="1">
      <alignment vertical="center"/>
    </xf>
    <xf numFmtId="182" fontId="4" fillId="0" borderId="37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vertical="center"/>
    </xf>
    <xf numFmtId="182" fontId="12" fillId="0" borderId="0" xfId="0" applyNumberFormat="1" applyFont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3" fillId="0" borderId="18" xfId="0" applyFont="1" applyBorder="1" applyAlignment="1">
      <alignment horizontal="right" vertical="center"/>
    </xf>
    <xf numFmtId="182" fontId="3" fillId="0" borderId="11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vertical="center"/>
    </xf>
    <xf numFmtId="182" fontId="3" fillId="0" borderId="38" xfId="0" applyNumberFormat="1" applyFont="1" applyBorder="1" applyAlignment="1">
      <alignment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6" fillId="0" borderId="37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vertical="center"/>
    </xf>
    <xf numFmtId="38" fontId="16" fillId="0" borderId="0" xfId="0" applyNumberFormat="1" applyFont="1" applyBorder="1" applyAlignment="1">
      <alignment horizontal="right" vertical="center"/>
    </xf>
    <xf numFmtId="183" fontId="16" fillId="0" borderId="13" xfId="0" applyNumberFormat="1" applyFont="1" applyBorder="1" applyAlignment="1">
      <alignment vertical="center"/>
    </xf>
    <xf numFmtId="183" fontId="16" fillId="0" borderId="16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38" fontId="2" fillId="0" borderId="37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38" fontId="2" fillId="0" borderId="38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horizontal="right" vertical="center"/>
    </xf>
    <xf numFmtId="183" fontId="2" fillId="0" borderId="14" xfId="0" applyNumberFormat="1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82" fontId="16" fillId="0" borderId="0" xfId="0" applyNumberFormat="1" applyFont="1" applyBorder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182" fontId="16" fillId="0" borderId="45" xfId="0" applyNumberFormat="1" applyFont="1" applyBorder="1" applyAlignment="1">
      <alignment vertical="center"/>
    </xf>
    <xf numFmtId="182" fontId="16" fillId="0" borderId="37" xfId="0" applyNumberFormat="1" applyFont="1" applyBorder="1" applyAlignment="1">
      <alignment vertical="center"/>
    </xf>
    <xf numFmtId="182" fontId="16" fillId="0" borderId="13" xfId="0" applyNumberFormat="1" applyFont="1" applyBorder="1" applyAlignment="1">
      <alignment vertical="center"/>
    </xf>
    <xf numFmtId="182" fontId="16" fillId="0" borderId="19" xfId="0" applyNumberFormat="1" applyFont="1" applyBorder="1" applyAlignment="1">
      <alignment horizontal="right" vertical="center"/>
    </xf>
    <xf numFmtId="182" fontId="16" fillId="0" borderId="10" xfId="0" applyNumberFormat="1" applyFont="1" applyBorder="1" applyAlignment="1">
      <alignment vertical="center"/>
    </xf>
    <xf numFmtId="182" fontId="16" fillId="0" borderId="16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vertical="center"/>
    </xf>
    <xf numFmtId="182" fontId="2" fillId="0" borderId="37" xfId="0" applyNumberFormat="1" applyFont="1" applyBorder="1" applyAlignment="1">
      <alignment vertical="center"/>
    </xf>
    <xf numFmtId="182" fontId="11" fillId="0" borderId="13" xfId="0" applyNumberFormat="1" applyFont="1" applyBorder="1" applyAlignment="1">
      <alignment vertical="center"/>
    </xf>
    <xf numFmtId="182" fontId="2" fillId="0" borderId="37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182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11" fillId="0" borderId="15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2" fontId="17" fillId="0" borderId="37" xfId="0" applyNumberFormat="1" applyFont="1" applyBorder="1" applyAlignment="1">
      <alignment vertical="center"/>
    </xf>
    <xf numFmtId="182" fontId="17" fillId="0" borderId="0" xfId="0" applyNumberFormat="1" applyFont="1" applyBorder="1" applyAlignment="1">
      <alignment vertical="center"/>
    </xf>
    <xf numFmtId="182" fontId="17" fillId="0" borderId="13" xfId="0" applyNumberFormat="1" applyFont="1" applyBorder="1" applyAlignment="1">
      <alignment vertical="center"/>
    </xf>
    <xf numFmtId="182" fontId="17" fillId="0" borderId="10" xfId="0" applyNumberFormat="1" applyFont="1" applyBorder="1" applyAlignment="1">
      <alignment vertical="center"/>
    </xf>
    <xf numFmtId="182" fontId="17" fillId="0" borderId="0" xfId="0" applyNumberFormat="1" applyFont="1" applyBorder="1" applyAlignment="1">
      <alignment horizontal="right" vertical="center"/>
    </xf>
    <xf numFmtId="182" fontId="17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32" xfId="0" applyFont="1" applyBorder="1" applyAlignment="1">
      <alignment horizontal="left"/>
    </xf>
    <xf numFmtId="0" fontId="6" fillId="0" borderId="10" xfId="0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center" vertical="center"/>
    </xf>
    <xf numFmtId="182" fontId="6" fillId="0" borderId="45" xfId="0" applyNumberFormat="1" applyFont="1" applyBorder="1" applyAlignment="1">
      <alignment horizontal="center" vertical="center"/>
    </xf>
    <xf numFmtId="182" fontId="6" fillId="0" borderId="37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/>
    </xf>
    <xf numFmtId="182" fontId="6" fillId="0" borderId="46" xfId="0" applyNumberFormat="1" applyFont="1" applyBorder="1" applyAlignment="1">
      <alignment horizontal="center" vertical="center"/>
    </xf>
    <xf numFmtId="182" fontId="6" fillId="0" borderId="35" xfId="0" applyNumberFormat="1" applyFont="1" applyBorder="1" applyAlignment="1">
      <alignment horizontal="center" vertical="center"/>
    </xf>
    <xf numFmtId="182" fontId="6" fillId="0" borderId="34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32" xfId="0" applyNumberFormat="1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182" fontId="6" fillId="0" borderId="47" xfId="0" applyNumberFormat="1" applyFont="1" applyBorder="1" applyAlignment="1">
      <alignment horizontal="center" vertical="center"/>
    </xf>
    <xf numFmtId="182" fontId="6" fillId="0" borderId="19" xfId="0" applyNumberFormat="1" applyFont="1" applyBorder="1" applyAlignment="1">
      <alignment vertical="center"/>
    </xf>
    <xf numFmtId="182" fontId="6" fillId="0" borderId="47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center" vertical="center"/>
    </xf>
    <xf numFmtId="182" fontId="6" fillId="0" borderId="3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2" fontId="6" fillId="0" borderId="37" xfId="0" applyNumberFormat="1" applyFont="1" applyBorder="1" applyAlignment="1">
      <alignment horizontal="left" vertical="center"/>
    </xf>
    <xf numFmtId="182" fontId="6" fillId="0" borderId="10" xfId="0" applyNumberFormat="1" applyFont="1" applyBorder="1" applyAlignment="1">
      <alignment horizontal="left" vertical="center"/>
    </xf>
    <xf numFmtId="177" fontId="6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0" fontId="14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0" fillId="0" borderId="0" xfId="61" applyFont="1">
      <alignment/>
      <protection/>
    </xf>
    <xf numFmtId="0" fontId="21" fillId="0" borderId="0" xfId="43" applyFont="1" applyAlignment="1" applyProtection="1">
      <alignment horizontal="center"/>
      <protection/>
    </xf>
    <xf numFmtId="0" fontId="16" fillId="0" borderId="0" xfId="61" applyFont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Alignment="1">
      <alignment horizontal="left"/>
    </xf>
    <xf numFmtId="0" fontId="21" fillId="0" borderId="0" xfId="43" applyFont="1" applyAlignment="1" applyProtection="1">
      <alignment/>
      <protection/>
    </xf>
    <xf numFmtId="0" fontId="0" fillId="0" borderId="0" xfId="61" applyFont="1" applyAlignment="1">
      <alignment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distributed" vertical="distributed" textRotation="255" wrapText="1"/>
    </xf>
    <xf numFmtId="0" fontId="6" fillId="0" borderId="37" xfId="0" applyFont="1" applyBorder="1" applyAlignment="1">
      <alignment horizontal="distributed" vertical="distributed" textRotation="255" wrapText="1"/>
    </xf>
    <xf numFmtId="0" fontId="6" fillId="0" borderId="34" xfId="0" applyFont="1" applyBorder="1" applyAlignment="1">
      <alignment horizontal="distributed" vertical="distributed" textRotation="255" wrapText="1"/>
    </xf>
    <xf numFmtId="0" fontId="6" fillId="0" borderId="47" xfId="0" applyFont="1" applyBorder="1" applyAlignment="1">
      <alignment horizontal="distributed" vertical="distributed" textRotation="255" wrapText="1"/>
    </xf>
    <xf numFmtId="0" fontId="6" fillId="0" borderId="0" xfId="0" applyFont="1" applyAlignment="1">
      <alignment horizontal="distributed" vertical="distributed" textRotation="255" wrapText="1"/>
    </xf>
    <xf numFmtId="0" fontId="6" fillId="0" borderId="46" xfId="0" applyFont="1" applyBorder="1" applyAlignment="1">
      <alignment horizontal="distributed" vertical="distributed" textRotation="255" wrapText="1"/>
    </xf>
    <xf numFmtId="0" fontId="6" fillId="0" borderId="47" xfId="0" applyFont="1" applyBorder="1" applyAlignment="1">
      <alignment horizontal="distributed" vertical="distributed" textRotation="255" wrapText="1"/>
    </xf>
    <xf numFmtId="0" fontId="6" fillId="0" borderId="0" xfId="0" applyFont="1" applyAlignment="1">
      <alignment horizontal="distributed" vertical="distributed" textRotation="255"/>
    </xf>
    <xf numFmtId="0" fontId="6" fillId="0" borderId="46" xfId="0" applyFont="1" applyBorder="1" applyAlignment="1">
      <alignment horizontal="distributed" vertical="distributed" textRotation="255"/>
    </xf>
    <xf numFmtId="0" fontId="6" fillId="0" borderId="45" xfId="0" applyFont="1" applyBorder="1" applyAlignment="1">
      <alignment horizontal="distributed" vertical="distributed" textRotation="255" wrapText="1"/>
    </xf>
    <xf numFmtId="0" fontId="6" fillId="0" borderId="13" xfId="0" applyFont="1" applyBorder="1" applyAlignment="1">
      <alignment horizontal="distributed" vertical="distributed" textRotation="255"/>
    </xf>
    <xf numFmtId="0" fontId="6" fillId="0" borderId="35" xfId="0" applyFont="1" applyBorder="1" applyAlignment="1">
      <alignment horizontal="distributed" vertical="distributed" textRotation="255"/>
    </xf>
    <xf numFmtId="0" fontId="6" fillId="0" borderId="20" xfId="0" applyFont="1" applyBorder="1" applyAlignment="1">
      <alignment horizontal="distributed" vertical="distributed" textRotation="255" wrapText="1"/>
    </xf>
    <xf numFmtId="0" fontId="6" fillId="0" borderId="10" xfId="0" applyFont="1" applyBorder="1" applyAlignment="1">
      <alignment horizontal="distributed" vertical="distributed" textRotation="255"/>
    </xf>
    <xf numFmtId="0" fontId="6" fillId="0" borderId="32" xfId="0" applyFont="1" applyBorder="1" applyAlignment="1">
      <alignment horizontal="distributed" vertical="distributed" textRotation="255"/>
    </xf>
    <xf numFmtId="0" fontId="6" fillId="0" borderId="45" xfId="0" applyFont="1" applyBorder="1" applyAlignment="1">
      <alignment horizontal="distributed" vertical="distributed" textRotation="255" wrapText="1"/>
    </xf>
    <xf numFmtId="0" fontId="6" fillId="0" borderId="13" xfId="0" applyFont="1" applyBorder="1" applyAlignment="1">
      <alignment horizontal="distributed" vertical="distributed" textRotation="255" wrapText="1"/>
    </xf>
    <xf numFmtId="0" fontId="6" fillId="0" borderId="35" xfId="0" applyFont="1" applyBorder="1" applyAlignment="1">
      <alignment horizontal="distributed" vertical="distributed" textRotation="255" wrapText="1"/>
    </xf>
    <xf numFmtId="0" fontId="6" fillId="0" borderId="19" xfId="0" applyFont="1" applyBorder="1" applyAlignment="1">
      <alignment horizontal="distributed" vertical="distributed" textRotation="255" wrapText="1"/>
    </xf>
    <xf numFmtId="0" fontId="6" fillId="0" borderId="37" xfId="0" applyFont="1" applyBorder="1" applyAlignment="1">
      <alignment horizontal="distributed" vertical="distributed" textRotation="255"/>
    </xf>
    <xf numFmtId="0" fontId="6" fillId="0" borderId="34" xfId="0" applyFont="1" applyBorder="1" applyAlignment="1">
      <alignment horizontal="distributed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32</xdr:row>
      <xdr:rowOff>9525</xdr:rowOff>
    </xdr:from>
    <xdr:to>
      <xdr:col>6</xdr:col>
      <xdr:colOff>552450</xdr:colOff>
      <xdr:row>34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2219325" y="8477250"/>
          <a:ext cx="2114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 )</a:t>
          </a:r>
        </a:p>
      </xdr:txBody>
    </xdr:sp>
    <xdr:clientData/>
  </xdr:twoCellAnchor>
  <xdr:twoCellAnchor>
    <xdr:from>
      <xdr:col>0</xdr:col>
      <xdr:colOff>676275</xdr:colOff>
      <xdr:row>32</xdr:row>
      <xdr:rowOff>9525</xdr:rowOff>
    </xdr:from>
    <xdr:to>
      <xdr:col>2</xdr:col>
      <xdr:colOff>619125</xdr:colOff>
      <xdr:row>34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676275" y="8477250"/>
          <a:ext cx="1447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)</a:t>
          </a:r>
        </a:p>
      </xdr:txBody>
    </xdr:sp>
    <xdr:clientData/>
  </xdr:twoCellAnchor>
  <xdr:twoCellAnchor>
    <xdr:from>
      <xdr:col>0</xdr:col>
      <xdr:colOff>742950</xdr:colOff>
      <xdr:row>31</xdr:row>
      <xdr:rowOff>95250</xdr:rowOff>
    </xdr:from>
    <xdr:to>
      <xdr:col>8</xdr:col>
      <xdr:colOff>228600</xdr:colOff>
      <xdr:row>31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742950" y="83915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685800</xdr:colOff>
      <xdr:row>32</xdr:row>
      <xdr:rowOff>9525</xdr:rowOff>
    </xdr:from>
    <xdr:ext cx="1295400" cy="257175"/>
    <xdr:sp textlink="$B$28">
      <xdr:nvSpPr>
        <xdr:cNvPr id="4" name="Rectangle 5"/>
        <xdr:cNvSpPr>
          <a:spLocks/>
        </xdr:cNvSpPr>
      </xdr:nvSpPr>
      <xdr:spPr>
        <a:xfrm>
          <a:off x="685800" y="84772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3</xdr:col>
      <xdr:colOff>95250</xdr:colOff>
      <xdr:row>32</xdr:row>
      <xdr:rowOff>28575</xdr:rowOff>
    </xdr:from>
    <xdr:to>
      <xdr:col>6</xdr:col>
      <xdr:colOff>0</xdr:colOff>
      <xdr:row>33</xdr:row>
      <xdr:rowOff>66675</xdr:rowOff>
    </xdr:to>
    <xdr:sp textlink="$C$28">
      <xdr:nvSpPr>
        <xdr:cNvPr id="5" name="Rectangle 6"/>
        <xdr:cNvSpPr>
          <a:spLocks/>
        </xdr:cNvSpPr>
      </xdr:nvSpPr>
      <xdr:spPr>
        <a:xfrm>
          <a:off x="2333625" y="8496300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6</xdr:col>
      <xdr:colOff>676275</xdr:colOff>
      <xdr:row>32</xdr:row>
      <xdr:rowOff>9525</xdr:rowOff>
    </xdr:from>
    <xdr:to>
      <xdr:col>8</xdr:col>
      <xdr:colOff>238125</xdr:colOff>
      <xdr:row>34</xdr:row>
      <xdr:rowOff>114300</xdr:rowOff>
    </xdr:to>
    <xdr:sp>
      <xdr:nvSpPr>
        <xdr:cNvPr id="6" name="Rectangle 7"/>
        <xdr:cNvSpPr>
          <a:spLocks/>
        </xdr:cNvSpPr>
      </xdr:nvSpPr>
      <xdr:spPr>
        <a:xfrm>
          <a:off x="4457700" y="8477250"/>
          <a:ext cx="1028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年齢不詳の数</a:t>
          </a:r>
        </a:p>
      </xdr:txBody>
    </xdr:sp>
    <xdr:clientData/>
  </xdr:twoCellAnchor>
  <xdr:twoCellAnchor>
    <xdr:from>
      <xdr:col>6</xdr:col>
      <xdr:colOff>438150</xdr:colOff>
      <xdr:row>32</xdr:row>
      <xdr:rowOff>9525</xdr:rowOff>
    </xdr:from>
    <xdr:to>
      <xdr:col>7</xdr:col>
      <xdr:colOff>38100</xdr:colOff>
      <xdr:row>34</xdr:row>
      <xdr:rowOff>114300</xdr:rowOff>
    </xdr:to>
    <xdr:sp>
      <xdr:nvSpPr>
        <xdr:cNvPr id="7" name="Rectangle 8"/>
        <xdr:cNvSpPr>
          <a:spLocks/>
        </xdr:cNvSpPr>
      </xdr:nvSpPr>
      <xdr:spPr>
        <a:xfrm>
          <a:off x="4219575" y="8477250"/>
          <a:ext cx="333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3</xdr:col>
      <xdr:colOff>57150</xdr:colOff>
      <xdr:row>34</xdr:row>
      <xdr:rowOff>114300</xdr:rowOff>
    </xdr:to>
    <xdr:sp>
      <xdr:nvSpPr>
        <xdr:cNvPr id="8" name="Rectangle 9"/>
        <xdr:cNvSpPr>
          <a:spLocks/>
        </xdr:cNvSpPr>
      </xdr:nvSpPr>
      <xdr:spPr>
        <a:xfrm>
          <a:off x="2057400" y="8477250"/>
          <a:ext cx="238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657225</xdr:colOff>
      <xdr:row>32</xdr:row>
      <xdr:rowOff>19050</xdr:rowOff>
    </xdr:from>
    <xdr:to>
      <xdr:col>8</xdr:col>
      <xdr:colOff>295275</xdr:colOff>
      <xdr:row>34</xdr:row>
      <xdr:rowOff>123825</xdr:rowOff>
    </xdr:to>
    <xdr:sp>
      <xdr:nvSpPr>
        <xdr:cNvPr id="9" name="Rectangle 10"/>
        <xdr:cNvSpPr>
          <a:spLocks/>
        </xdr:cNvSpPr>
      </xdr:nvSpPr>
      <xdr:spPr>
        <a:xfrm>
          <a:off x="4438650" y="8486775"/>
          <a:ext cx="1104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)</a:t>
          </a:r>
        </a:p>
      </xdr:txBody>
    </xdr:sp>
    <xdr:clientData/>
  </xdr:twoCellAnchor>
  <xdr:oneCellAnchor>
    <xdr:from>
      <xdr:col>1</xdr:col>
      <xdr:colOff>523875</xdr:colOff>
      <xdr:row>33</xdr:row>
      <xdr:rowOff>38100</xdr:rowOff>
    </xdr:from>
    <xdr:ext cx="695325" cy="190500"/>
    <xdr:sp>
      <xdr:nvSpPr>
        <xdr:cNvPr id="10" name="Rectangle 11"/>
        <xdr:cNvSpPr>
          <a:spLocks/>
        </xdr:cNvSpPr>
      </xdr:nvSpPr>
      <xdr:spPr>
        <a:xfrm>
          <a:off x="1295400" y="86868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現在人口</a:t>
          </a:r>
        </a:p>
      </xdr:txBody>
    </xdr:sp>
    <xdr:clientData/>
  </xdr:oneCellAnchor>
  <xdr:twoCellAnchor>
    <xdr:from>
      <xdr:col>3</xdr:col>
      <xdr:colOff>190500</xdr:colOff>
      <xdr:row>33</xdr:row>
      <xdr:rowOff>57150</xdr:rowOff>
    </xdr:from>
    <xdr:to>
      <xdr:col>6</xdr:col>
      <xdr:colOff>457200</xdr:colOff>
      <xdr:row>34</xdr:row>
      <xdr:rowOff>95250</xdr:rowOff>
    </xdr:to>
    <xdr:sp textlink="$D$28">
      <xdr:nvSpPr>
        <xdr:cNvPr id="11" name="Rectangle 12"/>
        <xdr:cNvSpPr>
          <a:spLocks/>
        </xdr:cNvSpPr>
      </xdr:nvSpPr>
      <xdr:spPr>
        <a:xfrm>
          <a:off x="2428875" y="870585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285750"/>
          <a:ext cx="10287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19050</xdr:rowOff>
    </xdr:from>
    <xdr:to>
      <xdr:col>43</xdr:col>
      <xdr:colOff>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 rot="5400000">
          <a:off x="21755100" y="304800"/>
          <a:ext cx="0" cy="1276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561975</xdr:colOff>
      <xdr:row>1</xdr:row>
      <xdr:rowOff>9525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12001500" y="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21</xdr:row>
      <xdr:rowOff>152400</xdr:rowOff>
    </xdr:from>
    <xdr:to>
      <xdr:col>10</xdr:col>
      <xdr:colOff>276225</xdr:colOff>
      <xdr:row>23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133975" y="3228975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638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32</xdr:row>
      <xdr:rowOff>9525</xdr:rowOff>
    </xdr:from>
    <xdr:to>
      <xdr:col>6</xdr:col>
      <xdr:colOff>552450</xdr:colOff>
      <xdr:row>34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219325" y="8477250"/>
          <a:ext cx="2114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 )</a:t>
          </a:r>
        </a:p>
      </xdr:txBody>
    </xdr:sp>
    <xdr:clientData/>
  </xdr:twoCellAnchor>
  <xdr:twoCellAnchor>
    <xdr:from>
      <xdr:col>0</xdr:col>
      <xdr:colOff>676275</xdr:colOff>
      <xdr:row>32</xdr:row>
      <xdr:rowOff>9525</xdr:rowOff>
    </xdr:from>
    <xdr:to>
      <xdr:col>2</xdr:col>
      <xdr:colOff>619125</xdr:colOff>
      <xdr:row>34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76275" y="8477250"/>
          <a:ext cx="1447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)</a:t>
          </a:r>
        </a:p>
      </xdr:txBody>
    </xdr:sp>
    <xdr:clientData/>
  </xdr:twoCellAnchor>
  <xdr:twoCellAnchor>
    <xdr:from>
      <xdr:col>0</xdr:col>
      <xdr:colOff>742950</xdr:colOff>
      <xdr:row>31</xdr:row>
      <xdr:rowOff>95250</xdr:rowOff>
    </xdr:from>
    <xdr:to>
      <xdr:col>8</xdr:col>
      <xdr:colOff>228600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742950" y="83915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685800</xdr:colOff>
      <xdr:row>32</xdr:row>
      <xdr:rowOff>9525</xdr:rowOff>
    </xdr:from>
    <xdr:ext cx="1295400" cy="257175"/>
    <xdr:sp textlink="$B$28">
      <xdr:nvSpPr>
        <xdr:cNvPr id="4" name="Rectangle 4"/>
        <xdr:cNvSpPr>
          <a:spLocks/>
        </xdr:cNvSpPr>
      </xdr:nvSpPr>
      <xdr:spPr>
        <a:xfrm>
          <a:off x="685800" y="84772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平成22年10月1日</a:t>
          </a:r>
        </a:p>
      </xdr:txBody>
    </xdr:sp>
    <xdr:clientData/>
  </xdr:oneCellAnchor>
  <xdr:twoCellAnchor>
    <xdr:from>
      <xdr:col>3</xdr:col>
      <xdr:colOff>95250</xdr:colOff>
      <xdr:row>32</xdr:row>
      <xdr:rowOff>28575</xdr:rowOff>
    </xdr:from>
    <xdr:to>
      <xdr:col>6</xdr:col>
      <xdr:colOff>0</xdr:colOff>
      <xdr:row>33</xdr:row>
      <xdr:rowOff>66675</xdr:rowOff>
    </xdr:to>
    <xdr:sp textlink="$C$28">
      <xdr:nvSpPr>
        <xdr:cNvPr id="5" name="Rectangle 5"/>
        <xdr:cNvSpPr>
          <a:spLocks/>
        </xdr:cNvSpPr>
      </xdr:nvSpPr>
      <xdr:spPr>
        <a:xfrm>
          <a:off x="2333625" y="8496300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平成22年10月1日～</a:t>
          </a:r>
        </a:p>
      </xdr:txBody>
    </xdr:sp>
    <xdr:clientData/>
  </xdr:twoCellAnchor>
  <xdr:twoCellAnchor>
    <xdr:from>
      <xdr:col>6</xdr:col>
      <xdr:colOff>676275</xdr:colOff>
      <xdr:row>32</xdr:row>
      <xdr:rowOff>9525</xdr:rowOff>
    </xdr:from>
    <xdr:to>
      <xdr:col>8</xdr:col>
      <xdr:colOff>238125</xdr:colOff>
      <xdr:row>34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4457700" y="8477250"/>
          <a:ext cx="1028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年齢不詳の数</a:t>
          </a:r>
        </a:p>
      </xdr:txBody>
    </xdr:sp>
    <xdr:clientData/>
  </xdr:twoCellAnchor>
  <xdr:twoCellAnchor>
    <xdr:from>
      <xdr:col>6</xdr:col>
      <xdr:colOff>438150</xdr:colOff>
      <xdr:row>32</xdr:row>
      <xdr:rowOff>9525</xdr:rowOff>
    </xdr:from>
    <xdr:to>
      <xdr:col>7</xdr:col>
      <xdr:colOff>38100</xdr:colOff>
      <xdr:row>34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4219575" y="8477250"/>
          <a:ext cx="333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3</xdr:col>
      <xdr:colOff>57150</xdr:colOff>
      <xdr:row>34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2057400" y="8477250"/>
          <a:ext cx="238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6</xdr:col>
      <xdr:colOff>657225</xdr:colOff>
      <xdr:row>32</xdr:row>
      <xdr:rowOff>19050</xdr:rowOff>
    </xdr:from>
    <xdr:to>
      <xdr:col>8</xdr:col>
      <xdr:colOff>295275</xdr:colOff>
      <xdr:row>34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4438650" y="8486775"/>
          <a:ext cx="1104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)</a:t>
          </a:r>
        </a:p>
      </xdr:txBody>
    </xdr:sp>
    <xdr:clientData/>
  </xdr:twoCellAnchor>
  <xdr:oneCellAnchor>
    <xdr:from>
      <xdr:col>1</xdr:col>
      <xdr:colOff>523875</xdr:colOff>
      <xdr:row>33</xdr:row>
      <xdr:rowOff>38100</xdr:rowOff>
    </xdr:from>
    <xdr:ext cx="695325" cy="190500"/>
    <xdr:sp>
      <xdr:nvSpPr>
        <xdr:cNvPr id="10" name="Rectangle 10"/>
        <xdr:cNvSpPr>
          <a:spLocks/>
        </xdr:cNvSpPr>
      </xdr:nvSpPr>
      <xdr:spPr>
        <a:xfrm>
          <a:off x="1295400" y="86868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現在人口</a:t>
          </a:r>
        </a:p>
      </xdr:txBody>
    </xdr:sp>
    <xdr:clientData/>
  </xdr:oneCellAnchor>
  <xdr:twoCellAnchor>
    <xdr:from>
      <xdr:col>3</xdr:col>
      <xdr:colOff>190500</xdr:colOff>
      <xdr:row>33</xdr:row>
      <xdr:rowOff>57150</xdr:rowOff>
    </xdr:from>
    <xdr:to>
      <xdr:col>6</xdr:col>
      <xdr:colOff>457200</xdr:colOff>
      <xdr:row>34</xdr:row>
      <xdr:rowOff>95250</xdr:rowOff>
    </xdr:to>
    <xdr:sp textlink="$D$28">
      <xdr:nvSpPr>
        <xdr:cNvPr id="11" name="Rectangle 11"/>
        <xdr:cNvSpPr>
          <a:spLocks/>
        </xdr:cNvSpPr>
      </xdr:nvSpPr>
      <xdr:spPr>
        <a:xfrm>
          <a:off x="2428875" y="8705850"/>
          <a:ext cx="1809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平成23年9月30日の出生数</a:t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9</xdr:col>
      <xdr:colOff>0</xdr:colOff>
      <xdr:row>2</xdr:row>
      <xdr:rowOff>0</xdr:rowOff>
    </xdr:to>
    <xdr:sp>
      <xdr:nvSpPr>
        <xdr:cNvPr id="12" name="AutoShape 10">
          <a:hlinkClick r:id="rId1"/>
        </xdr:cNvPr>
        <xdr:cNvSpPr>
          <a:spLocks/>
        </xdr:cNvSpPr>
      </xdr:nvSpPr>
      <xdr:spPr>
        <a:xfrm>
          <a:off x="5419725" y="142875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32</xdr:row>
      <xdr:rowOff>142875</xdr:rowOff>
    </xdr:from>
    <xdr:to>
      <xdr:col>15</xdr:col>
      <xdr:colOff>114300</xdr:colOff>
      <xdr:row>33</xdr:row>
      <xdr:rowOff>142875</xdr:rowOff>
    </xdr:to>
    <xdr:sp textlink="$K$30">
      <xdr:nvSpPr>
        <xdr:cNvPr id="1" name="Rectangle 1"/>
        <xdr:cNvSpPr>
          <a:spLocks/>
        </xdr:cNvSpPr>
      </xdr:nvSpPr>
      <xdr:spPr>
        <a:xfrm>
          <a:off x="9172575" y="11087100"/>
          <a:ext cx="1666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平成22年10月1日～</a:t>
          </a:r>
        </a:p>
      </xdr:txBody>
    </xdr:sp>
    <xdr:clientData/>
  </xdr:twoCellAnchor>
  <xdr:twoCellAnchor>
    <xdr:from>
      <xdr:col>13</xdr:col>
      <xdr:colOff>19050</xdr:colOff>
      <xdr:row>32</xdr:row>
      <xdr:rowOff>133350</xdr:rowOff>
    </xdr:from>
    <xdr:to>
      <xdr:col>15</xdr:col>
      <xdr:colOff>314325</xdr:colOff>
      <xdr:row>34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9048750" y="1107757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 )</a:t>
          </a:r>
        </a:p>
      </xdr:txBody>
    </xdr:sp>
    <xdr:clientData/>
  </xdr:twoCellAnchor>
  <xdr:twoCellAnchor>
    <xdr:from>
      <xdr:col>11</xdr:col>
      <xdr:colOff>152400</xdr:colOff>
      <xdr:row>33</xdr:row>
      <xdr:rowOff>123825</xdr:rowOff>
    </xdr:from>
    <xdr:to>
      <xdr:col>12</xdr:col>
      <xdr:colOff>171450</xdr:colOff>
      <xdr:row>34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8096250" y="11239500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現在人口</a:t>
          </a:r>
        </a:p>
      </xdr:txBody>
    </xdr:sp>
    <xdr:clientData/>
  </xdr:twoCellAnchor>
  <xdr:twoCellAnchor>
    <xdr:from>
      <xdr:col>15</xdr:col>
      <xdr:colOff>466725</xdr:colOff>
      <xdr:row>32</xdr:row>
      <xdr:rowOff>95250</xdr:rowOff>
    </xdr:from>
    <xdr:to>
      <xdr:col>17</xdr:col>
      <xdr:colOff>76200</xdr:colOff>
      <xdr:row>35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11191875" y="11039475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年齢不詳の数</a:t>
          </a:r>
        </a:p>
      </xdr:txBody>
    </xdr:sp>
    <xdr:clientData/>
  </xdr:twoCellAnchor>
  <xdr:twoCellAnchor>
    <xdr:from>
      <xdr:col>15</xdr:col>
      <xdr:colOff>476250</xdr:colOff>
      <xdr:row>32</xdr:row>
      <xdr:rowOff>95250</xdr:rowOff>
    </xdr:from>
    <xdr:to>
      <xdr:col>17</xdr:col>
      <xdr:colOff>66675</xdr:colOff>
      <xdr:row>35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11201400" y="11039475"/>
          <a:ext cx="1057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)</a:t>
          </a:r>
        </a:p>
      </xdr:txBody>
    </xdr:sp>
    <xdr:clientData/>
  </xdr:twoCellAnchor>
  <xdr:twoCellAnchor>
    <xdr:from>
      <xdr:col>15</xdr:col>
      <xdr:colOff>285750</xdr:colOff>
      <xdr:row>33</xdr:row>
      <xdr:rowOff>0</xdr:rowOff>
    </xdr:from>
    <xdr:to>
      <xdr:col>15</xdr:col>
      <xdr:colOff>533400</xdr:colOff>
      <xdr:row>34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11010900" y="111156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12</xdr:col>
      <xdr:colOff>295275</xdr:colOff>
      <xdr:row>33</xdr:row>
      <xdr:rowOff>0</xdr:rowOff>
    </xdr:from>
    <xdr:to>
      <xdr:col>13</xdr:col>
      <xdr:colOff>85725</xdr:colOff>
      <xdr:row>34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8896350" y="11115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+</a:t>
          </a:r>
        </a:p>
      </xdr:txBody>
    </xdr:sp>
    <xdr:clientData/>
  </xdr:twoCellAnchor>
  <xdr:twoCellAnchor>
    <xdr:from>
      <xdr:col>10</xdr:col>
      <xdr:colOff>104775</xdr:colOff>
      <xdr:row>32</xdr:row>
      <xdr:rowOff>95250</xdr:rowOff>
    </xdr:from>
    <xdr:to>
      <xdr:col>17</xdr:col>
      <xdr:colOff>57150</xdr:colOff>
      <xdr:row>32</xdr:row>
      <xdr:rowOff>95250</xdr:rowOff>
    </xdr:to>
    <xdr:sp>
      <xdr:nvSpPr>
        <xdr:cNvPr id="8" name="Line 8"/>
        <xdr:cNvSpPr>
          <a:spLocks/>
        </xdr:cNvSpPr>
      </xdr:nvSpPr>
      <xdr:spPr>
        <a:xfrm>
          <a:off x="7620000" y="1103947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142875</xdr:rowOff>
    </xdr:from>
    <xdr:to>
      <xdr:col>12</xdr:col>
      <xdr:colOff>142875</xdr:colOff>
      <xdr:row>33</xdr:row>
      <xdr:rowOff>142875</xdr:rowOff>
    </xdr:to>
    <xdr:sp textlink="$J$30">
      <xdr:nvSpPr>
        <xdr:cNvPr id="9" name="Rectangle 9"/>
        <xdr:cNvSpPr>
          <a:spLocks/>
        </xdr:cNvSpPr>
      </xdr:nvSpPr>
      <xdr:spPr>
        <a:xfrm>
          <a:off x="7581900" y="11087100"/>
          <a:ext cx="116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平成22年10月1日</a:t>
          </a:r>
        </a:p>
      </xdr:txBody>
    </xdr:sp>
    <xdr:clientData/>
  </xdr:twoCellAnchor>
  <xdr:twoCellAnchor>
    <xdr:from>
      <xdr:col>13</xdr:col>
      <xdr:colOff>209550</xdr:colOff>
      <xdr:row>33</xdr:row>
      <xdr:rowOff>114300</xdr:rowOff>
    </xdr:from>
    <xdr:to>
      <xdr:col>15</xdr:col>
      <xdr:colOff>200025</xdr:colOff>
      <xdr:row>34</xdr:row>
      <xdr:rowOff>114300</xdr:rowOff>
    </xdr:to>
    <xdr:sp textlink="$L$30">
      <xdr:nvSpPr>
        <xdr:cNvPr id="10" name="Rectangle 10"/>
        <xdr:cNvSpPr>
          <a:spLocks/>
        </xdr:cNvSpPr>
      </xdr:nvSpPr>
      <xdr:spPr>
        <a:xfrm>
          <a:off x="9239250" y="11229975"/>
          <a:ext cx="1685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平成23年9月30日の出生数</a:t>
          </a:r>
        </a:p>
      </xdr:txBody>
    </xdr:sp>
    <xdr:clientData/>
  </xdr:twoCellAnchor>
  <xdr:twoCellAnchor>
    <xdr:from>
      <xdr:col>10</xdr:col>
      <xdr:colOff>47625</xdr:colOff>
      <xdr:row>32</xdr:row>
      <xdr:rowOff>95250</xdr:rowOff>
    </xdr:from>
    <xdr:to>
      <xdr:col>12</xdr:col>
      <xdr:colOff>285750</xdr:colOff>
      <xdr:row>35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7562850" y="11039475"/>
          <a:ext cx="1323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0800" rIns="18000" bIns="10800" anchor="ctr"/>
        <a:p>
          <a:pPr algn="dist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(          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57150</xdr:rowOff>
    </xdr:to>
    <xdr:sp>
      <xdr:nvSpPr>
        <xdr:cNvPr id="12" name="AutoShape 10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9125"/>
          <a:ext cx="9810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295275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0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257175</xdr:colOff>
      <xdr:row>1</xdr:row>
      <xdr:rowOff>76200</xdr:rowOff>
    </xdr:to>
    <xdr:sp>
      <xdr:nvSpPr>
        <xdr:cNvPr id="2" name="AutoShape 10">
          <a:hlinkClick r:id="rId1"/>
        </xdr:cNvPr>
        <xdr:cNvSpPr>
          <a:spLocks/>
        </xdr:cNvSpPr>
      </xdr:nvSpPr>
      <xdr:spPr>
        <a:xfrm>
          <a:off x="5267325" y="0"/>
          <a:ext cx="56197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4" width="9.625" style="0" customWidth="1"/>
    <col min="5" max="5" width="0.5" style="0" customWidth="1"/>
    <col min="6" max="6" width="10.125" style="0" customWidth="1"/>
    <col min="7" max="9" width="9.625" style="0" customWidth="1"/>
    <col min="11" max="11" width="15.25390625" style="0" customWidth="1"/>
  </cols>
  <sheetData>
    <row r="1" spans="1:9" ht="17.25">
      <c r="A1" s="270" t="s">
        <v>29</v>
      </c>
      <c r="B1" s="271"/>
      <c r="C1" s="271"/>
      <c r="D1" s="271"/>
      <c r="E1" s="271"/>
      <c r="F1" s="271"/>
      <c r="G1" s="271"/>
      <c r="H1" s="271"/>
      <c r="I1" s="271"/>
    </row>
    <row r="2" spans="1:9" ht="17.25">
      <c r="A2" s="36"/>
      <c r="B2" s="37"/>
      <c r="C2" s="37"/>
      <c r="D2" s="37"/>
      <c r="E2" s="37"/>
      <c r="F2" s="37"/>
      <c r="G2" s="37"/>
      <c r="H2" s="37"/>
      <c r="I2" s="37"/>
    </row>
    <row r="3" spans="1:9" ht="14.25" thickBot="1">
      <c r="A3" s="2"/>
      <c r="B3" s="2"/>
      <c r="C3" s="3"/>
      <c r="D3" s="273"/>
      <c r="E3" s="274"/>
      <c r="F3" s="274"/>
      <c r="G3" s="274"/>
      <c r="H3" s="272" t="s">
        <v>34</v>
      </c>
      <c r="I3" s="272"/>
    </row>
    <row r="4" spans="1:9" ht="22.5" customHeight="1">
      <c r="A4" s="38" t="s">
        <v>2</v>
      </c>
      <c r="B4" s="39" t="s">
        <v>28</v>
      </c>
      <c r="C4" s="39" t="s">
        <v>3</v>
      </c>
      <c r="D4" s="40" t="s">
        <v>4</v>
      </c>
      <c r="E4" s="41"/>
      <c r="F4" s="39" t="s">
        <v>5</v>
      </c>
      <c r="G4" s="39" t="s">
        <v>0</v>
      </c>
      <c r="H4" s="39" t="s">
        <v>6</v>
      </c>
      <c r="I4" s="42" t="s">
        <v>7</v>
      </c>
    </row>
    <row r="5" spans="1:9" s="1" customFormat="1" ht="24" customHeight="1">
      <c r="A5" s="9" t="s">
        <v>0</v>
      </c>
      <c r="B5" s="23">
        <f>SUM(B7,B9,B11,B13,B15,B17,B19,B21,B23,B25,G5,G7,G9,G11,G13,G15,G17,G19,G21,G23,G25)</f>
        <v>0</v>
      </c>
      <c r="C5" s="23">
        <f>SUM(C7,C9,C11,C13,C15,C17,C19,C21,C23,C25,H5,H7,H9,H11,H13,H15,H17,H19,H21,H23,H25)</f>
        <v>0</v>
      </c>
      <c r="D5" s="24">
        <f>SUM(D7,D9,D11,D13,D15,D17,D19,D21,D23,D25,I5,I7,I9,I11,I13,I15,I17,I19,I21,I23,I25)</f>
        <v>0</v>
      </c>
      <c r="E5" s="25"/>
      <c r="F5" s="26" t="s">
        <v>26</v>
      </c>
      <c r="G5" s="27">
        <f>SUM(H5:I5)</f>
        <v>0</v>
      </c>
      <c r="H5" s="28"/>
      <c r="I5" s="29"/>
    </row>
    <row r="6" spans="1:9" ht="24" customHeight="1">
      <c r="A6" s="9"/>
      <c r="B6" s="10" t="str">
        <f>IF(SUM(DATA!$B$11:$C$31,DATA!$D$11,DATA!$E$11)&lt;&gt;0,TEXT(B5/(SUM(DATA!$B$11:$C$31,DATA!$D$11,DATA!$E$11))*1000,"（?0.0）"),"")</f>
        <v>( 0.0)</v>
      </c>
      <c r="C6" s="10" t="str">
        <f>IF(SUM(DATA!$B$11:$B$31,DATA!$D$11)&lt;&gt;0,TEXT(C5/SUM(DATA!$B$11:$B$31,DATA!$D$11)*1000,"（?0.0）"),"")</f>
        <v>( 0.0)</v>
      </c>
      <c r="D6" s="11" t="str">
        <f>IF(SUM(DATA!$C$11:$C$31,DATA!$E$11)&lt;&gt;0,TEXT(D5/SUM(DATA!$C$11:$C$31,DATA!$E$11)*1000,"（?0.0）"),"")</f>
        <v>( 0.0)</v>
      </c>
      <c r="E6" s="4"/>
      <c r="F6" s="18"/>
      <c r="G6" s="21" t="str">
        <f>IF(SUM(DATA!$B$21:$C$21)&lt;&gt;0,TEXT(G5/(SUM(DATA!$B$21:$C$21))*1000,"（?0.0）"),"")</f>
        <v>( 0.0)</v>
      </c>
      <c r="H6" s="8" t="str">
        <f>IF(DATA!$B$21&lt;&gt;0,TEXT(H5/DATA!$B$21*1000,"（?0.0）"),"")</f>
        <v>( 0.0)</v>
      </c>
      <c r="I6" s="14" t="str">
        <f>IF(DATA!$C$21&lt;&gt;0,TEXT(I5/DATA!$C$21*1000,"（?0.0）"),"")</f>
        <v>( 0.0)</v>
      </c>
    </row>
    <row r="7" spans="1:9" ht="24" customHeight="1">
      <c r="A7" s="16" t="s">
        <v>8</v>
      </c>
      <c r="B7" s="27">
        <f>SUM(C7:D7)</f>
        <v>0</v>
      </c>
      <c r="C7" s="28"/>
      <c r="D7" s="30"/>
      <c r="E7" s="31"/>
      <c r="F7" s="32" t="s">
        <v>17</v>
      </c>
      <c r="G7" s="27">
        <f>SUM(H7:I7)</f>
        <v>0</v>
      </c>
      <c r="H7" s="28"/>
      <c r="I7" s="29"/>
    </row>
    <row r="8" spans="1:9" ht="24" customHeight="1">
      <c r="A8" s="16"/>
      <c r="B8" s="21" t="str">
        <f>IF(SUM(DATA!$B$11:$E$11)&lt;&gt;0,TEXT(B7/(SUM(DATA!$B$11:$E$11))*1000,"（?0.0）"),"")</f>
        <v>( 0.0)</v>
      </c>
      <c r="C8" s="8" t="str">
        <f>IF(SUM(DATA!$B$11+DATA!$D$11)&lt;&gt;0,TEXT(C7/(SUM(DATA!$B$11,DATA!$D$11))*1000,"（?0.0）"),"")</f>
        <v>( 0.0)</v>
      </c>
      <c r="D8" s="8" t="str">
        <f>IF(SUM(DATA!$C$11,DATA!$E$11)&lt;&gt;0,TEXT(D7/(SUM(DATA!$C$11,DATA!$E$11))*1000,"（?0.0）"),"")</f>
        <v>( 0.0)</v>
      </c>
      <c r="E8" s="4"/>
      <c r="F8" s="18"/>
      <c r="G8" s="21" t="str">
        <f>IF(SUM(DATA!$B$22:$C$22)&lt;&gt;0,TEXT(G7/(SUM(DATA!$B$22:$C$22))*1000,"（?0.0）"),"")</f>
        <v>( 0.0)</v>
      </c>
      <c r="H8" s="8" t="str">
        <f>IF(DATA!$B$22&lt;&gt;0,TEXT(H7/DATA!$B$22*1000,"（?0.0）"),"")</f>
        <v>( 0.0)</v>
      </c>
      <c r="I8" s="14" t="str">
        <f>IF(DATA!$C$22&lt;&gt;0,TEXT(I7/DATA!$C$22*1000,"（?0.0）"),"")</f>
        <v>( 0.0)</v>
      </c>
    </row>
    <row r="9" spans="1:9" ht="24" customHeight="1">
      <c r="A9" s="16" t="s">
        <v>9</v>
      </c>
      <c r="B9" s="27">
        <f>SUM(C9:D9)</f>
        <v>0</v>
      </c>
      <c r="C9" s="28"/>
      <c r="D9" s="30"/>
      <c r="E9" s="31"/>
      <c r="F9" s="32" t="s">
        <v>18</v>
      </c>
      <c r="G9" s="27">
        <f>SUM(H9:I9)</f>
        <v>0</v>
      </c>
      <c r="H9" s="28"/>
      <c r="I9" s="29"/>
    </row>
    <row r="10" spans="1:9" ht="24" customHeight="1">
      <c r="A10" s="16"/>
      <c r="B10" s="21" t="str">
        <f>IF(SUM(DATA!$B$12:$C$12)&lt;&gt;0,TEXT(B9/(SUM(DATA!$B$12:$C$12))*1000,"（?0.0）"),"")</f>
        <v>( 0.0)</v>
      </c>
      <c r="C10" s="8" t="str">
        <f>IF(DATA!$B$12&lt;&gt;0,TEXT(C9/DATA!$B$12*1000,"（?0.0）"),"")</f>
        <v>( 0.0)</v>
      </c>
      <c r="D10" s="8" t="str">
        <f>IF(DATA!$C$12&lt;&gt;0,TEXT(D9/DATA!$C$12*1000,"（?0.0）"),"")</f>
        <v>( 0.0)</v>
      </c>
      <c r="E10" s="4"/>
      <c r="F10" s="18"/>
      <c r="G10" s="21" t="str">
        <f>IF(SUM(DATA!$B$23:$C$23)&lt;&gt;0,TEXT(G9/(SUM(DATA!$B$23:$C$23))*1000,"（?0.0）"),"")</f>
        <v>( 0.0)</v>
      </c>
      <c r="H10" s="8" t="str">
        <f>IF(DATA!$B$23&lt;&gt;0,TEXT(H9/DATA!$B$23*1000,"（?0.0）"),"")</f>
        <v>( 0.0)</v>
      </c>
      <c r="I10" s="14" t="str">
        <f>IF(DATA!$C$23&lt;&gt;0,TEXT(I9/DATA!$C$23*1000,"（?0.0）"),"")</f>
        <v>( 0.0)</v>
      </c>
    </row>
    <row r="11" spans="1:9" ht="24" customHeight="1">
      <c r="A11" s="16" t="s">
        <v>10</v>
      </c>
      <c r="B11" s="27">
        <f>SUM(C11:D11)</f>
        <v>0</v>
      </c>
      <c r="C11" s="28"/>
      <c r="D11" s="30"/>
      <c r="E11" s="31"/>
      <c r="F11" s="32" t="s">
        <v>19</v>
      </c>
      <c r="G11" s="27">
        <f>SUM(H11:I11)</f>
        <v>0</v>
      </c>
      <c r="H11" s="28"/>
      <c r="I11" s="29"/>
    </row>
    <row r="12" spans="1:9" ht="24" customHeight="1">
      <c r="A12" s="16"/>
      <c r="B12" s="21" t="str">
        <f>IF(SUM(DATA!$B$13:$C$13)&lt;&gt;0,TEXT(B11/(SUM(DATA!$B$13:$C$13))*1000,"（?0.0）"),"")</f>
        <v>( 0.0)</v>
      </c>
      <c r="C12" s="8" t="str">
        <f>IF(DATA!$B$13&lt;&gt;0,TEXT(C11/DATA!$B$13*1000,"（?0.0）"),"")</f>
        <v>( 0.0)</v>
      </c>
      <c r="D12" s="8" t="str">
        <f>IF(DATA!$C$13&lt;&gt;0,TEXT(D11/DATA!$C$13*1000,"（?0.0）"),"")</f>
        <v>( 0.0)</v>
      </c>
      <c r="E12" s="4"/>
      <c r="F12" s="18"/>
      <c r="G12" s="21" t="str">
        <f>IF(SUM(DATA!$B$24:$C$24)&lt;&gt;0,TEXT(G11/(SUM(DATA!$B$24:$C$24))*1000,"（?0.0）"),"")</f>
        <v>( 0.0)</v>
      </c>
      <c r="H12" s="8" t="str">
        <f>IF(DATA!$B$24&lt;&gt;0,TEXT(H11/DATA!$B$24*1000,"（?0.0）"),"")</f>
        <v>( 0.0)</v>
      </c>
      <c r="I12" s="14" t="str">
        <f>IF(DATA!$C$24&lt;&gt;0,TEXT(I11/DATA!$C$24*1000,"（?0.0）"),"")</f>
        <v>( 0.0)</v>
      </c>
    </row>
    <row r="13" spans="1:9" ht="24" customHeight="1">
      <c r="A13" s="16" t="s">
        <v>11</v>
      </c>
      <c r="B13" s="27">
        <f>SUM(C13:D13)</f>
        <v>0</v>
      </c>
      <c r="C13" s="28"/>
      <c r="D13" s="30"/>
      <c r="E13" s="31"/>
      <c r="F13" s="32" t="s">
        <v>20</v>
      </c>
      <c r="G13" s="27">
        <f>SUM(H13:I13)</f>
        <v>0</v>
      </c>
      <c r="H13" s="28"/>
      <c r="I13" s="29"/>
    </row>
    <row r="14" spans="1:9" ht="24" customHeight="1">
      <c r="A14" s="16"/>
      <c r="B14" s="21" t="str">
        <f>IF(SUM(DATA!$B$14:$C$14)&lt;&gt;0,TEXT(B13/(SUM(DATA!$B$14:$C$14))*1000,"（?0.0）"),"")</f>
        <v>( 0.0)</v>
      </c>
      <c r="C14" s="8" t="str">
        <f>IF(DATA!$B$14&lt;&gt;0,TEXT(C13/DATA!$B$14*1000,"（?0.0）"),"")</f>
        <v>( 0.0)</v>
      </c>
      <c r="D14" s="8" t="str">
        <f>IF(DATA!$C$14&lt;&gt;0,TEXT(D13/DATA!$C$14*1000,"（?0.0）"),"")</f>
        <v>( 0.0)</v>
      </c>
      <c r="E14" s="4"/>
      <c r="F14" s="18"/>
      <c r="G14" s="21" t="str">
        <f>IF(SUM(DATA!$B$25:$C$25)&lt;&gt;0,TEXT(G13/(SUM(DATA!$B$25:$C$25))*1000,"（?0.0）"),"")</f>
        <v>( 0.0)</v>
      </c>
      <c r="H14" s="8" t="str">
        <f>IF(DATA!$B$25&lt;&gt;0,TEXT(H13/DATA!$B$25*1000,"（?0.0）"),"")</f>
        <v>( 0.0)</v>
      </c>
      <c r="I14" s="14" t="str">
        <f>IF(DATA!$C$25&lt;&gt;0,TEXT(I13/DATA!$C$25*1000,"（?0.0）"),"")</f>
        <v>( 0.0)</v>
      </c>
    </row>
    <row r="15" spans="1:9" ht="24" customHeight="1">
      <c r="A15" s="16" t="s">
        <v>12</v>
      </c>
      <c r="B15" s="27">
        <f>SUM(C15:D15)</f>
        <v>0</v>
      </c>
      <c r="C15" s="28"/>
      <c r="D15" s="30"/>
      <c r="E15" s="31"/>
      <c r="F15" s="32" t="s">
        <v>21</v>
      </c>
      <c r="G15" s="27">
        <f>SUM(H15:I15)</f>
        <v>0</v>
      </c>
      <c r="H15" s="28"/>
      <c r="I15" s="29"/>
    </row>
    <row r="16" spans="1:9" ht="24" customHeight="1">
      <c r="A16" s="16"/>
      <c r="B16" s="21" t="str">
        <f>IF(SUM(DATA!$B$15:$C$15)&lt;&gt;0,TEXT(B15/(SUM(DATA!$B$15:$C$15))*1000,"（?0.0）"),"")</f>
        <v>( 0.0)</v>
      </c>
      <c r="C16" s="8" t="str">
        <f>IF(DATA!$B$15&lt;&gt;0,TEXT(C15/DATA!$B$15*1000,"（?0.0）"),"")</f>
        <v>( 0.0)</v>
      </c>
      <c r="D16" s="8" t="str">
        <f>IF(DATA!$C$15&lt;&gt;0,TEXT(D15/DATA!$C$15*1000,"（?0.0）"),"")</f>
        <v>( 0.0)</v>
      </c>
      <c r="E16" s="4"/>
      <c r="F16" s="18"/>
      <c r="G16" s="21" t="str">
        <f>IF(SUM(DATA!$B$26:$C$26)&lt;&gt;0,TEXT(G15/(SUM(DATA!$B$26:$C$26))*1000,"（?0.0）"),"")</f>
        <v>( 0.0)</v>
      </c>
      <c r="H16" s="8" t="str">
        <f>IF(DATA!$B$26&lt;&gt;0,TEXT(H15/DATA!$B$26*1000,"（?0.0）"),"")</f>
        <v>( 0.0)</v>
      </c>
      <c r="I16" s="14" t="str">
        <f>IF(DATA!$C$26&lt;&gt;0,TEXT(I15/DATA!$C$26*1000,"（?0.0）"),"")</f>
        <v>( 0.0)</v>
      </c>
    </row>
    <row r="17" spans="1:9" ht="24" customHeight="1">
      <c r="A17" s="16" t="s">
        <v>13</v>
      </c>
      <c r="B17" s="27">
        <f>SUM(C17:D17)</f>
        <v>0</v>
      </c>
      <c r="C17" s="28"/>
      <c r="D17" s="30"/>
      <c r="E17" s="31"/>
      <c r="F17" s="32" t="s">
        <v>22</v>
      </c>
      <c r="G17" s="27">
        <f>SUM(H17:I17)</f>
        <v>0</v>
      </c>
      <c r="H17" s="28"/>
      <c r="I17" s="29"/>
    </row>
    <row r="18" spans="1:9" ht="24" customHeight="1">
      <c r="A18" s="16"/>
      <c r="B18" s="21" t="str">
        <f>IF(SUM(DATA!$B$16:$C$16)&lt;&gt;0,TEXT(B17/(SUM(DATA!$B$16:$C$16))*1000,"（?0.0）"),"")</f>
        <v>( 0.0)</v>
      </c>
      <c r="C18" s="8" t="str">
        <f>IF(DATA!$B$16&lt;&gt;0,TEXT(C17/DATA!$B$16*1000,"（?0.0）"),"")</f>
        <v>( 0.0)</v>
      </c>
      <c r="D18" s="8" t="str">
        <f>IF(DATA!$C$16&lt;&gt;0,TEXT(D17/DATA!$C$16*1000,"（?0.0）"),"")</f>
        <v>( 0.0)</v>
      </c>
      <c r="E18" s="4"/>
      <c r="F18" s="18"/>
      <c r="G18" s="21" t="str">
        <f>IF(SUM(DATA!$B$27:$C$27)&lt;&gt;0,TEXT(G17/(SUM(DATA!$B$27:$C$27))*1000,"（?0.0）"),"")</f>
        <v>( 0.0)</v>
      </c>
      <c r="H18" s="8" t="str">
        <f>IF(DATA!$B$27&lt;&gt;0,TEXT(H17/DATA!$B$27*1000,"（?0.0）"),"")</f>
        <v>( 0.0)</v>
      </c>
      <c r="I18" s="14" t="str">
        <f>IF(DATA!$C$27&lt;&gt;0,TEXT(I17/DATA!$C$27*1000,"（?0.0）"),"")</f>
        <v>( 0.0)</v>
      </c>
    </row>
    <row r="19" spans="1:9" ht="24" customHeight="1">
      <c r="A19" s="16" t="s">
        <v>14</v>
      </c>
      <c r="B19" s="27">
        <f>SUM(C19:D19)</f>
        <v>0</v>
      </c>
      <c r="C19" s="28"/>
      <c r="D19" s="30"/>
      <c r="E19" s="31"/>
      <c r="F19" s="32" t="s">
        <v>23</v>
      </c>
      <c r="G19" s="27">
        <f>SUM(H19:I19)</f>
        <v>0</v>
      </c>
      <c r="H19" s="28"/>
      <c r="I19" s="29"/>
    </row>
    <row r="20" spans="1:9" ht="24" customHeight="1">
      <c r="A20" s="16"/>
      <c r="B20" s="21" t="str">
        <f>IF(SUM(DATA!$B$17:$C$17)&lt;&gt;0,TEXT(B19/(SUM(DATA!$B$17:$C$17))*1000,"（?0.0）"),"")</f>
        <v>( 0.0)</v>
      </c>
      <c r="C20" s="8" t="str">
        <f>IF(DATA!$B$17&lt;&gt;0,TEXT(C19/DATA!$B$17*1000,"（?0.0）"),"")</f>
        <v>( 0.0)</v>
      </c>
      <c r="D20" s="8" t="str">
        <f>IF(DATA!$C$17&lt;&gt;0,TEXT(D19/DATA!$C$17*1000,"（?0.0）"),"")</f>
        <v>( 0.0)</v>
      </c>
      <c r="E20" s="4"/>
      <c r="F20" s="18"/>
      <c r="G20" s="21" t="str">
        <f>IF(SUM(DATA!$B$28:$C$28)&lt;&gt;0,TEXT(G19/(SUM(DATA!$B$28:$C$28))*1000,"（?0.0）"),"")</f>
        <v>( 0.0)</v>
      </c>
      <c r="H20" s="8" t="str">
        <f>IF(DATA!$B$28&lt;&gt;0,TEXT(H19/DATA!$B$28*1000,"（?0.0）"),"")</f>
        <v>( 0.0)</v>
      </c>
      <c r="I20" s="14" t="str">
        <f>IF(DATA!$C$28&lt;&gt;0,TEXT(I19/DATA!$C$28*1000,"（?0.0）"),"")</f>
        <v>( 0.0)</v>
      </c>
    </row>
    <row r="21" spans="1:9" ht="24" customHeight="1">
      <c r="A21" s="16" t="s">
        <v>15</v>
      </c>
      <c r="B21" s="27">
        <f>SUM(C21:D21)</f>
        <v>0</v>
      </c>
      <c r="C21" s="28"/>
      <c r="D21" s="30"/>
      <c r="E21" s="31"/>
      <c r="F21" s="32" t="s">
        <v>24</v>
      </c>
      <c r="G21" s="27">
        <f>SUM(H21:I21)</f>
        <v>0</v>
      </c>
      <c r="H21" s="28"/>
      <c r="I21" s="29"/>
    </row>
    <row r="22" spans="1:9" ht="24" customHeight="1">
      <c r="A22" s="16"/>
      <c r="B22" s="21" t="str">
        <f>IF(SUM(DATA!$B$18:$C$18)&lt;&gt;0,TEXT(B21/(SUM(DATA!$B$18:$C$18))*1000,"（?0.0）"),"")</f>
        <v>( 0.0)</v>
      </c>
      <c r="C22" s="8" t="str">
        <f>IF(DATA!$B$18&lt;&gt;0,TEXT(C21/DATA!$B$18*1000,"（?0.0）"),"")</f>
        <v>( 0.0)</v>
      </c>
      <c r="D22" s="8" t="str">
        <f>IF(DATA!$C$18&lt;&gt;0,TEXT(D21/DATA!$C$18*1000,"（?0.0）"),"")</f>
        <v>( 0.0)</v>
      </c>
      <c r="E22" s="4"/>
      <c r="F22" s="18"/>
      <c r="G22" s="21" t="str">
        <f>IF(SUM(DATA!$B$29:$C$29)&lt;&gt;0,TEXT(G21/(SUM(DATA!$B$29:$C$29))*1000,"（?0.0）"),"")</f>
        <v>( 0.0)</v>
      </c>
      <c r="H22" s="8" t="str">
        <f>IF(DATA!$B$29&lt;&gt;0,TEXT(H21/DATA!$B$29*1000,"（?0.0）"),"")</f>
        <v>( 0.0)</v>
      </c>
      <c r="I22" s="14" t="str">
        <f>IF(DATA!$C$29&lt;&gt;0,TEXT(I21/DATA!$C$29*1000,"（?0.0）"),"")</f>
        <v>( 0.0)</v>
      </c>
    </row>
    <row r="23" spans="1:9" ht="24" customHeight="1">
      <c r="A23" s="16" t="s">
        <v>16</v>
      </c>
      <c r="B23" s="27">
        <f>SUM(C23:D23)</f>
        <v>0</v>
      </c>
      <c r="C23" s="28"/>
      <c r="D23" s="30"/>
      <c r="E23" s="31"/>
      <c r="F23" s="32" t="s">
        <v>25</v>
      </c>
      <c r="G23" s="27">
        <f>SUM(H23:I23)</f>
        <v>0</v>
      </c>
      <c r="H23" s="28"/>
      <c r="I23" s="29"/>
    </row>
    <row r="24" spans="1:9" ht="24" customHeight="1">
      <c r="A24" s="16"/>
      <c r="B24" s="21" t="str">
        <f>IF(SUM(DATA!$B$19:$C$19)&lt;&gt;0,TEXT(B23/(SUM(DATA!$B$19:$C$19))*1000,"（?0.0）"),"")</f>
        <v>( 0.0)</v>
      </c>
      <c r="C24" s="8" t="str">
        <f>IF(DATA!$B$19&lt;&gt;0,TEXT(C23/DATA!$B$19*1000,"（?0.0）"),"")</f>
        <v>( 0.0)</v>
      </c>
      <c r="D24" s="8" t="str">
        <f>IF(DATA!$C$19&lt;&gt;0,TEXT(D23/DATA!$C$19*1000,"（?0.0）"),"")</f>
        <v>( 0.0)</v>
      </c>
      <c r="E24" s="4"/>
      <c r="F24" s="18"/>
      <c r="G24" s="21" t="str">
        <f>IF(SUM(DATA!$B$30:$C$30)&lt;&gt;0,TEXT(G23/(SUM(DATA!$B$30:$C$30))*1000,"（?0.0）"),"")</f>
        <v>( 0.0)</v>
      </c>
      <c r="H24" s="8" t="str">
        <f>IF(DATA!$B$30&lt;&gt;0,TEXT(H23/DATA!$B$30*1000,"（?0.0）"),"")</f>
        <v>( 0.0)</v>
      </c>
      <c r="I24" s="14" t="str">
        <f>IF(DATA!$C$30&lt;&gt;0,TEXT(I23/DATA!$C$30*1000,"（?0.0）"),"")</f>
        <v>( 0.0)</v>
      </c>
    </row>
    <row r="25" spans="1:9" ht="24" customHeight="1">
      <c r="A25" s="16" t="s">
        <v>27</v>
      </c>
      <c r="B25" s="27">
        <f>SUM(C25:D25)</f>
        <v>0</v>
      </c>
      <c r="C25" s="28"/>
      <c r="D25" s="30"/>
      <c r="E25" s="31"/>
      <c r="F25" s="32" t="s">
        <v>1</v>
      </c>
      <c r="G25" s="27">
        <f>SUM(H25:I25)</f>
        <v>0</v>
      </c>
      <c r="H25" s="28"/>
      <c r="I25" s="29"/>
    </row>
    <row r="26" spans="1:11" ht="24" customHeight="1" thickBot="1">
      <c r="A26" s="17"/>
      <c r="B26" s="22" t="str">
        <f>IF(SUM(DATA!$B$20:$C$20)&lt;&gt;0,TEXT(B25/(SUM(DATA!$B$20:$C$20))*1000,"（?0.0）"),"")</f>
        <v>( 0.0)</v>
      </c>
      <c r="C26" s="12" t="str">
        <f>IF(DATA!$B$20&lt;&gt;0,TEXT(C25/DATA!$B$20*1000,"（?0.0）"),"")</f>
        <v>( 0.0)</v>
      </c>
      <c r="D26" s="13" t="str">
        <f>IF(DATA!$C$20&lt;&gt;0,TEXT(D25/DATA!$C$20*1000,"（?0.0）"),"")</f>
        <v>( 0.0)</v>
      </c>
      <c r="E26" s="5"/>
      <c r="F26" s="19"/>
      <c r="G26" s="22" t="str">
        <f>IF(SUM(DATA!$B$31:$C$31)&lt;&gt;0,TEXT(G25/(SUM(DATA!$B$31:$C$31))*1000,"（?0.0）"),"")</f>
        <v>( 0.0)</v>
      </c>
      <c r="H26" s="12" t="str">
        <f>IF(DATA!$B$31&lt;&gt;0,TEXT(H25/DATA!$B$31*1000,"（?0.0）"),"")</f>
        <v>( 0.0)</v>
      </c>
      <c r="I26" s="15" t="str">
        <f>IF(DATA!$C$31&lt;&gt;0,TEXT(I25/DATA!$C$31*1000,"（?0.0）"),"")</f>
        <v>( 0.0)</v>
      </c>
      <c r="K26" s="20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 hidden="1">
      <c r="A28" s="2"/>
      <c r="B28" s="48">
        <f>IF(D3&lt;&gt;"",MID(D3,2,FIND("月",D3)-1)&amp;"1日","")</f>
      </c>
      <c r="C28" s="48">
        <f>IF(D3&lt;&gt;"",MID(D3,2,FIND("月",D3)-1)&amp;"1日～","")</f>
      </c>
      <c r="D28" s="48">
        <f>IF(D3&lt;&gt;"",MID(D3,FIND("～",D3),FIND("）",D3)-1)&amp;"30日の出生数","")</f>
      </c>
      <c r="E28" s="2"/>
      <c r="F28" s="2"/>
      <c r="G28" s="2"/>
      <c r="H28" s="2"/>
      <c r="I28" s="2"/>
    </row>
    <row r="29" spans="1:11" ht="13.5">
      <c r="A29" s="6" t="s">
        <v>35</v>
      </c>
      <c r="B29" s="275" t="s">
        <v>36</v>
      </c>
      <c r="C29" s="275"/>
      <c r="D29" s="275"/>
      <c r="E29" s="275"/>
      <c r="F29" s="275"/>
      <c r="G29" s="275"/>
      <c r="H29" s="275"/>
      <c r="I29" s="269"/>
      <c r="K29" s="20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66" t="s">
        <v>37</v>
      </c>
      <c r="C31" s="267"/>
      <c r="D31" s="267"/>
      <c r="E31" s="267"/>
      <c r="F31" s="267"/>
      <c r="G31" s="267"/>
      <c r="H31" s="267"/>
      <c r="I31" s="2"/>
    </row>
    <row r="32" spans="1:9" ht="13.5">
      <c r="A32" s="2" t="s">
        <v>38</v>
      </c>
      <c r="B32" s="268"/>
      <c r="C32" s="269"/>
      <c r="D32" s="269"/>
      <c r="E32" s="269"/>
      <c r="F32" s="269"/>
      <c r="G32" s="269"/>
      <c r="H32" s="269"/>
      <c r="I32" s="7" t="s">
        <v>39</v>
      </c>
    </row>
    <row r="33" spans="1:9" ht="14.25">
      <c r="A33" s="2"/>
      <c r="B33" s="45"/>
      <c r="C33" s="46"/>
      <c r="D33" s="44"/>
      <c r="E33" s="44"/>
      <c r="F33" s="44"/>
      <c r="G33" s="44"/>
      <c r="H33" s="44"/>
      <c r="I33" s="2"/>
    </row>
    <row r="34" spans="3:4" ht="13.5">
      <c r="C34" s="47"/>
      <c r="D34" s="43"/>
    </row>
  </sheetData>
  <sheetProtection/>
  <mergeCells count="6">
    <mergeCell ref="B31:H31"/>
    <mergeCell ref="B32:H32"/>
    <mergeCell ref="A1:I1"/>
    <mergeCell ref="H3:I3"/>
    <mergeCell ref="D3:G3"/>
    <mergeCell ref="B29:I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1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625" style="61" customWidth="1"/>
    <col min="2" max="4" width="9.125" style="61" customWidth="1"/>
    <col min="5" max="5" width="0.37109375" style="61" customWidth="1"/>
    <col min="6" max="8" width="9.125" style="61" customWidth="1"/>
    <col min="9" max="9" width="0.37109375" style="61" customWidth="1"/>
    <col min="10" max="10" width="4.00390625" style="61" customWidth="1"/>
    <col min="11" max="11" width="7.625" style="61" customWidth="1"/>
    <col min="12" max="16384" width="9.00390625" style="61" customWidth="1"/>
  </cols>
  <sheetData>
    <row r="1" spans="1:7" ht="17.25">
      <c r="A1" s="278" t="s">
        <v>185</v>
      </c>
      <c r="B1" s="278"/>
      <c r="C1" s="278"/>
      <c r="D1" s="278"/>
      <c r="E1" s="278"/>
      <c r="F1" s="278"/>
      <c r="G1" s="278"/>
    </row>
    <row r="2" spans="1:11" ht="14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4.25" thickBot="1">
      <c r="A3" s="63"/>
      <c r="B3" s="63"/>
      <c r="C3" s="315" t="s">
        <v>42</v>
      </c>
      <c r="D3" s="315"/>
      <c r="E3" s="315"/>
      <c r="F3" s="315"/>
      <c r="G3" s="315"/>
      <c r="H3" s="281" t="s">
        <v>77</v>
      </c>
      <c r="I3" s="281"/>
      <c r="J3" s="281"/>
      <c r="K3" s="281"/>
    </row>
    <row r="4" spans="1:11" ht="19.5" customHeight="1">
      <c r="A4" s="65" t="s">
        <v>78</v>
      </c>
      <c r="B4" s="288" t="s">
        <v>186</v>
      </c>
      <c r="C4" s="289"/>
      <c r="D4" s="290"/>
      <c r="E4" s="41"/>
      <c r="F4" s="288" t="s">
        <v>187</v>
      </c>
      <c r="G4" s="289"/>
      <c r="H4" s="290"/>
      <c r="I4" s="41"/>
      <c r="J4" s="282" t="s">
        <v>95</v>
      </c>
      <c r="K4" s="316"/>
    </row>
    <row r="5" spans="1:11" ht="19.5" customHeight="1">
      <c r="A5" s="76" t="s">
        <v>188</v>
      </c>
      <c r="B5" s="78" t="s">
        <v>48</v>
      </c>
      <c r="C5" s="78" t="s">
        <v>46</v>
      </c>
      <c r="D5" s="81" t="s">
        <v>50</v>
      </c>
      <c r="E5" s="187"/>
      <c r="F5" s="78" t="s">
        <v>48</v>
      </c>
      <c r="G5" s="78" t="s">
        <v>46</v>
      </c>
      <c r="H5" s="81" t="s">
        <v>50</v>
      </c>
      <c r="I5" s="187"/>
      <c r="J5" s="296"/>
      <c r="K5" s="317"/>
    </row>
    <row r="6" spans="1:11" ht="39.75" customHeight="1">
      <c r="A6" s="218" t="s">
        <v>48</v>
      </c>
      <c r="B6" s="219">
        <f>SUM(B7,B8,B9,B10,B11,B12,B13,B14,B15,B16,B17,B18)</f>
        <v>9497</v>
      </c>
      <c r="C6" s="220">
        <f>SUM(C7,C8,C9,C10,C11,C12,C13,C14,C15,C16,C17,C18)</f>
        <v>4794</v>
      </c>
      <c r="D6" s="221">
        <f>SUM(D7,D8,D9,D10,D11,D12,D13,D14,D15,D16,D17,D18)</f>
        <v>4703</v>
      </c>
      <c r="E6" s="222"/>
      <c r="F6" s="219">
        <f>SUM(F7,F8,F9,F10,F11,F12,F13,F14,F15,F16,F17,F18)</f>
        <v>22047</v>
      </c>
      <c r="G6" s="220">
        <f>SUM(G7,G8,G9,G10,G11,G12,G13,G14,G15,G16,G17,G18)</f>
        <v>11111</v>
      </c>
      <c r="H6" s="221">
        <f>SUM(H7,H8,H9,H10,H11,H12,H13,H14,H15,H16,H17,H18)</f>
        <v>10936</v>
      </c>
      <c r="I6" s="222"/>
      <c r="J6" s="223" t="str">
        <f aca="true" t="shared" si="0" ref="J6:J18">IF(B6-F6&lt;0,"△","")</f>
        <v>△</v>
      </c>
      <c r="K6" s="224">
        <f aca="true" t="shared" si="1" ref="K6:K18">ABS(B6-F6)</f>
        <v>12550</v>
      </c>
    </row>
    <row r="7" spans="1:11" ht="39.75" customHeight="1">
      <c r="A7" s="162" t="s">
        <v>173</v>
      </c>
      <c r="B7" s="203">
        <f aca="true" t="shared" si="2" ref="B7:B18">SUM(C7:D7)</f>
        <v>767</v>
      </c>
      <c r="C7" s="200">
        <v>378</v>
      </c>
      <c r="D7" s="202">
        <v>389</v>
      </c>
      <c r="E7" s="206"/>
      <c r="F7" s="203">
        <f aca="true" t="shared" si="3" ref="F7:F18">SUM(G7:H7)</f>
        <v>1188</v>
      </c>
      <c r="G7" s="200">
        <v>619</v>
      </c>
      <c r="H7" s="202">
        <v>569</v>
      </c>
      <c r="I7" s="206"/>
      <c r="J7" s="201" t="str">
        <f t="shared" si="0"/>
        <v>△</v>
      </c>
      <c r="K7" s="207">
        <f t="shared" si="1"/>
        <v>421</v>
      </c>
    </row>
    <row r="8" spans="1:11" ht="39.75" customHeight="1">
      <c r="A8" s="162" t="s">
        <v>174</v>
      </c>
      <c r="B8" s="203">
        <f t="shared" si="2"/>
        <v>809</v>
      </c>
      <c r="C8" s="200">
        <v>418</v>
      </c>
      <c r="D8" s="202">
        <v>391</v>
      </c>
      <c r="E8" s="206"/>
      <c r="F8" s="203">
        <f t="shared" si="3"/>
        <v>1464</v>
      </c>
      <c r="G8" s="200">
        <v>783</v>
      </c>
      <c r="H8" s="202">
        <v>681</v>
      </c>
      <c r="I8" s="206"/>
      <c r="J8" s="201" t="str">
        <f t="shared" si="0"/>
        <v>△</v>
      </c>
      <c r="K8" s="207">
        <f t="shared" si="1"/>
        <v>655</v>
      </c>
    </row>
    <row r="9" spans="1:11" ht="39.75" customHeight="1">
      <c r="A9" s="162" t="s">
        <v>175</v>
      </c>
      <c r="B9" s="203">
        <f t="shared" si="2"/>
        <v>770</v>
      </c>
      <c r="C9" s="200">
        <v>401</v>
      </c>
      <c r="D9" s="202">
        <v>369</v>
      </c>
      <c r="E9" s="206"/>
      <c r="F9" s="203">
        <f t="shared" si="3"/>
        <v>1302</v>
      </c>
      <c r="G9" s="200">
        <v>653</v>
      </c>
      <c r="H9" s="202">
        <v>649</v>
      </c>
      <c r="I9" s="206"/>
      <c r="J9" s="201" t="str">
        <f t="shared" si="0"/>
        <v>△</v>
      </c>
      <c r="K9" s="207">
        <f t="shared" si="1"/>
        <v>532</v>
      </c>
    </row>
    <row r="10" spans="1:11" ht="39.75" customHeight="1">
      <c r="A10" s="162" t="s">
        <v>176</v>
      </c>
      <c r="B10" s="203">
        <f t="shared" si="2"/>
        <v>818</v>
      </c>
      <c r="C10" s="200">
        <v>411</v>
      </c>
      <c r="D10" s="202">
        <v>407</v>
      </c>
      <c r="E10" s="206"/>
      <c r="F10" s="203">
        <f t="shared" si="3"/>
        <v>1735</v>
      </c>
      <c r="G10" s="200">
        <v>883</v>
      </c>
      <c r="H10" s="202">
        <v>852</v>
      </c>
      <c r="I10" s="206"/>
      <c r="J10" s="201" t="str">
        <f t="shared" si="0"/>
        <v>△</v>
      </c>
      <c r="K10" s="207">
        <f t="shared" si="1"/>
        <v>917</v>
      </c>
    </row>
    <row r="11" spans="1:11" ht="39.75" customHeight="1">
      <c r="A11" s="162" t="s">
        <v>177</v>
      </c>
      <c r="B11" s="203">
        <f t="shared" si="2"/>
        <v>721</v>
      </c>
      <c r="C11" s="200">
        <v>387</v>
      </c>
      <c r="D11" s="202">
        <v>334</v>
      </c>
      <c r="E11" s="206"/>
      <c r="F11" s="203">
        <f t="shared" si="3"/>
        <v>1318</v>
      </c>
      <c r="G11" s="200">
        <v>686</v>
      </c>
      <c r="H11" s="202">
        <v>632</v>
      </c>
      <c r="I11" s="206"/>
      <c r="J11" s="201" t="str">
        <f t="shared" si="0"/>
        <v>△</v>
      </c>
      <c r="K11" s="207">
        <f t="shared" si="1"/>
        <v>597</v>
      </c>
    </row>
    <row r="12" spans="1:11" ht="39.75" customHeight="1">
      <c r="A12" s="162" t="s">
        <v>178</v>
      </c>
      <c r="B12" s="203">
        <v>740</v>
      </c>
      <c r="C12" s="200">
        <v>369</v>
      </c>
      <c r="D12" s="202">
        <v>371</v>
      </c>
      <c r="E12" s="206"/>
      <c r="F12" s="203">
        <v>2921</v>
      </c>
      <c r="G12" s="200">
        <v>1418</v>
      </c>
      <c r="H12" s="202">
        <v>1503</v>
      </c>
      <c r="I12" s="206"/>
      <c r="J12" s="201" t="str">
        <f t="shared" si="0"/>
        <v>△</v>
      </c>
      <c r="K12" s="207">
        <f t="shared" si="1"/>
        <v>2181</v>
      </c>
    </row>
    <row r="13" spans="1:11" ht="39.75" customHeight="1">
      <c r="A13" s="162" t="s">
        <v>179</v>
      </c>
      <c r="B13" s="203">
        <f t="shared" si="2"/>
        <v>717</v>
      </c>
      <c r="C13" s="200">
        <v>341</v>
      </c>
      <c r="D13" s="202">
        <v>376</v>
      </c>
      <c r="E13" s="206"/>
      <c r="F13" s="203">
        <f t="shared" si="3"/>
        <v>1973</v>
      </c>
      <c r="G13" s="200">
        <v>1012</v>
      </c>
      <c r="H13" s="202">
        <v>961</v>
      </c>
      <c r="I13" s="206"/>
      <c r="J13" s="201" t="str">
        <f t="shared" si="0"/>
        <v>△</v>
      </c>
      <c r="K13" s="207">
        <f t="shared" si="1"/>
        <v>1256</v>
      </c>
    </row>
    <row r="14" spans="1:11" ht="39.75" customHeight="1">
      <c r="A14" s="162" t="s">
        <v>180</v>
      </c>
      <c r="B14" s="203">
        <f t="shared" si="2"/>
        <v>823</v>
      </c>
      <c r="C14" s="200">
        <v>425</v>
      </c>
      <c r="D14" s="202">
        <v>398</v>
      </c>
      <c r="E14" s="206"/>
      <c r="F14" s="203">
        <f t="shared" si="3"/>
        <v>1516</v>
      </c>
      <c r="G14" s="200">
        <v>771</v>
      </c>
      <c r="H14" s="202">
        <v>745</v>
      </c>
      <c r="I14" s="206"/>
      <c r="J14" s="201" t="str">
        <f t="shared" si="0"/>
        <v>△</v>
      </c>
      <c r="K14" s="207">
        <f t="shared" si="1"/>
        <v>693</v>
      </c>
    </row>
    <row r="15" spans="1:11" ht="39.75" customHeight="1">
      <c r="A15" s="162" t="s">
        <v>181</v>
      </c>
      <c r="B15" s="203">
        <f t="shared" si="2"/>
        <v>756</v>
      </c>
      <c r="C15" s="200">
        <v>377</v>
      </c>
      <c r="D15" s="202">
        <v>379</v>
      </c>
      <c r="E15" s="206"/>
      <c r="F15" s="203">
        <f t="shared" si="3"/>
        <v>1506</v>
      </c>
      <c r="G15" s="200">
        <v>777</v>
      </c>
      <c r="H15" s="202">
        <v>729</v>
      </c>
      <c r="I15" s="206"/>
      <c r="J15" s="201" t="str">
        <f t="shared" si="0"/>
        <v>△</v>
      </c>
      <c r="K15" s="207">
        <f t="shared" si="1"/>
        <v>750</v>
      </c>
    </row>
    <row r="16" spans="1:11" ht="39.75" customHeight="1">
      <c r="A16" s="162" t="s">
        <v>182</v>
      </c>
      <c r="B16" s="203">
        <v>817</v>
      </c>
      <c r="C16" s="200">
        <v>422</v>
      </c>
      <c r="D16" s="202">
        <v>395</v>
      </c>
      <c r="E16" s="206"/>
      <c r="F16" s="203">
        <v>2605</v>
      </c>
      <c r="G16" s="200">
        <v>1323</v>
      </c>
      <c r="H16" s="202">
        <v>1282</v>
      </c>
      <c r="I16" s="206"/>
      <c r="J16" s="201" t="str">
        <f t="shared" si="0"/>
        <v>△</v>
      </c>
      <c r="K16" s="207">
        <f t="shared" si="1"/>
        <v>1788</v>
      </c>
    </row>
    <row r="17" spans="1:11" ht="39.75" customHeight="1">
      <c r="A17" s="162" t="s">
        <v>183</v>
      </c>
      <c r="B17" s="203">
        <v>919</v>
      </c>
      <c r="C17" s="200">
        <v>467</v>
      </c>
      <c r="D17" s="202">
        <v>452</v>
      </c>
      <c r="E17" s="206"/>
      <c r="F17" s="203">
        <f t="shared" si="3"/>
        <v>3205</v>
      </c>
      <c r="G17" s="200">
        <v>1536</v>
      </c>
      <c r="H17" s="202">
        <v>1669</v>
      </c>
      <c r="I17" s="206"/>
      <c r="J17" s="201" t="str">
        <f t="shared" si="0"/>
        <v>△</v>
      </c>
      <c r="K17" s="207">
        <f t="shared" si="1"/>
        <v>2286</v>
      </c>
    </row>
    <row r="18" spans="1:11" ht="39.75" customHeight="1" thickBot="1">
      <c r="A18" s="208" t="s">
        <v>184</v>
      </c>
      <c r="B18" s="209">
        <f t="shared" si="2"/>
        <v>840</v>
      </c>
      <c r="C18" s="209">
        <v>398</v>
      </c>
      <c r="D18" s="211">
        <v>442</v>
      </c>
      <c r="E18" s="215"/>
      <c r="F18" s="212">
        <f t="shared" si="3"/>
        <v>1314</v>
      </c>
      <c r="G18" s="209">
        <v>650</v>
      </c>
      <c r="H18" s="211">
        <v>664</v>
      </c>
      <c r="I18" s="215"/>
      <c r="J18" s="210" t="str">
        <f t="shared" si="0"/>
        <v>△</v>
      </c>
      <c r="K18" s="216">
        <f t="shared" si="1"/>
        <v>474</v>
      </c>
    </row>
  </sheetData>
  <sheetProtection/>
  <mergeCells count="6">
    <mergeCell ref="A1:G1"/>
    <mergeCell ref="C3:G3"/>
    <mergeCell ref="H3:K3"/>
    <mergeCell ref="B4:D4"/>
    <mergeCell ref="F4:H4"/>
    <mergeCell ref="J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U93"/>
  <sheetViews>
    <sheetView showGridLines="0" zoomScale="90" zoomScaleNormal="90" zoomScaleSheetLayoutView="90" zoomScalePageLayoutView="0" workbookViewId="0" topLeftCell="B1">
      <selection activeCell="B1" sqref="B1:I1"/>
    </sheetView>
  </sheetViews>
  <sheetFormatPr defaultColWidth="9.00390625" defaultRowHeight="13.5"/>
  <cols>
    <col min="1" max="1" width="4.75390625" style="61" hidden="1" customWidth="1"/>
    <col min="2" max="2" width="13.50390625" style="61" customWidth="1"/>
    <col min="3" max="36" width="8.00390625" style="61" customWidth="1"/>
    <col min="37" max="67" width="8.00390625" style="61" hidden="1" customWidth="1"/>
    <col min="68" max="71" width="9.75390625" style="61" customWidth="1"/>
    <col min="72" max="72" width="11.125" style="61" customWidth="1"/>
    <col min="73" max="16384" width="9.00390625" style="61" customWidth="1"/>
  </cols>
  <sheetData>
    <row r="1" spans="2:72" ht="22.5" customHeight="1">
      <c r="B1" s="318" t="s">
        <v>189</v>
      </c>
      <c r="C1" s="318"/>
      <c r="D1" s="318"/>
      <c r="E1" s="318"/>
      <c r="F1" s="318"/>
      <c r="G1" s="318"/>
      <c r="H1" s="318"/>
      <c r="I1" s="318"/>
      <c r="J1" s="319" t="s">
        <v>190</v>
      </c>
      <c r="K1" s="319"/>
      <c r="L1" s="319"/>
      <c r="M1" s="319"/>
      <c r="N1" s="319"/>
      <c r="O1" s="320" t="s">
        <v>42</v>
      </c>
      <c r="P1" s="320"/>
      <c r="Q1" s="320"/>
      <c r="R1" s="320"/>
      <c r="S1" s="320"/>
      <c r="T1" s="320"/>
      <c r="BO1" s="225"/>
      <c r="BP1" s="225"/>
      <c r="BQ1" s="225"/>
      <c r="BR1" s="225"/>
      <c r="BS1" s="225" t="s">
        <v>191</v>
      </c>
      <c r="BT1" s="225"/>
    </row>
    <row r="2" spans="2:67" s="226" customFormat="1" ht="12" hidden="1">
      <c r="B2" s="227"/>
      <c r="C2" s="227">
        <v>201</v>
      </c>
      <c r="D2" s="227">
        <v>202</v>
      </c>
      <c r="E2" s="227">
        <v>203</v>
      </c>
      <c r="F2" s="227">
        <v>205</v>
      </c>
      <c r="G2" s="227">
        <v>206</v>
      </c>
      <c r="H2" s="227">
        <v>207</v>
      </c>
      <c r="I2" s="227">
        <v>208</v>
      </c>
      <c r="J2" s="227">
        <v>209</v>
      </c>
      <c r="K2" s="227">
        <v>210</v>
      </c>
      <c r="L2" s="227">
        <v>211</v>
      </c>
      <c r="M2" s="227">
        <v>213</v>
      </c>
      <c r="N2" s="227">
        <v>214</v>
      </c>
      <c r="O2" s="227">
        <v>215</v>
      </c>
      <c r="P2" s="227">
        <v>301</v>
      </c>
      <c r="Q2" s="227">
        <v>302</v>
      </c>
      <c r="R2" s="227">
        <v>303</v>
      </c>
      <c r="S2" s="227">
        <v>305</v>
      </c>
      <c r="T2" s="227">
        <v>321</v>
      </c>
      <c r="U2" s="227">
        <v>322</v>
      </c>
      <c r="V2" s="227">
        <v>366</v>
      </c>
      <c r="W2" s="227">
        <v>381</v>
      </c>
      <c r="X2" s="227">
        <v>402</v>
      </c>
      <c r="Y2" s="227">
        <v>422</v>
      </c>
      <c r="Z2" s="227">
        <v>441</v>
      </c>
      <c r="AA2" s="227">
        <v>461</v>
      </c>
      <c r="AB2" s="227">
        <v>482</v>
      </c>
      <c r="AC2" s="227">
        <v>483</v>
      </c>
      <c r="AD2" s="227">
        <v>484</v>
      </c>
      <c r="AE2" s="227">
        <v>485</v>
      </c>
      <c r="AF2" s="227">
        <v>501</v>
      </c>
      <c r="AG2" s="227">
        <v>503</v>
      </c>
      <c r="AH2" s="227">
        <v>506</v>
      </c>
      <c r="AI2" s="227">
        <v>507</v>
      </c>
      <c r="AJ2" s="227">
        <v>524</v>
      </c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</row>
    <row r="3" spans="2:72" s="225" customFormat="1" ht="22.5" customHeight="1">
      <c r="B3" s="228" t="s">
        <v>192</v>
      </c>
      <c r="C3" s="321" t="s">
        <v>193</v>
      </c>
      <c r="D3" s="324" t="s">
        <v>194</v>
      </c>
      <c r="E3" s="324" t="s">
        <v>195</v>
      </c>
      <c r="F3" s="324" t="s">
        <v>196</v>
      </c>
      <c r="G3" s="324" t="s">
        <v>197</v>
      </c>
      <c r="H3" s="324" t="s">
        <v>198</v>
      </c>
      <c r="I3" s="324" t="s">
        <v>199</v>
      </c>
      <c r="J3" s="324" t="s">
        <v>200</v>
      </c>
      <c r="K3" s="324" t="s">
        <v>201</v>
      </c>
      <c r="L3" s="324" t="s">
        <v>202</v>
      </c>
      <c r="M3" s="324" t="s">
        <v>203</v>
      </c>
      <c r="N3" s="324" t="s">
        <v>204</v>
      </c>
      <c r="O3" s="324" t="s">
        <v>205</v>
      </c>
      <c r="P3" s="324" t="s">
        <v>206</v>
      </c>
      <c r="Q3" s="324" t="s">
        <v>207</v>
      </c>
      <c r="R3" s="324" t="s">
        <v>208</v>
      </c>
      <c r="S3" s="324" t="s">
        <v>209</v>
      </c>
      <c r="T3" s="324" t="s">
        <v>210</v>
      </c>
      <c r="U3" s="324" t="s">
        <v>211</v>
      </c>
      <c r="V3" s="324" t="s">
        <v>212</v>
      </c>
      <c r="W3" s="324" t="s">
        <v>213</v>
      </c>
      <c r="X3" s="324" t="s">
        <v>214</v>
      </c>
      <c r="Y3" s="324" t="s">
        <v>215</v>
      </c>
      <c r="Z3" s="324" t="s">
        <v>216</v>
      </c>
      <c r="AA3" s="324" t="s">
        <v>217</v>
      </c>
      <c r="AB3" s="324" t="s">
        <v>218</v>
      </c>
      <c r="AC3" s="324" t="s">
        <v>219</v>
      </c>
      <c r="AD3" s="324" t="s">
        <v>220</v>
      </c>
      <c r="AE3" s="324" t="s">
        <v>221</v>
      </c>
      <c r="AF3" s="324" t="s">
        <v>222</v>
      </c>
      <c r="AG3" s="324" t="s">
        <v>223</v>
      </c>
      <c r="AH3" s="324" t="s">
        <v>224</v>
      </c>
      <c r="AI3" s="324" t="s">
        <v>225</v>
      </c>
      <c r="AJ3" s="324" t="s">
        <v>226</v>
      </c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36"/>
      <c r="BP3" s="339" t="s">
        <v>227</v>
      </c>
      <c r="BQ3" s="327" t="s">
        <v>228</v>
      </c>
      <c r="BR3" s="327" t="s">
        <v>229</v>
      </c>
      <c r="BS3" s="330" t="s">
        <v>230</v>
      </c>
      <c r="BT3" s="333" t="s">
        <v>231</v>
      </c>
    </row>
    <row r="4" spans="2:72" s="225" customFormat="1" ht="22.5" customHeight="1">
      <c r="B4" s="229"/>
      <c r="C4" s="322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37"/>
      <c r="BP4" s="340"/>
      <c r="BQ4" s="328"/>
      <c r="BR4" s="328"/>
      <c r="BS4" s="331"/>
      <c r="BT4" s="334"/>
    </row>
    <row r="5" spans="2:72" s="225" customFormat="1" ht="22.5" customHeight="1">
      <c r="B5" s="229"/>
      <c r="C5" s="322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37"/>
      <c r="BP5" s="340"/>
      <c r="BQ5" s="328"/>
      <c r="BR5" s="328"/>
      <c r="BS5" s="331"/>
      <c r="BT5" s="334"/>
    </row>
    <row r="6" spans="2:72" s="225" customFormat="1" ht="22.5" customHeight="1">
      <c r="B6" s="229"/>
      <c r="C6" s="322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37"/>
      <c r="BP6" s="340"/>
      <c r="BQ6" s="328"/>
      <c r="BR6" s="328"/>
      <c r="BS6" s="331"/>
      <c r="BT6" s="334"/>
    </row>
    <row r="7" spans="2:72" s="225" customFormat="1" ht="22.5" customHeight="1">
      <c r="B7" s="230" t="s">
        <v>232</v>
      </c>
      <c r="C7" s="323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38"/>
      <c r="BP7" s="341"/>
      <c r="BQ7" s="329"/>
      <c r="BR7" s="329" t="s">
        <v>233</v>
      </c>
      <c r="BS7" s="332"/>
      <c r="BT7" s="335"/>
    </row>
    <row r="8" spans="1:72" s="225" customFormat="1" ht="21.75" customHeight="1">
      <c r="A8" s="225">
        <v>201</v>
      </c>
      <c r="B8" s="231" t="s">
        <v>193</v>
      </c>
      <c r="C8" s="232" t="s">
        <v>234</v>
      </c>
      <c r="D8" s="232">
        <v>266</v>
      </c>
      <c r="E8" s="232">
        <v>110</v>
      </c>
      <c r="F8" s="232">
        <v>322</v>
      </c>
      <c r="G8" s="232">
        <v>326</v>
      </c>
      <c r="H8" s="232">
        <v>131</v>
      </c>
      <c r="I8" s="232">
        <v>73</v>
      </c>
      <c r="J8" s="232">
        <v>265</v>
      </c>
      <c r="K8" s="232">
        <v>44</v>
      </c>
      <c r="L8" s="232">
        <v>106</v>
      </c>
      <c r="M8" s="232">
        <v>179</v>
      </c>
      <c r="N8" s="232">
        <v>115</v>
      </c>
      <c r="O8" s="232">
        <v>229</v>
      </c>
      <c r="P8" s="232">
        <v>122</v>
      </c>
      <c r="Q8" s="232">
        <v>26</v>
      </c>
      <c r="R8" s="232">
        <v>79</v>
      </c>
      <c r="S8" s="232">
        <v>1034</v>
      </c>
      <c r="T8" s="232">
        <v>280</v>
      </c>
      <c r="U8" s="232">
        <v>352</v>
      </c>
      <c r="V8" s="232">
        <v>20</v>
      </c>
      <c r="W8" s="232">
        <v>41</v>
      </c>
      <c r="X8" s="232">
        <v>6</v>
      </c>
      <c r="Y8" s="232">
        <v>9</v>
      </c>
      <c r="Z8" s="232">
        <v>22</v>
      </c>
      <c r="AA8" s="232">
        <v>27</v>
      </c>
      <c r="AB8" s="232">
        <v>55</v>
      </c>
      <c r="AC8" s="232">
        <v>60</v>
      </c>
      <c r="AD8" s="232">
        <v>11</v>
      </c>
      <c r="AE8" s="232">
        <v>3</v>
      </c>
      <c r="AF8" s="232">
        <v>21</v>
      </c>
      <c r="AG8" s="232">
        <v>8</v>
      </c>
      <c r="AH8" s="232">
        <v>11</v>
      </c>
      <c r="AI8" s="232">
        <v>21</v>
      </c>
      <c r="AJ8" s="232">
        <v>47</v>
      </c>
      <c r="AK8" s="232">
        <v>0</v>
      </c>
      <c r="AL8" s="232">
        <v>0</v>
      </c>
      <c r="AM8" s="232">
        <v>0</v>
      </c>
      <c r="AN8" s="232">
        <v>0</v>
      </c>
      <c r="AO8" s="232">
        <v>0</v>
      </c>
      <c r="AP8" s="232">
        <v>0</v>
      </c>
      <c r="AQ8" s="232">
        <v>0</v>
      </c>
      <c r="AR8" s="232">
        <v>0</v>
      </c>
      <c r="AS8" s="232">
        <v>0</v>
      </c>
      <c r="AT8" s="232"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232">
        <v>0</v>
      </c>
      <c r="BG8" s="232">
        <v>0</v>
      </c>
      <c r="BH8" s="232">
        <v>0</v>
      </c>
      <c r="BI8" s="232">
        <v>0</v>
      </c>
      <c r="BJ8" s="232">
        <v>0</v>
      </c>
      <c r="BK8" s="232">
        <v>0</v>
      </c>
      <c r="BL8" s="232">
        <v>0</v>
      </c>
      <c r="BM8" s="232">
        <v>0</v>
      </c>
      <c r="BN8" s="232">
        <v>0</v>
      </c>
      <c r="BO8" s="233">
        <v>0</v>
      </c>
      <c r="BP8" s="234">
        <f>SUM(C8:BO8)</f>
        <v>4421</v>
      </c>
      <c r="BQ8" s="235">
        <v>7193</v>
      </c>
      <c r="BR8" s="235">
        <v>2675</v>
      </c>
      <c r="BS8" s="236">
        <v>45</v>
      </c>
      <c r="BT8" s="237">
        <f aca="true" t="shared" si="0" ref="BT8:BT71">SUM(BP8:BS8)</f>
        <v>14334</v>
      </c>
    </row>
    <row r="9" spans="1:72" s="225" customFormat="1" ht="21.75" customHeight="1">
      <c r="A9" s="225">
        <v>202</v>
      </c>
      <c r="B9" s="231" t="s">
        <v>194</v>
      </c>
      <c r="C9" s="232">
        <v>553</v>
      </c>
      <c r="D9" s="232" t="s">
        <v>234</v>
      </c>
      <c r="E9" s="232">
        <v>20</v>
      </c>
      <c r="F9" s="232">
        <v>58</v>
      </c>
      <c r="G9" s="232">
        <v>47</v>
      </c>
      <c r="H9" s="232">
        <v>11</v>
      </c>
      <c r="I9" s="232">
        <v>16</v>
      </c>
      <c r="J9" s="232">
        <v>23</v>
      </c>
      <c r="K9" s="232">
        <v>8</v>
      </c>
      <c r="L9" s="232">
        <v>26</v>
      </c>
      <c r="M9" s="232">
        <v>21</v>
      </c>
      <c r="N9" s="232">
        <v>8</v>
      </c>
      <c r="O9" s="232">
        <v>37</v>
      </c>
      <c r="P9" s="232">
        <v>26</v>
      </c>
      <c r="Q9" s="232">
        <v>1</v>
      </c>
      <c r="R9" s="232">
        <v>4</v>
      </c>
      <c r="S9" s="232">
        <v>74</v>
      </c>
      <c r="T9" s="232">
        <v>23</v>
      </c>
      <c r="U9" s="232">
        <v>21</v>
      </c>
      <c r="V9" s="232">
        <v>7</v>
      </c>
      <c r="W9" s="232">
        <v>7</v>
      </c>
      <c r="X9" s="232">
        <v>0</v>
      </c>
      <c r="Y9" s="232">
        <v>0</v>
      </c>
      <c r="Z9" s="232">
        <v>1</v>
      </c>
      <c r="AA9" s="232">
        <v>8</v>
      </c>
      <c r="AB9" s="232">
        <v>126</v>
      </c>
      <c r="AC9" s="232">
        <v>36</v>
      </c>
      <c r="AD9" s="232">
        <v>7</v>
      </c>
      <c r="AE9" s="232">
        <v>1</v>
      </c>
      <c r="AF9" s="232">
        <v>0</v>
      </c>
      <c r="AG9" s="232">
        <v>1</v>
      </c>
      <c r="AH9" s="232">
        <v>0</v>
      </c>
      <c r="AI9" s="232">
        <v>2</v>
      </c>
      <c r="AJ9" s="232">
        <v>2</v>
      </c>
      <c r="AK9" s="232">
        <v>0</v>
      </c>
      <c r="AL9" s="232">
        <v>0</v>
      </c>
      <c r="AM9" s="232">
        <v>0</v>
      </c>
      <c r="AN9" s="232">
        <v>0</v>
      </c>
      <c r="AO9" s="232">
        <v>0</v>
      </c>
      <c r="AP9" s="232">
        <v>0</v>
      </c>
      <c r="AQ9" s="232">
        <v>0</v>
      </c>
      <c r="AR9" s="232">
        <v>0</v>
      </c>
      <c r="AS9" s="232">
        <v>0</v>
      </c>
      <c r="AT9" s="232"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232">
        <v>0</v>
      </c>
      <c r="BG9" s="232">
        <v>0</v>
      </c>
      <c r="BH9" s="232">
        <v>0</v>
      </c>
      <c r="BI9" s="232">
        <v>0</v>
      </c>
      <c r="BJ9" s="232">
        <v>0</v>
      </c>
      <c r="BK9" s="232">
        <v>0</v>
      </c>
      <c r="BL9" s="232">
        <v>0</v>
      </c>
      <c r="BM9" s="232">
        <v>0</v>
      </c>
      <c r="BN9" s="232">
        <v>0</v>
      </c>
      <c r="BO9" s="238">
        <v>0</v>
      </c>
      <c r="BP9" s="234">
        <f>SUM(C9,E9:BO9)</f>
        <v>1175</v>
      </c>
      <c r="BQ9" s="235">
        <v>866</v>
      </c>
      <c r="BR9" s="235">
        <v>1329</v>
      </c>
      <c r="BS9" s="236">
        <v>0</v>
      </c>
      <c r="BT9" s="237">
        <f t="shared" si="0"/>
        <v>3370</v>
      </c>
    </row>
    <row r="10" spans="1:72" s="225" customFormat="1" ht="21.75" customHeight="1">
      <c r="A10" s="225">
        <v>203</v>
      </c>
      <c r="B10" s="231" t="s">
        <v>195</v>
      </c>
      <c r="C10" s="232">
        <v>253</v>
      </c>
      <c r="D10" s="232">
        <v>26</v>
      </c>
      <c r="E10" s="232" t="s">
        <v>234</v>
      </c>
      <c r="F10" s="232">
        <v>58</v>
      </c>
      <c r="G10" s="232">
        <v>79</v>
      </c>
      <c r="H10" s="232">
        <v>7</v>
      </c>
      <c r="I10" s="232">
        <v>22</v>
      </c>
      <c r="J10" s="232">
        <v>107</v>
      </c>
      <c r="K10" s="232">
        <v>107</v>
      </c>
      <c r="L10" s="232">
        <v>22</v>
      </c>
      <c r="M10" s="232">
        <v>2</v>
      </c>
      <c r="N10" s="232">
        <v>3</v>
      </c>
      <c r="O10" s="232">
        <v>76</v>
      </c>
      <c r="P10" s="232">
        <v>4</v>
      </c>
      <c r="Q10" s="232">
        <v>0</v>
      </c>
      <c r="R10" s="232">
        <v>3</v>
      </c>
      <c r="S10" s="232">
        <v>26</v>
      </c>
      <c r="T10" s="232">
        <v>8</v>
      </c>
      <c r="U10" s="232">
        <v>18</v>
      </c>
      <c r="V10" s="232">
        <v>1</v>
      </c>
      <c r="W10" s="232">
        <v>9</v>
      </c>
      <c r="X10" s="232">
        <v>3</v>
      </c>
      <c r="Y10" s="232">
        <v>0</v>
      </c>
      <c r="Z10" s="232">
        <v>40</v>
      </c>
      <c r="AA10" s="232">
        <v>6</v>
      </c>
      <c r="AB10" s="232">
        <v>7</v>
      </c>
      <c r="AC10" s="232">
        <v>1</v>
      </c>
      <c r="AD10" s="232">
        <v>1</v>
      </c>
      <c r="AE10" s="232">
        <v>1</v>
      </c>
      <c r="AF10" s="232">
        <v>0</v>
      </c>
      <c r="AG10" s="232">
        <v>0</v>
      </c>
      <c r="AH10" s="232">
        <v>5</v>
      </c>
      <c r="AI10" s="232">
        <v>0</v>
      </c>
      <c r="AJ10" s="232">
        <v>3</v>
      </c>
      <c r="AK10" s="232">
        <v>0</v>
      </c>
      <c r="AL10" s="232">
        <v>0</v>
      </c>
      <c r="AM10" s="232">
        <v>0</v>
      </c>
      <c r="AN10" s="232">
        <v>0</v>
      </c>
      <c r="AO10" s="232">
        <v>0</v>
      </c>
      <c r="AP10" s="232">
        <v>0</v>
      </c>
      <c r="AQ10" s="232">
        <v>0</v>
      </c>
      <c r="AR10" s="232">
        <v>0</v>
      </c>
      <c r="AS10" s="232">
        <v>0</v>
      </c>
      <c r="AT10" s="232"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0</v>
      </c>
      <c r="BK10" s="232">
        <v>0</v>
      </c>
      <c r="BL10" s="232">
        <v>0</v>
      </c>
      <c r="BM10" s="232">
        <v>0</v>
      </c>
      <c r="BN10" s="232">
        <v>0</v>
      </c>
      <c r="BO10" s="238">
        <v>0</v>
      </c>
      <c r="BP10" s="234">
        <f>SUM(C10:D10,F10:BO10)</f>
        <v>898</v>
      </c>
      <c r="BQ10" s="235">
        <v>901</v>
      </c>
      <c r="BR10" s="235">
        <v>973</v>
      </c>
      <c r="BS10" s="236">
        <v>5</v>
      </c>
      <c r="BT10" s="237">
        <f t="shared" si="0"/>
        <v>2777</v>
      </c>
    </row>
    <row r="11" spans="1:72" s="225" customFormat="1" ht="21.75" customHeight="1">
      <c r="A11" s="225">
        <v>205</v>
      </c>
      <c r="B11" s="231" t="s">
        <v>196</v>
      </c>
      <c r="C11" s="232">
        <v>346</v>
      </c>
      <c r="D11" s="232">
        <v>34</v>
      </c>
      <c r="E11" s="232">
        <v>21</v>
      </c>
      <c r="F11" s="232" t="s">
        <v>234</v>
      </c>
      <c r="G11" s="232">
        <v>332</v>
      </c>
      <c r="H11" s="232">
        <v>14</v>
      </c>
      <c r="I11" s="232">
        <v>55</v>
      </c>
      <c r="J11" s="232">
        <v>38</v>
      </c>
      <c r="K11" s="232">
        <v>3</v>
      </c>
      <c r="L11" s="232">
        <v>23</v>
      </c>
      <c r="M11" s="232">
        <v>16</v>
      </c>
      <c r="N11" s="232">
        <v>10</v>
      </c>
      <c r="O11" s="232">
        <v>75</v>
      </c>
      <c r="P11" s="232">
        <v>9</v>
      </c>
      <c r="Q11" s="232">
        <v>7</v>
      </c>
      <c r="R11" s="232">
        <v>4</v>
      </c>
      <c r="S11" s="232">
        <v>43</v>
      </c>
      <c r="T11" s="232">
        <v>41</v>
      </c>
      <c r="U11" s="232">
        <v>22</v>
      </c>
      <c r="V11" s="232">
        <v>14</v>
      </c>
      <c r="W11" s="232">
        <v>25</v>
      </c>
      <c r="X11" s="232">
        <v>5</v>
      </c>
      <c r="Y11" s="232">
        <v>1</v>
      </c>
      <c r="Z11" s="232">
        <v>2</v>
      </c>
      <c r="AA11" s="232">
        <v>10</v>
      </c>
      <c r="AB11" s="232">
        <v>4</v>
      </c>
      <c r="AC11" s="232">
        <v>7</v>
      </c>
      <c r="AD11" s="232">
        <v>6</v>
      </c>
      <c r="AE11" s="232">
        <v>0</v>
      </c>
      <c r="AF11" s="232">
        <v>0</v>
      </c>
      <c r="AG11" s="232">
        <v>0</v>
      </c>
      <c r="AH11" s="232">
        <v>2</v>
      </c>
      <c r="AI11" s="232">
        <v>2</v>
      </c>
      <c r="AJ11" s="232">
        <v>7</v>
      </c>
      <c r="AK11" s="232">
        <v>0</v>
      </c>
      <c r="AL11" s="232">
        <v>0</v>
      </c>
      <c r="AM11" s="232">
        <v>0</v>
      </c>
      <c r="AN11" s="232">
        <v>0</v>
      </c>
      <c r="AO11" s="232">
        <v>0</v>
      </c>
      <c r="AP11" s="232">
        <v>0</v>
      </c>
      <c r="AQ11" s="232">
        <v>0</v>
      </c>
      <c r="AR11" s="232">
        <v>0</v>
      </c>
      <c r="AS11" s="232">
        <v>0</v>
      </c>
      <c r="AT11" s="232"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0</v>
      </c>
      <c r="BK11" s="232">
        <v>0</v>
      </c>
      <c r="BL11" s="232">
        <v>0</v>
      </c>
      <c r="BM11" s="232">
        <v>0</v>
      </c>
      <c r="BN11" s="232">
        <v>0</v>
      </c>
      <c r="BO11" s="238">
        <v>0</v>
      </c>
      <c r="BP11" s="234">
        <f>SUM(C11:E11,G11:BO11)</f>
        <v>1178</v>
      </c>
      <c r="BQ11" s="235">
        <v>1259</v>
      </c>
      <c r="BR11" s="235">
        <v>1314</v>
      </c>
      <c r="BS11" s="236">
        <v>19</v>
      </c>
      <c r="BT11" s="237">
        <f t="shared" si="0"/>
        <v>3770</v>
      </c>
    </row>
    <row r="12" spans="1:72" s="225" customFormat="1" ht="21.75" customHeight="1">
      <c r="A12" s="225">
        <v>206</v>
      </c>
      <c r="B12" s="231" t="s">
        <v>197</v>
      </c>
      <c r="C12" s="232">
        <v>336</v>
      </c>
      <c r="D12" s="232">
        <v>28</v>
      </c>
      <c r="E12" s="232">
        <v>27</v>
      </c>
      <c r="F12" s="232">
        <v>227</v>
      </c>
      <c r="G12" s="232" t="s">
        <v>234</v>
      </c>
      <c r="H12" s="232">
        <v>13</v>
      </c>
      <c r="I12" s="232">
        <v>14</v>
      </c>
      <c r="J12" s="232">
        <v>75</v>
      </c>
      <c r="K12" s="232">
        <v>11</v>
      </c>
      <c r="L12" s="232">
        <v>35</v>
      </c>
      <c r="M12" s="232">
        <v>26</v>
      </c>
      <c r="N12" s="232">
        <v>10</v>
      </c>
      <c r="O12" s="232">
        <v>179</v>
      </c>
      <c r="P12" s="232">
        <v>11</v>
      </c>
      <c r="Q12" s="232">
        <v>7</v>
      </c>
      <c r="R12" s="232">
        <v>13</v>
      </c>
      <c r="S12" s="232">
        <v>44</v>
      </c>
      <c r="T12" s="232">
        <v>34</v>
      </c>
      <c r="U12" s="232">
        <v>23</v>
      </c>
      <c r="V12" s="232">
        <v>21</v>
      </c>
      <c r="W12" s="232">
        <v>75</v>
      </c>
      <c r="X12" s="232">
        <v>4</v>
      </c>
      <c r="Y12" s="232">
        <v>7</v>
      </c>
      <c r="Z12" s="232">
        <v>0</v>
      </c>
      <c r="AA12" s="232">
        <v>8</v>
      </c>
      <c r="AB12" s="232">
        <v>4</v>
      </c>
      <c r="AC12" s="232">
        <v>4</v>
      </c>
      <c r="AD12" s="232">
        <v>4</v>
      </c>
      <c r="AE12" s="232">
        <v>0</v>
      </c>
      <c r="AF12" s="232">
        <v>3</v>
      </c>
      <c r="AG12" s="232">
        <v>1</v>
      </c>
      <c r="AH12" s="232">
        <v>2</v>
      </c>
      <c r="AI12" s="232">
        <v>3</v>
      </c>
      <c r="AJ12" s="232">
        <v>3</v>
      </c>
      <c r="AK12" s="232">
        <v>0</v>
      </c>
      <c r="AL12" s="232">
        <v>0</v>
      </c>
      <c r="AM12" s="232">
        <v>0</v>
      </c>
      <c r="AN12" s="232">
        <v>0</v>
      </c>
      <c r="AO12" s="232">
        <v>0</v>
      </c>
      <c r="AP12" s="232">
        <v>0</v>
      </c>
      <c r="AQ12" s="232">
        <v>0</v>
      </c>
      <c r="AR12" s="232">
        <v>0</v>
      </c>
      <c r="AS12" s="232">
        <v>0</v>
      </c>
      <c r="AT12" s="232">
        <v>0</v>
      </c>
      <c r="AU12" s="232">
        <v>0</v>
      </c>
      <c r="AV12" s="232">
        <v>0</v>
      </c>
      <c r="AW12" s="232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0</v>
      </c>
      <c r="BK12" s="232">
        <v>0</v>
      </c>
      <c r="BL12" s="232">
        <v>0</v>
      </c>
      <c r="BM12" s="232">
        <v>0</v>
      </c>
      <c r="BN12" s="232">
        <v>0</v>
      </c>
      <c r="BO12" s="238">
        <v>0</v>
      </c>
      <c r="BP12" s="234">
        <f>SUM(C12:F12,H12:BO12)</f>
        <v>1252</v>
      </c>
      <c r="BQ12" s="235">
        <v>1634</v>
      </c>
      <c r="BR12" s="235">
        <v>912</v>
      </c>
      <c r="BS12" s="236">
        <v>33</v>
      </c>
      <c r="BT12" s="237">
        <f t="shared" si="0"/>
        <v>3831</v>
      </c>
    </row>
    <row r="13" spans="1:72" s="225" customFormat="1" ht="21.75" customHeight="1">
      <c r="A13" s="225">
        <v>207</v>
      </c>
      <c r="B13" s="231" t="s">
        <v>198</v>
      </c>
      <c r="C13" s="232">
        <v>205</v>
      </c>
      <c r="D13" s="232">
        <v>20</v>
      </c>
      <c r="E13" s="232">
        <v>7</v>
      </c>
      <c r="F13" s="232">
        <v>19</v>
      </c>
      <c r="G13" s="232">
        <v>25</v>
      </c>
      <c r="H13" s="232" t="s">
        <v>234</v>
      </c>
      <c r="I13" s="232">
        <v>5</v>
      </c>
      <c r="J13" s="232">
        <v>15</v>
      </c>
      <c r="K13" s="232">
        <v>2</v>
      </c>
      <c r="L13" s="232">
        <v>9</v>
      </c>
      <c r="M13" s="232">
        <v>47</v>
      </c>
      <c r="N13" s="232">
        <v>8</v>
      </c>
      <c r="O13" s="232">
        <v>30</v>
      </c>
      <c r="P13" s="232">
        <v>5</v>
      </c>
      <c r="Q13" s="232">
        <v>5</v>
      </c>
      <c r="R13" s="232">
        <v>0</v>
      </c>
      <c r="S13" s="232">
        <v>21</v>
      </c>
      <c r="T13" s="232">
        <v>17</v>
      </c>
      <c r="U13" s="232">
        <v>16</v>
      </c>
      <c r="V13" s="232">
        <v>2</v>
      </c>
      <c r="W13" s="232">
        <v>0</v>
      </c>
      <c r="X13" s="232">
        <v>0</v>
      </c>
      <c r="Y13" s="232">
        <v>0</v>
      </c>
      <c r="Z13" s="232">
        <v>0</v>
      </c>
      <c r="AA13" s="232">
        <v>4</v>
      </c>
      <c r="AB13" s="232">
        <v>1</v>
      </c>
      <c r="AC13" s="232">
        <v>3</v>
      </c>
      <c r="AD13" s="232">
        <v>10</v>
      </c>
      <c r="AE13" s="232">
        <v>10</v>
      </c>
      <c r="AF13" s="232">
        <v>7</v>
      </c>
      <c r="AG13" s="232">
        <v>21</v>
      </c>
      <c r="AH13" s="232">
        <v>4</v>
      </c>
      <c r="AI13" s="232">
        <v>41</v>
      </c>
      <c r="AJ13" s="232">
        <v>5</v>
      </c>
      <c r="AK13" s="232">
        <v>0</v>
      </c>
      <c r="AL13" s="232">
        <v>0</v>
      </c>
      <c r="AM13" s="232">
        <v>0</v>
      </c>
      <c r="AN13" s="232">
        <v>0</v>
      </c>
      <c r="AO13" s="232">
        <v>0</v>
      </c>
      <c r="AP13" s="232">
        <v>0</v>
      </c>
      <c r="AQ13" s="232">
        <v>0</v>
      </c>
      <c r="AR13" s="232">
        <v>0</v>
      </c>
      <c r="AS13" s="232">
        <v>0</v>
      </c>
      <c r="AT13" s="232">
        <v>0</v>
      </c>
      <c r="AU13" s="232">
        <v>0</v>
      </c>
      <c r="AV13" s="232">
        <v>0</v>
      </c>
      <c r="AW13" s="232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  <c r="BO13" s="238">
        <v>0</v>
      </c>
      <c r="BP13" s="234">
        <f>SUM(C13:G13,I13:BO13)</f>
        <v>564</v>
      </c>
      <c r="BQ13" s="235">
        <v>561</v>
      </c>
      <c r="BR13" s="235">
        <v>468</v>
      </c>
      <c r="BS13" s="236">
        <v>8</v>
      </c>
      <c r="BT13" s="237">
        <f t="shared" si="0"/>
        <v>1601</v>
      </c>
    </row>
    <row r="14" spans="1:72" s="225" customFormat="1" ht="21.75" customHeight="1">
      <c r="A14" s="225">
        <v>208</v>
      </c>
      <c r="B14" s="231" t="s">
        <v>199</v>
      </c>
      <c r="C14" s="232">
        <v>133</v>
      </c>
      <c r="D14" s="232">
        <v>9</v>
      </c>
      <c r="E14" s="232">
        <v>13</v>
      </c>
      <c r="F14" s="232">
        <v>71</v>
      </c>
      <c r="G14" s="232">
        <v>65</v>
      </c>
      <c r="H14" s="232">
        <v>9</v>
      </c>
      <c r="I14" s="232" t="s">
        <v>234</v>
      </c>
      <c r="J14" s="232">
        <v>27</v>
      </c>
      <c r="K14" s="232">
        <v>1</v>
      </c>
      <c r="L14" s="232">
        <v>25</v>
      </c>
      <c r="M14" s="232">
        <v>1</v>
      </c>
      <c r="N14" s="232">
        <v>2</v>
      </c>
      <c r="O14" s="232">
        <v>23</v>
      </c>
      <c r="P14" s="232">
        <v>1</v>
      </c>
      <c r="Q14" s="232">
        <v>0</v>
      </c>
      <c r="R14" s="232">
        <v>7</v>
      </c>
      <c r="S14" s="232">
        <v>19</v>
      </c>
      <c r="T14" s="232">
        <v>13</v>
      </c>
      <c r="U14" s="232">
        <v>5</v>
      </c>
      <c r="V14" s="232">
        <v>0</v>
      </c>
      <c r="W14" s="232">
        <v>4</v>
      </c>
      <c r="X14" s="232">
        <v>0</v>
      </c>
      <c r="Y14" s="232">
        <v>0</v>
      </c>
      <c r="Z14" s="232">
        <v>6</v>
      </c>
      <c r="AA14" s="232">
        <v>14</v>
      </c>
      <c r="AB14" s="232">
        <v>0</v>
      </c>
      <c r="AC14" s="232">
        <v>2</v>
      </c>
      <c r="AD14" s="232">
        <v>0</v>
      </c>
      <c r="AE14" s="232">
        <v>0</v>
      </c>
      <c r="AF14" s="232">
        <v>2</v>
      </c>
      <c r="AG14" s="232">
        <v>0</v>
      </c>
      <c r="AH14" s="232">
        <v>0</v>
      </c>
      <c r="AI14" s="232">
        <v>0</v>
      </c>
      <c r="AJ14" s="232">
        <v>3</v>
      </c>
      <c r="AK14" s="232">
        <v>0</v>
      </c>
      <c r="AL14" s="232">
        <v>0</v>
      </c>
      <c r="AM14" s="232">
        <v>0</v>
      </c>
      <c r="AN14" s="232">
        <v>0</v>
      </c>
      <c r="AO14" s="232">
        <v>0</v>
      </c>
      <c r="AP14" s="232">
        <v>0</v>
      </c>
      <c r="AQ14" s="232">
        <v>0</v>
      </c>
      <c r="AR14" s="232">
        <v>0</v>
      </c>
      <c r="AS14" s="232">
        <v>0</v>
      </c>
      <c r="AT14" s="232">
        <v>0</v>
      </c>
      <c r="AU14" s="232">
        <v>0</v>
      </c>
      <c r="AV14" s="232">
        <v>0</v>
      </c>
      <c r="AW14" s="232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  <c r="BO14" s="238">
        <v>0</v>
      </c>
      <c r="BP14" s="234">
        <f>SUM(C14:H14,J14:BO14)</f>
        <v>455</v>
      </c>
      <c r="BQ14" s="235">
        <v>314</v>
      </c>
      <c r="BR14" s="235">
        <v>505</v>
      </c>
      <c r="BS14" s="236">
        <v>0</v>
      </c>
      <c r="BT14" s="237">
        <f t="shared" si="0"/>
        <v>1274</v>
      </c>
    </row>
    <row r="15" spans="1:72" s="225" customFormat="1" ht="21.75" customHeight="1">
      <c r="A15" s="225">
        <v>209</v>
      </c>
      <c r="B15" s="231" t="s">
        <v>200</v>
      </c>
      <c r="C15" s="232">
        <v>326</v>
      </c>
      <c r="D15" s="232">
        <v>32</v>
      </c>
      <c r="E15" s="232">
        <v>34</v>
      </c>
      <c r="F15" s="232">
        <v>66</v>
      </c>
      <c r="G15" s="232">
        <v>123</v>
      </c>
      <c r="H15" s="232">
        <v>5</v>
      </c>
      <c r="I15" s="232">
        <v>20</v>
      </c>
      <c r="J15" s="232" t="s">
        <v>234</v>
      </c>
      <c r="K15" s="232">
        <v>12</v>
      </c>
      <c r="L15" s="232">
        <v>20</v>
      </c>
      <c r="M15" s="232">
        <v>15</v>
      </c>
      <c r="N15" s="232">
        <v>7</v>
      </c>
      <c r="O15" s="232">
        <v>278</v>
      </c>
      <c r="P15" s="232">
        <v>3</v>
      </c>
      <c r="Q15" s="232">
        <v>1</v>
      </c>
      <c r="R15" s="232">
        <v>5</v>
      </c>
      <c r="S15" s="232">
        <v>41</v>
      </c>
      <c r="T15" s="232">
        <v>16</v>
      </c>
      <c r="U15" s="232">
        <v>33</v>
      </c>
      <c r="V15" s="232">
        <v>4</v>
      </c>
      <c r="W15" s="232">
        <v>16</v>
      </c>
      <c r="X15" s="232">
        <v>55</v>
      </c>
      <c r="Y15" s="232">
        <v>54</v>
      </c>
      <c r="Z15" s="232">
        <v>3</v>
      </c>
      <c r="AA15" s="232">
        <v>5</v>
      </c>
      <c r="AB15" s="232">
        <v>2</v>
      </c>
      <c r="AC15" s="232">
        <v>12</v>
      </c>
      <c r="AD15" s="232">
        <v>0</v>
      </c>
      <c r="AE15" s="232">
        <v>3</v>
      </c>
      <c r="AF15" s="232">
        <v>2</v>
      </c>
      <c r="AG15" s="232">
        <v>0</v>
      </c>
      <c r="AH15" s="232">
        <v>0</v>
      </c>
      <c r="AI15" s="232">
        <v>0</v>
      </c>
      <c r="AJ15" s="232">
        <v>2</v>
      </c>
      <c r="AK15" s="232">
        <v>0</v>
      </c>
      <c r="AL15" s="232">
        <v>0</v>
      </c>
      <c r="AM15" s="232">
        <v>0</v>
      </c>
      <c r="AN15" s="232">
        <v>0</v>
      </c>
      <c r="AO15" s="232">
        <v>0</v>
      </c>
      <c r="AP15" s="232">
        <v>0</v>
      </c>
      <c r="AQ15" s="232">
        <v>0</v>
      </c>
      <c r="AR15" s="232">
        <v>0</v>
      </c>
      <c r="AS15" s="232">
        <v>0</v>
      </c>
      <c r="AT15" s="232">
        <v>0</v>
      </c>
      <c r="AU15" s="232">
        <v>0</v>
      </c>
      <c r="AV15" s="232">
        <v>0</v>
      </c>
      <c r="AW15" s="232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  <c r="BO15" s="238">
        <v>0</v>
      </c>
      <c r="BP15" s="234">
        <f>SUM(C15:I15,K15:BO15)</f>
        <v>1195</v>
      </c>
      <c r="BQ15" s="235">
        <v>1783</v>
      </c>
      <c r="BR15" s="235">
        <v>1820</v>
      </c>
      <c r="BS15" s="236">
        <v>4</v>
      </c>
      <c r="BT15" s="237">
        <f t="shared" si="0"/>
        <v>4802</v>
      </c>
    </row>
    <row r="16" spans="1:72" s="225" customFormat="1" ht="21.75" customHeight="1">
      <c r="A16" s="225">
        <v>210</v>
      </c>
      <c r="B16" s="231" t="s">
        <v>201</v>
      </c>
      <c r="C16" s="232">
        <v>190</v>
      </c>
      <c r="D16" s="232">
        <v>1</v>
      </c>
      <c r="E16" s="232">
        <v>324</v>
      </c>
      <c r="F16" s="232">
        <v>25</v>
      </c>
      <c r="G16" s="232">
        <v>56</v>
      </c>
      <c r="H16" s="232">
        <v>2</v>
      </c>
      <c r="I16" s="232">
        <v>17</v>
      </c>
      <c r="J16" s="232">
        <v>133</v>
      </c>
      <c r="K16" s="232" t="s">
        <v>234</v>
      </c>
      <c r="L16" s="232">
        <v>10</v>
      </c>
      <c r="M16" s="232">
        <v>2</v>
      </c>
      <c r="N16" s="232">
        <v>0</v>
      </c>
      <c r="O16" s="232">
        <v>68</v>
      </c>
      <c r="P16" s="232">
        <v>0</v>
      </c>
      <c r="Q16" s="232">
        <v>1</v>
      </c>
      <c r="R16" s="232">
        <v>3</v>
      </c>
      <c r="S16" s="232">
        <v>16</v>
      </c>
      <c r="T16" s="232">
        <v>14</v>
      </c>
      <c r="U16" s="232">
        <v>3</v>
      </c>
      <c r="V16" s="232">
        <v>1</v>
      </c>
      <c r="W16" s="232">
        <v>2</v>
      </c>
      <c r="X16" s="232">
        <v>0</v>
      </c>
      <c r="Y16" s="232">
        <v>5</v>
      </c>
      <c r="Z16" s="232">
        <v>136</v>
      </c>
      <c r="AA16" s="232">
        <v>0</v>
      </c>
      <c r="AB16" s="232">
        <v>9</v>
      </c>
      <c r="AC16" s="232">
        <v>0</v>
      </c>
      <c r="AD16" s="232">
        <v>1</v>
      </c>
      <c r="AE16" s="232">
        <v>2</v>
      </c>
      <c r="AF16" s="232">
        <v>3</v>
      </c>
      <c r="AG16" s="232">
        <v>0</v>
      </c>
      <c r="AH16" s="232">
        <v>0</v>
      </c>
      <c r="AI16" s="232">
        <v>1</v>
      </c>
      <c r="AJ16" s="232">
        <v>0</v>
      </c>
      <c r="AK16" s="232">
        <v>0</v>
      </c>
      <c r="AL16" s="232">
        <v>0</v>
      </c>
      <c r="AM16" s="232">
        <v>0</v>
      </c>
      <c r="AN16" s="232">
        <v>0</v>
      </c>
      <c r="AO16" s="232">
        <v>0</v>
      </c>
      <c r="AP16" s="232">
        <v>0</v>
      </c>
      <c r="AQ16" s="232">
        <v>0</v>
      </c>
      <c r="AR16" s="232">
        <v>0</v>
      </c>
      <c r="AS16" s="232">
        <v>0</v>
      </c>
      <c r="AT16" s="232">
        <v>0</v>
      </c>
      <c r="AU16" s="232">
        <v>0</v>
      </c>
      <c r="AV16" s="232">
        <v>0</v>
      </c>
      <c r="AW16" s="232">
        <v>0</v>
      </c>
      <c r="AX16" s="232">
        <v>0</v>
      </c>
      <c r="AY16" s="232">
        <v>0</v>
      </c>
      <c r="AZ16" s="232">
        <v>0</v>
      </c>
      <c r="BA16" s="232">
        <v>0</v>
      </c>
      <c r="BB16" s="232">
        <v>0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  <c r="BO16" s="238">
        <v>0</v>
      </c>
      <c r="BP16" s="234">
        <f>SUM(C16:J16,L16:BO16)</f>
        <v>1025</v>
      </c>
      <c r="BQ16" s="235">
        <v>617</v>
      </c>
      <c r="BR16" s="235">
        <v>1941</v>
      </c>
      <c r="BS16" s="236">
        <v>2</v>
      </c>
      <c r="BT16" s="237">
        <f t="shared" si="0"/>
        <v>3585</v>
      </c>
    </row>
    <row r="17" spans="1:72" s="225" customFormat="1" ht="21.75" customHeight="1">
      <c r="A17" s="225">
        <v>211</v>
      </c>
      <c r="B17" s="231" t="s">
        <v>202</v>
      </c>
      <c r="C17" s="232">
        <v>401</v>
      </c>
      <c r="D17" s="232">
        <v>38</v>
      </c>
      <c r="E17" s="232">
        <v>30</v>
      </c>
      <c r="F17" s="232">
        <v>115</v>
      </c>
      <c r="G17" s="232">
        <v>151</v>
      </c>
      <c r="H17" s="232">
        <v>5</v>
      </c>
      <c r="I17" s="232">
        <v>115</v>
      </c>
      <c r="J17" s="232">
        <v>51</v>
      </c>
      <c r="K17" s="232">
        <v>2</v>
      </c>
      <c r="L17" s="232" t="s">
        <v>234</v>
      </c>
      <c r="M17" s="232">
        <v>12</v>
      </c>
      <c r="N17" s="232">
        <v>4</v>
      </c>
      <c r="O17" s="232">
        <v>67</v>
      </c>
      <c r="P17" s="232">
        <v>17</v>
      </c>
      <c r="Q17" s="232">
        <v>1</v>
      </c>
      <c r="R17" s="232">
        <v>3</v>
      </c>
      <c r="S17" s="232">
        <v>35</v>
      </c>
      <c r="T17" s="232">
        <v>18</v>
      </c>
      <c r="U17" s="232">
        <v>26</v>
      </c>
      <c r="V17" s="232">
        <v>0</v>
      </c>
      <c r="W17" s="232">
        <v>5</v>
      </c>
      <c r="X17" s="232">
        <v>0</v>
      </c>
      <c r="Y17" s="232">
        <v>4</v>
      </c>
      <c r="Z17" s="232">
        <v>4</v>
      </c>
      <c r="AA17" s="232">
        <v>76</v>
      </c>
      <c r="AB17" s="232">
        <v>10</v>
      </c>
      <c r="AC17" s="232">
        <v>3</v>
      </c>
      <c r="AD17" s="232">
        <v>0</v>
      </c>
      <c r="AE17" s="232">
        <v>0</v>
      </c>
      <c r="AF17" s="232">
        <v>1</v>
      </c>
      <c r="AG17" s="232">
        <v>0</v>
      </c>
      <c r="AH17" s="232">
        <v>0</v>
      </c>
      <c r="AI17" s="232">
        <v>0</v>
      </c>
      <c r="AJ17" s="232">
        <v>1</v>
      </c>
      <c r="AK17" s="232">
        <v>0</v>
      </c>
      <c r="AL17" s="232">
        <v>0</v>
      </c>
      <c r="AM17" s="232">
        <v>0</v>
      </c>
      <c r="AN17" s="232">
        <v>0</v>
      </c>
      <c r="AO17" s="232">
        <v>0</v>
      </c>
      <c r="AP17" s="232">
        <v>0</v>
      </c>
      <c r="AQ17" s="232">
        <v>0</v>
      </c>
      <c r="AR17" s="232">
        <v>0</v>
      </c>
      <c r="AS17" s="232">
        <v>0</v>
      </c>
      <c r="AT17" s="232">
        <v>0</v>
      </c>
      <c r="AU17" s="232">
        <v>0</v>
      </c>
      <c r="AV17" s="232">
        <v>0</v>
      </c>
      <c r="AW17" s="232">
        <v>0</v>
      </c>
      <c r="AX17" s="232">
        <v>0</v>
      </c>
      <c r="AY17" s="232">
        <v>0</v>
      </c>
      <c r="AZ17" s="232">
        <v>0</v>
      </c>
      <c r="BA17" s="232">
        <v>0</v>
      </c>
      <c r="BB17" s="232">
        <v>0</v>
      </c>
      <c r="BC17" s="232">
        <v>0</v>
      </c>
      <c r="BD17" s="232">
        <v>0</v>
      </c>
      <c r="BE17" s="232">
        <v>0</v>
      </c>
      <c r="BF17" s="232">
        <v>0</v>
      </c>
      <c r="BG17" s="232">
        <v>0</v>
      </c>
      <c r="BH17" s="232">
        <v>0</v>
      </c>
      <c r="BI17" s="232">
        <v>0</v>
      </c>
      <c r="BJ17" s="232">
        <v>0</v>
      </c>
      <c r="BK17" s="232">
        <v>0</v>
      </c>
      <c r="BL17" s="232">
        <v>0</v>
      </c>
      <c r="BM17" s="232">
        <v>0</v>
      </c>
      <c r="BN17" s="232">
        <v>0</v>
      </c>
      <c r="BO17" s="238">
        <v>0</v>
      </c>
      <c r="BP17" s="234">
        <f>SUM(C17:K17,M17:BO17)</f>
        <v>1195</v>
      </c>
      <c r="BQ17" s="235">
        <v>806</v>
      </c>
      <c r="BR17" s="235">
        <v>1604</v>
      </c>
      <c r="BS17" s="236">
        <v>1</v>
      </c>
      <c r="BT17" s="237">
        <f t="shared" si="0"/>
        <v>3606</v>
      </c>
    </row>
    <row r="18" spans="1:72" s="225" customFormat="1" ht="21.75" customHeight="1">
      <c r="A18" s="225">
        <v>213</v>
      </c>
      <c r="B18" s="231" t="s">
        <v>203</v>
      </c>
      <c r="C18" s="232">
        <v>198</v>
      </c>
      <c r="D18" s="232">
        <v>14</v>
      </c>
      <c r="E18" s="232">
        <v>0</v>
      </c>
      <c r="F18" s="232">
        <v>21</v>
      </c>
      <c r="G18" s="232">
        <v>28</v>
      </c>
      <c r="H18" s="232">
        <v>39</v>
      </c>
      <c r="I18" s="232">
        <v>5</v>
      </c>
      <c r="J18" s="232">
        <v>8</v>
      </c>
      <c r="K18" s="232">
        <v>4</v>
      </c>
      <c r="L18" s="232">
        <v>6</v>
      </c>
      <c r="M18" s="232" t="s">
        <v>234</v>
      </c>
      <c r="N18" s="232">
        <v>15</v>
      </c>
      <c r="O18" s="232">
        <v>9</v>
      </c>
      <c r="P18" s="232">
        <v>2</v>
      </c>
      <c r="Q18" s="232">
        <v>3</v>
      </c>
      <c r="R18" s="232">
        <v>4</v>
      </c>
      <c r="S18" s="232">
        <v>39</v>
      </c>
      <c r="T18" s="232">
        <v>3</v>
      </c>
      <c r="U18" s="232">
        <v>11</v>
      </c>
      <c r="V18" s="232">
        <v>0</v>
      </c>
      <c r="W18" s="232">
        <v>5</v>
      </c>
      <c r="X18" s="232">
        <v>0</v>
      </c>
      <c r="Y18" s="232">
        <v>0</v>
      </c>
      <c r="Z18" s="232">
        <v>0</v>
      </c>
      <c r="AA18" s="232">
        <v>0</v>
      </c>
      <c r="AB18" s="232">
        <v>1</v>
      </c>
      <c r="AC18" s="232">
        <v>4</v>
      </c>
      <c r="AD18" s="232">
        <v>0</v>
      </c>
      <c r="AE18" s="232">
        <v>0</v>
      </c>
      <c r="AF18" s="232">
        <v>20</v>
      </c>
      <c r="AG18" s="232">
        <v>2</v>
      </c>
      <c r="AH18" s="232">
        <v>18</v>
      </c>
      <c r="AI18" s="232">
        <v>5</v>
      </c>
      <c r="AJ18" s="232">
        <v>65</v>
      </c>
      <c r="AK18" s="232">
        <v>0</v>
      </c>
      <c r="AL18" s="232">
        <v>0</v>
      </c>
      <c r="AM18" s="232">
        <v>0</v>
      </c>
      <c r="AN18" s="232">
        <v>0</v>
      </c>
      <c r="AO18" s="232">
        <v>0</v>
      </c>
      <c r="AP18" s="232">
        <v>0</v>
      </c>
      <c r="AQ18" s="232">
        <v>0</v>
      </c>
      <c r="AR18" s="232">
        <v>0</v>
      </c>
      <c r="AS18" s="232">
        <v>0</v>
      </c>
      <c r="AT18" s="232">
        <v>0</v>
      </c>
      <c r="AU18" s="232">
        <v>0</v>
      </c>
      <c r="AV18" s="232">
        <v>0</v>
      </c>
      <c r="AW18" s="232">
        <v>0</v>
      </c>
      <c r="AX18" s="232">
        <v>0</v>
      </c>
      <c r="AY18" s="232">
        <v>0</v>
      </c>
      <c r="AZ18" s="232">
        <v>0</v>
      </c>
      <c r="BA18" s="232">
        <v>0</v>
      </c>
      <c r="BB18" s="232">
        <v>0</v>
      </c>
      <c r="BC18" s="232">
        <v>0</v>
      </c>
      <c r="BD18" s="232">
        <v>0</v>
      </c>
      <c r="BE18" s="232">
        <v>0</v>
      </c>
      <c r="BF18" s="232">
        <v>0</v>
      </c>
      <c r="BG18" s="232">
        <v>0</v>
      </c>
      <c r="BH18" s="232">
        <v>0</v>
      </c>
      <c r="BI18" s="232">
        <v>0</v>
      </c>
      <c r="BJ18" s="232">
        <v>0</v>
      </c>
      <c r="BK18" s="232">
        <v>0</v>
      </c>
      <c r="BL18" s="232">
        <v>0</v>
      </c>
      <c r="BM18" s="232">
        <v>0</v>
      </c>
      <c r="BN18" s="232">
        <v>0</v>
      </c>
      <c r="BO18" s="238">
        <v>0</v>
      </c>
      <c r="BP18" s="234">
        <f>SUM(C18:L18,N18:BO18)</f>
        <v>529</v>
      </c>
      <c r="BQ18" s="235">
        <v>423</v>
      </c>
      <c r="BR18" s="235">
        <v>417</v>
      </c>
      <c r="BS18" s="236">
        <v>3</v>
      </c>
      <c r="BT18" s="237">
        <f t="shared" si="0"/>
        <v>1372</v>
      </c>
    </row>
    <row r="19" spans="1:72" s="225" customFormat="1" ht="21.75" customHeight="1">
      <c r="A19" s="225">
        <v>214</v>
      </c>
      <c r="B19" s="231" t="s">
        <v>204</v>
      </c>
      <c r="C19" s="232">
        <v>208</v>
      </c>
      <c r="D19" s="232">
        <v>6</v>
      </c>
      <c r="E19" s="232">
        <v>2</v>
      </c>
      <c r="F19" s="232">
        <v>10</v>
      </c>
      <c r="G19" s="232">
        <v>12</v>
      </c>
      <c r="H19" s="232">
        <v>10</v>
      </c>
      <c r="I19" s="232">
        <v>3</v>
      </c>
      <c r="J19" s="232">
        <v>11</v>
      </c>
      <c r="K19" s="232">
        <v>0</v>
      </c>
      <c r="L19" s="232">
        <v>4</v>
      </c>
      <c r="M19" s="232">
        <v>6</v>
      </c>
      <c r="N19" s="232" t="s">
        <v>234</v>
      </c>
      <c r="O19" s="232">
        <v>10</v>
      </c>
      <c r="P19" s="232">
        <v>6</v>
      </c>
      <c r="Q19" s="232">
        <v>2</v>
      </c>
      <c r="R19" s="232">
        <v>20</v>
      </c>
      <c r="S19" s="232">
        <v>97</v>
      </c>
      <c r="T19" s="232">
        <v>3</v>
      </c>
      <c r="U19" s="232">
        <v>17</v>
      </c>
      <c r="V19" s="232">
        <v>1</v>
      </c>
      <c r="W19" s="232">
        <v>1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2</v>
      </c>
      <c r="AD19" s="232">
        <v>0</v>
      </c>
      <c r="AE19" s="232">
        <v>0</v>
      </c>
      <c r="AF19" s="232">
        <v>0</v>
      </c>
      <c r="AG19" s="232">
        <v>0</v>
      </c>
      <c r="AH19" s="232">
        <v>0</v>
      </c>
      <c r="AI19" s="232">
        <v>5</v>
      </c>
      <c r="AJ19" s="232">
        <v>6</v>
      </c>
      <c r="AK19" s="232">
        <v>0</v>
      </c>
      <c r="AL19" s="232">
        <v>0</v>
      </c>
      <c r="AM19" s="232">
        <v>0</v>
      </c>
      <c r="AN19" s="232">
        <v>0</v>
      </c>
      <c r="AO19" s="232">
        <v>0</v>
      </c>
      <c r="AP19" s="232">
        <v>0</v>
      </c>
      <c r="AQ19" s="232">
        <v>0</v>
      </c>
      <c r="AR19" s="232">
        <v>0</v>
      </c>
      <c r="AS19" s="232">
        <v>0</v>
      </c>
      <c r="AT19" s="232">
        <v>0</v>
      </c>
      <c r="AU19" s="232">
        <v>0</v>
      </c>
      <c r="AV19" s="232">
        <v>0</v>
      </c>
      <c r="AW19" s="232">
        <v>0</v>
      </c>
      <c r="AX19" s="232">
        <v>0</v>
      </c>
      <c r="AY19" s="232">
        <v>0</v>
      </c>
      <c r="AZ19" s="232">
        <v>0</v>
      </c>
      <c r="BA19" s="232">
        <v>0</v>
      </c>
      <c r="BB19" s="232">
        <v>0</v>
      </c>
      <c r="BC19" s="232">
        <v>0</v>
      </c>
      <c r="BD19" s="232">
        <v>0</v>
      </c>
      <c r="BE19" s="232">
        <v>0</v>
      </c>
      <c r="BF19" s="232">
        <v>0</v>
      </c>
      <c r="BG19" s="232">
        <v>0</v>
      </c>
      <c r="BH19" s="232">
        <v>0</v>
      </c>
      <c r="BI19" s="232">
        <v>0</v>
      </c>
      <c r="BJ19" s="232">
        <v>0</v>
      </c>
      <c r="BK19" s="232">
        <v>0</v>
      </c>
      <c r="BL19" s="232">
        <v>0</v>
      </c>
      <c r="BM19" s="232">
        <v>0</v>
      </c>
      <c r="BN19" s="232">
        <v>0</v>
      </c>
      <c r="BO19" s="238">
        <v>0</v>
      </c>
      <c r="BP19" s="234">
        <f>SUM(C19:M19,O19:BO19)</f>
        <v>442</v>
      </c>
      <c r="BQ19" s="235">
        <v>279</v>
      </c>
      <c r="BR19" s="235">
        <v>390</v>
      </c>
      <c r="BS19" s="236">
        <v>6</v>
      </c>
      <c r="BT19" s="237">
        <f t="shared" si="0"/>
        <v>1117</v>
      </c>
    </row>
    <row r="20" spans="1:72" s="225" customFormat="1" ht="21.75" customHeight="1">
      <c r="A20" s="225">
        <v>215</v>
      </c>
      <c r="B20" s="231" t="s">
        <v>205</v>
      </c>
      <c r="C20" s="232">
        <v>351</v>
      </c>
      <c r="D20" s="232">
        <v>28</v>
      </c>
      <c r="E20" s="232">
        <v>29</v>
      </c>
      <c r="F20" s="232">
        <v>78</v>
      </c>
      <c r="G20" s="232">
        <v>291</v>
      </c>
      <c r="H20" s="232">
        <v>10</v>
      </c>
      <c r="I20" s="232">
        <v>21</v>
      </c>
      <c r="J20" s="232">
        <v>178</v>
      </c>
      <c r="K20" s="232">
        <v>11</v>
      </c>
      <c r="L20" s="232">
        <v>16</v>
      </c>
      <c r="M20" s="232">
        <v>27</v>
      </c>
      <c r="N20" s="232">
        <v>14</v>
      </c>
      <c r="O20" s="232" t="s">
        <v>234</v>
      </c>
      <c r="P20" s="232">
        <v>12</v>
      </c>
      <c r="Q20" s="232">
        <v>9</v>
      </c>
      <c r="R20" s="232">
        <v>2</v>
      </c>
      <c r="S20" s="232">
        <v>60</v>
      </c>
      <c r="T20" s="232">
        <v>20</v>
      </c>
      <c r="U20" s="232">
        <v>11</v>
      </c>
      <c r="V20" s="232">
        <v>2</v>
      </c>
      <c r="W20" s="232">
        <v>155</v>
      </c>
      <c r="X20" s="232">
        <v>23</v>
      </c>
      <c r="Y20" s="232">
        <v>3</v>
      </c>
      <c r="Z20" s="232">
        <v>1</v>
      </c>
      <c r="AA20" s="232">
        <v>5</v>
      </c>
      <c r="AB20" s="232">
        <v>1</v>
      </c>
      <c r="AC20" s="232">
        <v>7</v>
      </c>
      <c r="AD20" s="232">
        <v>0</v>
      </c>
      <c r="AE20" s="232">
        <v>0</v>
      </c>
      <c r="AF20" s="232">
        <v>2</v>
      </c>
      <c r="AG20" s="232">
        <v>0</v>
      </c>
      <c r="AH20" s="232">
        <v>0</v>
      </c>
      <c r="AI20" s="232">
        <v>0</v>
      </c>
      <c r="AJ20" s="232">
        <v>8</v>
      </c>
      <c r="AK20" s="232">
        <v>0</v>
      </c>
      <c r="AL20" s="232">
        <v>0</v>
      </c>
      <c r="AM20" s="232">
        <v>0</v>
      </c>
      <c r="AN20" s="232">
        <v>0</v>
      </c>
      <c r="AO20" s="232">
        <v>0</v>
      </c>
      <c r="AP20" s="232">
        <v>0</v>
      </c>
      <c r="AQ20" s="232">
        <v>0</v>
      </c>
      <c r="AR20" s="232">
        <v>0</v>
      </c>
      <c r="AS20" s="232">
        <v>0</v>
      </c>
      <c r="AT20" s="232">
        <v>0</v>
      </c>
      <c r="AU20" s="232">
        <v>0</v>
      </c>
      <c r="AV20" s="232">
        <v>0</v>
      </c>
      <c r="AW20" s="232">
        <v>0</v>
      </c>
      <c r="AX20" s="232">
        <v>0</v>
      </c>
      <c r="AY20" s="232">
        <v>0</v>
      </c>
      <c r="AZ20" s="232">
        <v>0</v>
      </c>
      <c r="BA20" s="232">
        <v>0</v>
      </c>
      <c r="BB20" s="232">
        <v>0</v>
      </c>
      <c r="BC20" s="232">
        <v>0</v>
      </c>
      <c r="BD20" s="232">
        <v>0</v>
      </c>
      <c r="BE20" s="232">
        <v>0</v>
      </c>
      <c r="BF20" s="232">
        <v>0</v>
      </c>
      <c r="BG20" s="232">
        <v>0</v>
      </c>
      <c r="BH20" s="232">
        <v>0</v>
      </c>
      <c r="BI20" s="232">
        <v>0</v>
      </c>
      <c r="BJ20" s="232">
        <v>0</v>
      </c>
      <c r="BK20" s="232">
        <v>0</v>
      </c>
      <c r="BL20" s="232">
        <v>0</v>
      </c>
      <c r="BM20" s="232">
        <v>0</v>
      </c>
      <c r="BN20" s="232">
        <v>0</v>
      </c>
      <c r="BO20" s="238">
        <v>0</v>
      </c>
      <c r="BP20" s="234">
        <f>SUM(C20:N20,P20:BO20)</f>
        <v>1375</v>
      </c>
      <c r="BQ20" s="235">
        <v>1565</v>
      </c>
      <c r="BR20" s="235">
        <v>1683</v>
      </c>
      <c r="BS20" s="236">
        <v>19</v>
      </c>
      <c r="BT20" s="237">
        <f t="shared" si="0"/>
        <v>4642</v>
      </c>
    </row>
    <row r="21" spans="1:72" s="225" customFormat="1" ht="21.75" customHeight="1">
      <c r="A21" s="225">
        <v>301</v>
      </c>
      <c r="B21" s="231" t="s">
        <v>206</v>
      </c>
      <c r="C21" s="232">
        <v>152</v>
      </c>
      <c r="D21" s="232">
        <v>6</v>
      </c>
      <c r="E21" s="232">
        <v>1</v>
      </c>
      <c r="F21" s="232">
        <v>4</v>
      </c>
      <c r="G21" s="232">
        <v>17</v>
      </c>
      <c r="H21" s="232">
        <v>0</v>
      </c>
      <c r="I21" s="232">
        <v>3</v>
      </c>
      <c r="J21" s="232">
        <v>0</v>
      </c>
      <c r="K21" s="232">
        <v>0</v>
      </c>
      <c r="L21" s="232">
        <v>9</v>
      </c>
      <c r="M21" s="232">
        <v>2</v>
      </c>
      <c r="N21" s="232">
        <v>5</v>
      </c>
      <c r="O21" s="232">
        <v>9</v>
      </c>
      <c r="P21" s="232" t="s">
        <v>234</v>
      </c>
      <c r="Q21" s="232">
        <v>2</v>
      </c>
      <c r="R21" s="232">
        <v>10</v>
      </c>
      <c r="S21" s="232">
        <v>47</v>
      </c>
      <c r="T21" s="232">
        <v>9</v>
      </c>
      <c r="U21" s="232">
        <v>8</v>
      </c>
      <c r="V21" s="232">
        <v>0</v>
      </c>
      <c r="W21" s="232">
        <v>5</v>
      </c>
      <c r="X21" s="232">
        <v>0</v>
      </c>
      <c r="Y21" s="232">
        <v>0</v>
      </c>
      <c r="Z21" s="232">
        <v>0</v>
      </c>
      <c r="AA21" s="232">
        <v>0</v>
      </c>
      <c r="AB21" s="232">
        <v>1</v>
      </c>
      <c r="AC21" s="232">
        <v>3</v>
      </c>
      <c r="AD21" s="232">
        <v>1</v>
      </c>
      <c r="AE21" s="232">
        <v>0</v>
      </c>
      <c r="AF21" s="232">
        <v>0</v>
      </c>
      <c r="AG21" s="232">
        <v>0</v>
      </c>
      <c r="AH21" s="232">
        <v>0</v>
      </c>
      <c r="AI21" s="232">
        <v>0</v>
      </c>
      <c r="AJ21" s="232">
        <v>1</v>
      </c>
      <c r="AK21" s="232">
        <v>0</v>
      </c>
      <c r="AL21" s="232">
        <v>0</v>
      </c>
      <c r="AM21" s="232">
        <v>0</v>
      </c>
      <c r="AN21" s="232">
        <v>0</v>
      </c>
      <c r="AO21" s="232">
        <v>0</v>
      </c>
      <c r="AP21" s="232">
        <v>0</v>
      </c>
      <c r="AQ21" s="232">
        <v>0</v>
      </c>
      <c r="AR21" s="232">
        <v>0</v>
      </c>
      <c r="AS21" s="232">
        <v>0</v>
      </c>
      <c r="AT21" s="232">
        <v>0</v>
      </c>
      <c r="AU21" s="232">
        <v>0</v>
      </c>
      <c r="AV21" s="232">
        <v>0</v>
      </c>
      <c r="AW21" s="232">
        <v>0</v>
      </c>
      <c r="AX21" s="232">
        <v>0</v>
      </c>
      <c r="AY21" s="232">
        <v>0</v>
      </c>
      <c r="AZ21" s="232">
        <v>0</v>
      </c>
      <c r="BA21" s="232">
        <v>0</v>
      </c>
      <c r="BB21" s="232">
        <v>0</v>
      </c>
      <c r="BC21" s="232">
        <v>0</v>
      </c>
      <c r="BD21" s="232">
        <v>0</v>
      </c>
      <c r="BE21" s="232">
        <v>0</v>
      </c>
      <c r="BF21" s="232">
        <v>0</v>
      </c>
      <c r="BG21" s="232">
        <v>0</v>
      </c>
      <c r="BH21" s="232">
        <v>0</v>
      </c>
      <c r="BI21" s="232">
        <v>0</v>
      </c>
      <c r="BJ21" s="232">
        <v>0</v>
      </c>
      <c r="BK21" s="232">
        <v>0</v>
      </c>
      <c r="BL21" s="232">
        <v>0</v>
      </c>
      <c r="BM21" s="232">
        <v>0</v>
      </c>
      <c r="BN21" s="232">
        <v>0</v>
      </c>
      <c r="BO21" s="238">
        <v>0</v>
      </c>
      <c r="BP21" s="234">
        <f>SUM(C21:O21,Q21:BO21)</f>
        <v>295</v>
      </c>
      <c r="BQ21" s="235">
        <v>199</v>
      </c>
      <c r="BR21" s="235">
        <v>230</v>
      </c>
      <c r="BS21" s="236">
        <v>3</v>
      </c>
      <c r="BT21" s="237">
        <f t="shared" si="0"/>
        <v>727</v>
      </c>
    </row>
    <row r="22" spans="1:72" s="225" customFormat="1" ht="21.75" customHeight="1">
      <c r="A22" s="225">
        <v>302</v>
      </c>
      <c r="B22" s="231" t="s">
        <v>207</v>
      </c>
      <c r="C22" s="232">
        <v>62</v>
      </c>
      <c r="D22" s="232">
        <v>0</v>
      </c>
      <c r="E22" s="232">
        <v>0</v>
      </c>
      <c r="F22" s="232">
        <v>9</v>
      </c>
      <c r="G22" s="232">
        <v>1</v>
      </c>
      <c r="H22" s="232">
        <v>4</v>
      </c>
      <c r="I22" s="232">
        <v>0</v>
      </c>
      <c r="J22" s="232">
        <v>0</v>
      </c>
      <c r="K22" s="232">
        <v>1</v>
      </c>
      <c r="L22" s="232">
        <v>0</v>
      </c>
      <c r="M22" s="232">
        <v>7</v>
      </c>
      <c r="N22" s="232">
        <v>4</v>
      </c>
      <c r="O22" s="232">
        <v>1</v>
      </c>
      <c r="P22" s="232">
        <v>3</v>
      </c>
      <c r="Q22" s="232" t="s">
        <v>234</v>
      </c>
      <c r="R22" s="232">
        <v>9</v>
      </c>
      <c r="S22" s="232">
        <v>3</v>
      </c>
      <c r="T22" s="232">
        <v>8</v>
      </c>
      <c r="U22" s="232">
        <v>2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6</v>
      </c>
      <c r="AD22" s="232">
        <v>0</v>
      </c>
      <c r="AE22" s="232">
        <v>0</v>
      </c>
      <c r="AF22" s="232">
        <v>2</v>
      </c>
      <c r="AG22" s="232">
        <v>3</v>
      </c>
      <c r="AH22" s="232">
        <v>5</v>
      </c>
      <c r="AI22" s="232">
        <v>0</v>
      </c>
      <c r="AJ22" s="232">
        <v>5</v>
      </c>
      <c r="AK22" s="232">
        <v>0</v>
      </c>
      <c r="AL22" s="232">
        <v>0</v>
      </c>
      <c r="AM22" s="232">
        <v>0</v>
      </c>
      <c r="AN22" s="232">
        <v>0</v>
      </c>
      <c r="AO22" s="232">
        <v>0</v>
      </c>
      <c r="AP22" s="232">
        <v>0</v>
      </c>
      <c r="AQ22" s="232">
        <v>0</v>
      </c>
      <c r="AR22" s="232">
        <v>0</v>
      </c>
      <c r="AS22" s="232">
        <v>0</v>
      </c>
      <c r="AT22" s="232">
        <v>0</v>
      </c>
      <c r="AU22" s="232">
        <v>0</v>
      </c>
      <c r="AV22" s="232">
        <v>0</v>
      </c>
      <c r="AW22" s="232">
        <v>0</v>
      </c>
      <c r="AX22" s="232">
        <v>0</v>
      </c>
      <c r="AY22" s="232">
        <v>0</v>
      </c>
      <c r="AZ22" s="232">
        <v>0</v>
      </c>
      <c r="BA22" s="232">
        <v>0</v>
      </c>
      <c r="BB22" s="232">
        <v>0</v>
      </c>
      <c r="BC22" s="232">
        <v>0</v>
      </c>
      <c r="BD22" s="232">
        <v>0</v>
      </c>
      <c r="BE22" s="232">
        <v>0</v>
      </c>
      <c r="BF22" s="232">
        <v>0</v>
      </c>
      <c r="BG22" s="232">
        <v>0</v>
      </c>
      <c r="BH22" s="232">
        <v>0</v>
      </c>
      <c r="BI22" s="232">
        <v>0</v>
      </c>
      <c r="BJ22" s="232">
        <v>0</v>
      </c>
      <c r="BK22" s="232">
        <v>0</v>
      </c>
      <c r="BL22" s="232">
        <v>0</v>
      </c>
      <c r="BM22" s="232">
        <v>0</v>
      </c>
      <c r="BN22" s="232">
        <v>0</v>
      </c>
      <c r="BO22" s="238">
        <v>0</v>
      </c>
      <c r="BP22" s="234">
        <f>SUM(C22:P22,R22:BO22)</f>
        <v>135</v>
      </c>
      <c r="BQ22" s="235">
        <v>71</v>
      </c>
      <c r="BR22" s="235">
        <v>156</v>
      </c>
      <c r="BS22" s="236">
        <v>1</v>
      </c>
      <c r="BT22" s="237">
        <f t="shared" si="0"/>
        <v>363</v>
      </c>
    </row>
    <row r="23" spans="1:72" s="225" customFormat="1" ht="21.75" customHeight="1">
      <c r="A23" s="225">
        <v>303</v>
      </c>
      <c r="B23" s="231" t="s">
        <v>208</v>
      </c>
      <c r="C23" s="232">
        <v>109</v>
      </c>
      <c r="D23" s="232">
        <v>4</v>
      </c>
      <c r="E23" s="232">
        <v>0</v>
      </c>
      <c r="F23" s="232">
        <v>8</v>
      </c>
      <c r="G23" s="232">
        <v>9</v>
      </c>
      <c r="H23" s="232">
        <v>0</v>
      </c>
      <c r="I23" s="232">
        <v>3</v>
      </c>
      <c r="J23" s="232">
        <v>1</v>
      </c>
      <c r="K23" s="232">
        <v>0</v>
      </c>
      <c r="L23" s="232">
        <v>3</v>
      </c>
      <c r="M23" s="232">
        <v>9</v>
      </c>
      <c r="N23" s="232">
        <v>21</v>
      </c>
      <c r="O23" s="232">
        <v>5</v>
      </c>
      <c r="P23" s="232">
        <v>4</v>
      </c>
      <c r="Q23" s="232">
        <v>1</v>
      </c>
      <c r="R23" s="232" t="s">
        <v>234</v>
      </c>
      <c r="S23" s="232">
        <v>55</v>
      </c>
      <c r="T23" s="232">
        <v>5</v>
      </c>
      <c r="U23" s="232">
        <v>4</v>
      </c>
      <c r="V23" s="232">
        <v>0</v>
      </c>
      <c r="W23" s="232">
        <v>4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232">
        <v>1</v>
      </c>
      <c r="AG23" s="232">
        <v>3</v>
      </c>
      <c r="AH23" s="232">
        <v>0</v>
      </c>
      <c r="AI23" s="232">
        <v>1</v>
      </c>
      <c r="AJ23" s="232">
        <v>8</v>
      </c>
      <c r="AK23" s="232">
        <v>0</v>
      </c>
      <c r="AL23" s="232">
        <v>0</v>
      </c>
      <c r="AM23" s="232">
        <v>0</v>
      </c>
      <c r="AN23" s="232">
        <v>0</v>
      </c>
      <c r="AO23" s="232">
        <v>0</v>
      </c>
      <c r="AP23" s="232">
        <v>0</v>
      </c>
      <c r="AQ23" s="232">
        <v>0</v>
      </c>
      <c r="AR23" s="232">
        <v>0</v>
      </c>
      <c r="AS23" s="232">
        <v>0</v>
      </c>
      <c r="AT23" s="232">
        <v>0</v>
      </c>
      <c r="AU23" s="232">
        <v>0</v>
      </c>
      <c r="AV23" s="232">
        <v>0</v>
      </c>
      <c r="AW23" s="232">
        <v>0</v>
      </c>
      <c r="AX23" s="232">
        <v>0</v>
      </c>
      <c r="AY23" s="232">
        <v>0</v>
      </c>
      <c r="AZ23" s="232">
        <v>0</v>
      </c>
      <c r="BA23" s="232">
        <v>0</v>
      </c>
      <c r="BB23" s="232">
        <v>0</v>
      </c>
      <c r="BC23" s="232">
        <v>0</v>
      </c>
      <c r="BD23" s="232">
        <v>0</v>
      </c>
      <c r="BE23" s="232">
        <v>0</v>
      </c>
      <c r="BF23" s="232">
        <v>0</v>
      </c>
      <c r="BG23" s="232">
        <v>0</v>
      </c>
      <c r="BH23" s="232">
        <v>0</v>
      </c>
      <c r="BI23" s="232">
        <v>0</v>
      </c>
      <c r="BJ23" s="232">
        <v>0</v>
      </c>
      <c r="BK23" s="232">
        <v>0</v>
      </c>
      <c r="BL23" s="232">
        <v>0</v>
      </c>
      <c r="BM23" s="232">
        <v>0</v>
      </c>
      <c r="BN23" s="232">
        <v>0</v>
      </c>
      <c r="BO23" s="238">
        <v>0</v>
      </c>
      <c r="BP23" s="234">
        <f>SUM(C23:Q23,S23:BO23)</f>
        <v>258</v>
      </c>
      <c r="BQ23" s="235">
        <v>138</v>
      </c>
      <c r="BR23" s="235">
        <v>205</v>
      </c>
      <c r="BS23" s="236">
        <v>1</v>
      </c>
      <c r="BT23" s="237">
        <f t="shared" si="0"/>
        <v>602</v>
      </c>
    </row>
    <row r="24" spans="1:72" s="225" customFormat="1" ht="21.75" customHeight="1">
      <c r="A24" s="225">
        <v>305</v>
      </c>
      <c r="B24" s="231" t="s">
        <v>209</v>
      </c>
      <c r="C24" s="232">
        <v>892</v>
      </c>
      <c r="D24" s="232">
        <v>31</v>
      </c>
      <c r="E24" s="232">
        <v>8</v>
      </c>
      <c r="F24" s="232">
        <v>50</v>
      </c>
      <c r="G24" s="232">
        <v>29</v>
      </c>
      <c r="H24" s="232">
        <v>17</v>
      </c>
      <c r="I24" s="232">
        <v>14</v>
      </c>
      <c r="J24" s="232">
        <v>36</v>
      </c>
      <c r="K24" s="232">
        <v>5</v>
      </c>
      <c r="L24" s="232">
        <v>9</v>
      </c>
      <c r="M24" s="232">
        <v>14</v>
      </c>
      <c r="N24" s="232">
        <v>73</v>
      </c>
      <c r="O24" s="232">
        <v>57</v>
      </c>
      <c r="P24" s="232">
        <v>54</v>
      </c>
      <c r="Q24" s="232">
        <v>8</v>
      </c>
      <c r="R24" s="232">
        <v>27</v>
      </c>
      <c r="S24" s="232" t="s">
        <v>234</v>
      </c>
      <c r="T24" s="232">
        <v>31</v>
      </c>
      <c r="U24" s="232">
        <v>24</v>
      </c>
      <c r="V24" s="232">
        <v>2</v>
      </c>
      <c r="W24" s="232">
        <v>8</v>
      </c>
      <c r="X24" s="232">
        <v>0</v>
      </c>
      <c r="Y24" s="232">
        <v>0</v>
      </c>
      <c r="Z24" s="232">
        <v>2</v>
      </c>
      <c r="AA24" s="232">
        <v>4</v>
      </c>
      <c r="AB24" s="232">
        <v>5</v>
      </c>
      <c r="AC24" s="232">
        <v>10</v>
      </c>
      <c r="AD24" s="232">
        <v>3</v>
      </c>
      <c r="AE24" s="232">
        <v>0</v>
      </c>
      <c r="AF24" s="232">
        <v>3</v>
      </c>
      <c r="AG24" s="232">
        <v>0</v>
      </c>
      <c r="AH24" s="232">
        <v>1</v>
      </c>
      <c r="AI24" s="232">
        <v>5</v>
      </c>
      <c r="AJ24" s="232">
        <v>4</v>
      </c>
      <c r="AK24" s="232">
        <v>0</v>
      </c>
      <c r="AL24" s="232">
        <v>0</v>
      </c>
      <c r="AM24" s="232">
        <v>0</v>
      </c>
      <c r="AN24" s="232">
        <v>0</v>
      </c>
      <c r="AO24" s="232">
        <v>0</v>
      </c>
      <c r="AP24" s="232">
        <v>0</v>
      </c>
      <c r="AQ24" s="232">
        <v>0</v>
      </c>
      <c r="AR24" s="232">
        <v>0</v>
      </c>
      <c r="AS24" s="232">
        <v>0</v>
      </c>
      <c r="AT24" s="232">
        <v>0</v>
      </c>
      <c r="AU24" s="232">
        <v>0</v>
      </c>
      <c r="AV24" s="232">
        <v>0</v>
      </c>
      <c r="AW24" s="232">
        <v>0</v>
      </c>
      <c r="AX24" s="232">
        <v>0</v>
      </c>
      <c r="AY24" s="232">
        <v>0</v>
      </c>
      <c r="AZ24" s="232">
        <v>0</v>
      </c>
      <c r="BA24" s="232">
        <v>0</v>
      </c>
      <c r="BB24" s="232">
        <v>0</v>
      </c>
      <c r="BC24" s="232">
        <v>0</v>
      </c>
      <c r="BD24" s="232">
        <v>0</v>
      </c>
      <c r="BE24" s="232">
        <v>0</v>
      </c>
      <c r="BF24" s="232">
        <v>0</v>
      </c>
      <c r="BG24" s="232">
        <v>0</v>
      </c>
      <c r="BH24" s="232">
        <v>0</v>
      </c>
      <c r="BI24" s="232">
        <v>0</v>
      </c>
      <c r="BJ24" s="232">
        <v>0</v>
      </c>
      <c r="BK24" s="232">
        <v>0</v>
      </c>
      <c r="BL24" s="232">
        <v>0</v>
      </c>
      <c r="BM24" s="232">
        <v>0</v>
      </c>
      <c r="BN24" s="232">
        <v>0</v>
      </c>
      <c r="BO24" s="238">
        <v>0</v>
      </c>
      <c r="BP24" s="234">
        <f>SUM(C24:R24,T24:BO24)</f>
        <v>1426</v>
      </c>
      <c r="BQ24" s="235">
        <v>944</v>
      </c>
      <c r="BR24" s="235">
        <v>393</v>
      </c>
      <c r="BS24" s="236">
        <v>1</v>
      </c>
      <c r="BT24" s="237">
        <f t="shared" si="0"/>
        <v>2764</v>
      </c>
    </row>
    <row r="25" spans="1:72" s="225" customFormat="1" ht="21.75" customHeight="1">
      <c r="A25" s="225">
        <v>321</v>
      </c>
      <c r="B25" s="231" t="s">
        <v>210</v>
      </c>
      <c r="C25" s="232">
        <v>221</v>
      </c>
      <c r="D25" s="232">
        <v>9</v>
      </c>
      <c r="E25" s="232">
        <v>3</v>
      </c>
      <c r="F25" s="232">
        <v>92</v>
      </c>
      <c r="G25" s="232">
        <v>25</v>
      </c>
      <c r="H25" s="232">
        <v>6</v>
      </c>
      <c r="I25" s="232">
        <v>5</v>
      </c>
      <c r="J25" s="232">
        <v>15</v>
      </c>
      <c r="K25" s="232">
        <v>0</v>
      </c>
      <c r="L25" s="232">
        <v>10</v>
      </c>
      <c r="M25" s="232">
        <v>1</v>
      </c>
      <c r="N25" s="232">
        <v>11</v>
      </c>
      <c r="O25" s="232">
        <v>9</v>
      </c>
      <c r="P25" s="232">
        <v>6</v>
      </c>
      <c r="Q25" s="232">
        <v>1</v>
      </c>
      <c r="R25" s="232">
        <v>10</v>
      </c>
      <c r="S25" s="232">
        <v>28</v>
      </c>
      <c r="T25" s="232" t="s">
        <v>234</v>
      </c>
      <c r="U25" s="232">
        <v>77</v>
      </c>
      <c r="V25" s="232">
        <v>1</v>
      </c>
      <c r="W25" s="232">
        <v>5</v>
      </c>
      <c r="X25" s="232">
        <v>0</v>
      </c>
      <c r="Y25" s="232">
        <v>2</v>
      </c>
      <c r="Z25" s="232">
        <v>0</v>
      </c>
      <c r="AA25" s="232">
        <v>2</v>
      </c>
      <c r="AB25" s="232">
        <v>1</v>
      </c>
      <c r="AC25" s="232">
        <v>2</v>
      </c>
      <c r="AD25" s="232">
        <v>2</v>
      </c>
      <c r="AE25" s="232">
        <v>0</v>
      </c>
      <c r="AF25" s="232">
        <v>1</v>
      </c>
      <c r="AG25" s="232">
        <v>1</v>
      </c>
      <c r="AH25" s="232">
        <v>0</v>
      </c>
      <c r="AI25" s="232">
        <v>0</v>
      </c>
      <c r="AJ25" s="232">
        <v>2</v>
      </c>
      <c r="AK25" s="232">
        <v>0</v>
      </c>
      <c r="AL25" s="232">
        <v>0</v>
      </c>
      <c r="AM25" s="232">
        <v>0</v>
      </c>
      <c r="AN25" s="232">
        <v>0</v>
      </c>
      <c r="AO25" s="232">
        <v>0</v>
      </c>
      <c r="AP25" s="232">
        <v>0</v>
      </c>
      <c r="AQ25" s="232">
        <v>0</v>
      </c>
      <c r="AR25" s="232">
        <v>0</v>
      </c>
      <c r="AS25" s="232">
        <v>0</v>
      </c>
      <c r="AT25" s="232">
        <v>0</v>
      </c>
      <c r="AU25" s="232">
        <v>0</v>
      </c>
      <c r="AV25" s="232">
        <v>0</v>
      </c>
      <c r="AW25" s="232">
        <v>0</v>
      </c>
      <c r="AX25" s="232">
        <v>0</v>
      </c>
      <c r="AY25" s="232">
        <v>0</v>
      </c>
      <c r="AZ25" s="232">
        <v>0</v>
      </c>
      <c r="BA25" s="232">
        <v>0</v>
      </c>
      <c r="BB25" s="232">
        <v>0</v>
      </c>
      <c r="BC25" s="232">
        <v>0</v>
      </c>
      <c r="BD25" s="232">
        <v>0</v>
      </c>
      <c r="BE25" s="232">
        <v>0</v>
      </c>
      <c r="BF25" s="232">
        <v>0</v>
      </c>
      <c r="BG25" s="232">
        <v>0</v>
      </c>
      <c r="BH25" s="232">
        <v>0</v>
      </c>
      <c r="BI25" s="232">
        <v>0</v>
      </c>
      <c r="BJ25" s="232">
        <v>0</v>
      </c>
      <c r="BK25" s="232">
        <v>0</v>
      </c>
      <c r="BL25" s="232">
        <v>0</v>
      </c>
      <c r="BM25" s="232">
        <v>0</v>
      </c>
      <c r="BN25" s="232">
        <v>0</v>
      </c>
      <c r="BO25" s="238">
        <v>0</v>
      </c>
      <c r="BP25" s="234">
        <f>SUM(C25:S25,U25:BO25)</f>
        <v>548</v>
      </c>
      <c r="BQ25" s="235">
        <v>372</v>
      </c>
      <c r="BR25" s="235">
        <v>359</v>
      </c>
      <c r="BS25" s="236">
        <v>4</v>
      </c>
      <c r="BT25" s="237">
        <f t="shared" si="0"/>
        <v>1283</v>
      </c>
    </row>
    <row r="26" spans="1:72" s="225" customFormat="1" ht="21.75" customHeight="1">
      <c r="A26" s="225">
        <v>322</v>
      </c>
      <c r="B26" s="231" t="s">
        <v>211</v>
      </c>
      <c r="C26" s="232">
        <v>362</v>
      </c>
      <c r="D26" s="232">
        <v>14</v>
      </c>
      <c r="E26" s="232">
        <v>2</v>
      </c>
      <c r="F26" s="232">
        <v>32</v>
      </c>
      <c r="G26" s="232">
        <v>35</v>
      </c>
      <c r="H26" s="232">
        <v>10</v>
      </c>
      <c r="I26" s="232">
        <v>5</v>
      </c>
      <c r="J26" s="232">
        <v>19</v>
      </c>
      <c r="K26" s="232">
        <v>1</v>
      </c>
      <c r="L26" s="232">
        <v>5</v>
      </c>
      <c r="M26" s="232">
        <v>7</v>
      </c>
      <c r="N26" s="232">
        <v>10</v>
      </c>
      <c r="O26" s="232">
        <v>20</v>
      </c>
      <c r="P26" s="232">
        <v>8</v>
      </c>
      <c r="Q26" s="232">
        <v>1</v>
      </c>
      <c r="R26" s="232">
        <v>2</v>
      </c>
      <c r="S26" s="232">
        <v>35</v>
      </c>
      <c r="T26" s="232">
        <v>127</v>
      </c>
      <c r="U26" s="232" t="s">
        <v>234</v>
      </c>
      <c r="V26" s="232">
        <v>1</v>
      </c>
      <c r="W26" s="232">
        <v>4</v>
      </c>
      <c r="X26" s="232">
        <v>0</v>
      </c>
      <c r="Y26" s="232">
        <v>0</v>
      </c>
      <c r="Z26" s="232">
        <v>0</v>
      </c>
      <c r="AA26" s="232">
        <v>1</v>
      </c>
      <c r="AB26" s="232">
        <v>8</v>
      </c>
      <c r="AC26" s="232">
        <v>3</v>
      </c>
      <c r="AD26" s="232">
        <v>0</v>
      </c>
      <c r="AE26" s="232">
        <v>0</v>
      </c>
      <c r="AF26" s="232">
        <v>0</v>
      </c>
      <c r="AG26" s="232">
        <v>0</v>
      </c>
      <c r="AH26" s="232">
        <v>0</v>
      </c>
      <c r="AI26" s="232">
        <v>2</v>
      </c>
      <c r="AJ26" s="232">
        <v>2</v>
      </c>
      <c r="AK26" s="232">
        <v>0</v>
      </c>
      <c r="AL26" s="232">
        <v>0</v>
      </c>
      <c r="AM26" s="232">
        <v>0</v>
      </c>
      <c r="AN26" s="232">
        <v>0</v>
      </c>
      <c r="AO26" s="232">
        <v>0</v>
      </c>
      <c r="AP26" s="232">
        <v>0</v>
      </c>
      <c r="AQ26" s="232">
        <v>0</v>
      </c>
      <c r="AR26" s="232">
        <v>0</v>
      </c>
      <c r="AS26" s="232">
        <v>0</v>
      </c>
      <c r="AT26" s="232">
        <v>0</v>
      </c>
      <c r="AU26" s="232">
        <v>0</v>
      </c>
      <c r="AV26" s="232">
        <v>0</v>
      </c>
      <c r="AW26" s="232">
        <v>0</v>
      </c>
      <c r="AX26" s="232">
        <v>0</v>
      </c>
      <c r="AY26" s="232">
        <v>0</v>
      </c>
      <c r="AZ26" s="232">
        <v>0</v>
      </c>
      <c r="BA26" s="232">
        <v>0</v>
      </c>
      <c r="BB26" s="232">
        <v>0</v>
      </c>
      <c r="BC26" s="232">
        <v>0</v>
      </c>
      <c r="BD26" s="232">
        <v>0</v>
      </c>
      <c r="BE26" s="232">
        <v>0</v>
      </c>
      <c r="BF26" s="232">
        <v>0</v>
      </c>
      <c r="BG26" s="232">
        <v>0</v>
      </c>
      <c r="BH26" s="232">
        <v>0</v>
      </c>
      <c r="BI26" s="232">
        <v>0</v>
      </c>
      <c r="BJ26" s="232">
        <v>0</v>
      </c>
      <c r="BK26" s="232">
        <v>0</v>
      </c>
      <c r="BL26" s="232">
        <v>0</v>
      </c>
      <c r="BM26" s="232">
        <v>0</v>
      </c>
      <c r="BN26" s="232">
        <v>0</v>
      </c>
      <c r="BO26" s="238">
        <v>0</v>
      </c>
      <c r="BP26" s="234">
        <f>SUM(C26:T26,V26:BO26)</f>
        <v>716</v>
      </c>
      <c r="BQ26" s="235">
        <v>390</v>
      </c>
      <c r="BR26" s="235">
        <v>242</v>
      </c>
      <c r="BS26" s="236">
        <v>2</v>
      </c>
      <c r="BT26" s="237">
        <f t="shared" si="0"/>
        <v>1350</v>
      </c>
    </row>
    <row r="27" spans="1:72" s="225" customFormat="1" ht="21.75" customHeight="1">
      <c r="A27" s="225">
        <v>366</v>
      </c>
      <c r="B27" s="231" t="s">
        <v>212</v>
      </c>
      <c r="C27" s="232">
        <v>30</v>
      </c>
      <c r="D27" s="232">
        <v>2</v>
      </c>
      <c r="E27" s="232">
        <v>1</v>
      </c>
      <c r="F27" s="232">
        <v>11</v>
      </c>
      <c r="G27" s="232">
        <v>54</v>
      </c>
      <c r="H27" s="232">
        <v>0</v>
      </c>
      <c r="I27" s="232">
        <v>0</v>
      </c>
      <c r="J27" s="232">
        <v>3</v>
      </c>
      <c r="K27" s="232">
        <v>0</v>
      </c>
      <c r="L27" s="232">
        <v>0</v>
      </c>
      <c r="M27" s="232">
        <v>0</v>
      </c>
      <c r="N27" s="232">
        <v>0</v>
      </c>
      <c r="O27" s="232">
        <v>1</v>
      </c>
      <c r="P27" s="232">
        <v>2</v>
      </c>
      <c r="Q27" s="232">
        <v>0</v>
      </c>
      <c r="R27" s="232">
        <v>0</v>
      </c>
      <c r="S27" s="232">
        <v>6</v>
      </c>
      <c r="T27" s="232">
        <v>0</v>
      </c>
      <c r="U27" s="232">
        <v>2</v>
      </c>
      <c r="V27" s="232" t="s">
        <v>234</v>
      </c>
      <c r="W27" s="232">
        <v>6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1</v>
      </c>
      <c r="AD27" s="232">
        <v>0</v>
      </c>
      <c r="AE27" s="232">
        <v>0</v>
      </c>
      <c r="AF27" s="232">
        <v>0</v>
      </c>
      <c r="AG27" s="232">
        <v>0</v>
      </c>
      <c r="AH27" s="232">
        <v>0</v>
      </c>
      <c r="AI27" s="232">
        <v>0</v>
      </c>
      <c r="AJ27" s="232">
        <v>0</v>
      </c>
      <c r="AK27" s="232">
        <v>0</v>
      </c>
      <c r="AL27" s="232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2">
        <v>0</v>
      </c>
      <c r="AY27" s="232">
        <v>0</v>
      </c>
      <c r="AZ27" s="232">
        <v>0</v>
      </c>
      <c r="BA27" s="232">
        <v>0</v>
      </c>
      <c r="BB27" s="232">
        <v>0</v>
      </c>
      <c r="BC27" s="232">
        <v>0</v>
      </c>
      <c r="BD27" s="232">
        <v>0</v>
      </c>
      <c r="BE27" s="232">
        <v>0</v>
      </c>
      <c r="BF27" s="232">
        <v>0</v>
      </c>
      <c r="BG27" s="232">
        <v>0</v>
      </c>
      <c r="BH27" s="232">
        <v>0</v>
      </c>
      <c r="BI27" s="232">
        <v>0</v>
      </c>
      <c r="BJ27" s="232">
        <v>0</v>
      </c>
      <c r="BK27" s="232">
        <v>0</v>
      </c>
      <c r="BL27" s="232">
        <v>0</v>
      </c>
      <c r="BM27" s="232">
        <v>0</v>
      </c>
      <c r="BN27" s="232">
        <v>0</v>
      </c>
      <c r="BO27" s="238">
        <v>0</v>
      </c>
      <c r="BP27" s="234">
        <f>SUM(C27:U27,W27:BO27)</f>
        <v>119</v>
      </c>
      <c r="BQ27" s="235">
        <v>55</v>
      </c>
      <c r="BR27" s="235">
        <v>139</v>
      </c>
      <c r="BS27" s="236">
        <v>1</v>
      </c>
      <c r="BT27" s="237">
        <f t="shared" si="0"/>
        <v>314</v>
      </c>
    </row>
    <row r="28" spans="1:72" s="225" customFormat="1" ht="21.75" customHeight="1">
      <c r="A28" s="225">
        <v>381</v>
      </c>
      <c r="B28" s="231" t="s">
        <v>213</v>
      </c>
      <c r="C28" s="232">
        <v>48</v>
      </c>
      <c r="D28" s="232">
        <v>4</v>
      </c>
      <c r="E28" s="232">
        <v>3</v>
      </c>
      <c r="F28" s="232">
        <v>16</v>
      </c>
      <c r="G28" s="232">
        <v>114</v>
      </c>
      <c r="H28" s="232">
        <v>4</v>
      </c>
      <c r="I28" s="232">
        <v>5</v>
      </c>
      <c r="J28" s="232">
        <v>18</v>
      </c>
      <c r="K28" s="232">
        <v>1</v>
      </c>
      <c r="L28" s="232">
        <v>1</v>
      </c>
      <c r="M28" s="232">
        <v>1</v>
      </c>
      <c r="N28" s="232">
        <v>6</v>
      </c>
      <c r="O28" s="232">
        <v>113</v>
      </c>
      <c r="P28" s="232">
        <v>2</v>
      </c>
      <c r="Q28" s="232">
        <v>1</v>
      </c>
      <c r="R28" s="232">
        <v>1</v>
      </c>
      <c r="S28" s="232">
        <v>13</v>
      </c>
      <c r="T28" s="232">
        <v>4</v>
      </c>
      <c r="U28" s="232">
        <v>2</v>
      </c>
      <c r="V28" s="232">
        <v>1</v>
      </c>
      <c r="W28" s="232" t="s">
        <v>234</v>
      </c>
      <c r="X28" s="232">
        <v>1</v>
      </c>
      <c r="Y28" s="232">
        <v>1</v>
      </c>
      <c r="Z28" s="232">
        <v>1</v>
      </c>
      <c r="AA28" s="232">
        <v>0</v>
      </c>
      <c r="AB28" s="232">
        <v>0</v>
      </c>
      <c r="AC28" s="232">
        <v>0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1</v>
      </c>
      <c r="AJ28" s="232">
        <v>0</v>
      </c>
      <c r="AK28" s="232">
        <v>0</v>
      </c>
      <c r="AL28" s="232">
        <v>0</v>
      </c>
      <c r="AM28" s="232">
        <v>0</v>
      </c>
      <c r="AN28" s="232">
        <v>0</v>
      </c>
      <c r="AO28" s="232">
        <v>0</v>
      </c>
      <c r="AP28" s="232">
        <v>0</v>
      </c>
      <c r="AQ28" s="232">
        <v>0</v>
      </c>
      <c r="AR28" s="232">
        <v>0</v>
      </c>
      <c r="AS28" s="232">
        <v>0</v>
      </c>
      <c r="AT28" s="232">
        <v>0</v>
      </c>
      <c r="AU28" s="232">
        <v>0</v>
      </c>
      <c r="AV28" s="232">
        <v>0</v>
      </c>
      <c r="AW28" s="232">
        <v>0</v>
      </c>
      <c r="AX28" s="232">
        <v>0</v>
      </c>
      <c r="AY28" s="232">
        <v>0</v>
      </c>
      <c r="AZ28" s="232">
        <v>0</v>
      </c>
      <c r="BA28" s="232">
        <v>0</v>
      </c>
      <c r="BB28" s="232">
        <v>0</v>
      </c>
      <c r="BC28" s="232">
        <v>0</v>
      </c>
      <c r="BD28" s="232">
        <v>0</v>
      </c>
      <c r="BE28" s="232">
        <v>0</v>
      </c>
      <c r="BF28" s="232">
        <v>0</v>
      </c>
      <c r="BG28" s="232">
        <v>0</v>
      </c>
      <c r="BH28" s="232">
        <v>0</v>
      </c>
      <c r="BI28" s="232">
        <v>0</v>
      </c>
      <c r="BJ28" s="232">
        <v>0</v>
      </c>
      <c r="BK28" s="232">
        <v>0</v>
      </c>
      <c r="BL28" s="232">
        <v>0</v>
      </c>
      <c r="BM28" s="232">
        <v>0</v>
      </c>
      <c r="BN28" s="232">
        <v>0</v>
      </c>
      <c r="BO28" s="238">
        <v>0</v>
      </c>
      <c r="BP28" s="234">
        <f>SUM(C28:V28,X28:BO28)</f>
        <v>362</v>
      </c>
      <c r="BQ28" s="235">
        <v>204</v>
      </c>
      <c r="BR28" s="235">
        <v>200</v>
      </c>
      <c r="BS28" s="236">
        <v>1</v>
      </c>
      <c r="BT28" s="237">
        <f t="shared" si="0"/>
        <v>767</v>
      </c>
    </row>
    <row r="29" spans="1:72" s="225" customFormat="1" ht="21.75" customHeight="1">
      <c r="A29" s="225">
        <v>402</v>
      </c>
      <c r="B29" s="231" t="s">
        <v>214</v>
      </c>
      <c r="C29" s="232">
        <v>15</v>
      </c>
      <c r="D29" s="232">
        <v>3</v>
      </c>
      <c r="E29" s="232">
        <v>1</v>
      </c>
      <c r="F29" s="232">
        <v>1</v>
      </c>
      <c r="G29" s="232">
        <v>4</v>
      </c>
      <c r="H29" s="232">
        <v>0</v>
      </c>
      <c r="I29" s="232">
        <v>0</v>
      </c>
      <c r="J29" s="232">
        <v>86</v>
      </c>
      <c r="K29" s="232">
        <v>2</v>
      </c>
      <c r="L29" s="232">
        <v>2</v>
      </c>
      <c r="M29" s="232">
        <v>0</v>
      </c>
      <c r="N29" s="232">
        <v>2</v>
      </c>
      <c r="O29" s="232">
        <v>35</v>
      </c>
      <c r="P29" s="232">
        <v>0</v>
      </c>
      <c r="Q29" s="232">
        <v>0</v>
      </c>
      <c r="R29" s="232">
        <v>0</v>
      </c>
      <c r="S29" s="232">
        <v>2</v>
      </c>
      <c r="T29" s="232">
        <v>0</v>
      </c>
      <c r="U29" s="232">
        <v>0</v>
      </c>
      <c r="V29" s="232">
        <v>0</v>
      </c>
      <c r="W29" s="232">
        <v>2</v>
      </c>
      <c r="X29" s="232" t="s">
        <v>234</v>
      </c>
      <c r="Y29" s="232">
        <v>0</v>
      </c>
      <c r="Z29" s="232">
        <v>0</v>
      </c>
      <c r="AA29" s="232">
        <v>1</v>
      </c>
      <c r="AB29" s="232">
        <v>1</v>
      </c>
      <c r="AC29" s="232">
        <v>0</v>
      </c>
      <c r="AD29" s="232">
        <v>0</v>
      </c>
      <c r="AE29" s="232">
        <v>0</v>
      </c>
      <c r="AF29" s="232">
        <v>0</v>
      </c>
      <c r="AG29" s="232">
        <v>0</v>
      </c>
      <c r="AH29" s="232">
        <v>0</v>
      </c>
      <c r="AI29" s="232">
        <v>0</v>
      </c>
      <c r="AJ29" s="232">
        <v>0</v>
      </c>
      <c r="AK29" s="232">
        <v>0</v>
      </c>
      <c r="AL29" s="232">
        <v>0</v>
      </c>
      <c r="AM29" s="232">
        <v>0</v>
      </c>
      <c r="AN29" s="232">
        <v>0</v>
      </c>
      <c r="AO29" s="232">
        <v>0</v>
      </c>
      <c r="AP29" s="232">
        <v>0</v>
      </c>
      <c r="AQ29" s="232">
        <v>0</v>
      </c>
      <c r="AR29" s="232">
        <v>0</v>
      </c>
      <c r="AS29" s="232">
        <v>0</v>
      </c>
      <c r="AT29" s="232">
        <v>0</v>
      </c>
      <c r="AU29" s="232">
        <v>0</v>
      </c>
      <c r="AV29" s="232">
        <v>0</v>
      </c>
      <c r="AW29" s="232">
        <v>0</v>
      </c>
      <c r="AX29" s="232">
        <v>0</v>
      </c>
      <c r="AY29" s="232">
        <v>0</v>
      </c>
      <c r="AZ29" s="232">
        <v>0</v>
      </c>
      <c r="BA29" s="232">
        <v>0</v>
      </c>
      <c r="BB29" s="232">
        <v>0</v>
      </c>
      <c r="BC29" s="232">
        <v>0</v>
      </c>
      <c r="BD29" s="232">
        <v>0</v>
      </c>
      <c r="BE29" s="232">
        <v>0</v>
      </c>
      <c r="BF29" s="232">
        <v>0</v>
      </c>
      <c r="BG29" s="232">
        <v>0</v>
      </c>
      <c r="BH29" s="232">
        <v>0</v>
      </c>
      <c r="BI29" s="232">
        <v>0</v>
      </c>
      <c r="BJ29" s="232">
        <v>0</v>
      </c>
      <c r="BK29" s="232">
        <v>0</v>
      </c>
      <c r="BL29" s="232">
        <v>0</v>
      </c>
      <c r="BM29" s="232">
        <v>0</v>
      </c>
      <c r="BN29" s="232">
        <v>0</v>
      </c>
      <c r="BO29" s="238">
        <v>0</v>
      </c>
      <c r="BP29" s="234">
        <f>SUM(C29:W29,Y29:BO29)</f>
        <v>157</v>
      </c>
      <c r="BQ29" s="235">
        <v>83</v>
      </c>
      <c r="BR29" s="235">
        <v>135</v>
      </c>
      <c r="BS29" s="236">
        <v>3</v>
      </c>
      <c r="BT29" s="237">
        <f t="shared" si="0"/>
        <v>378</v>
      </c>
    </row>
    <row r="30" spans="1:72" s="225" customFormat="1" ht="21.75" customHeight="1">
      <c r="A30" s="225">
        <v>422</v>
      </c>
      <c r="B30" s="231" t="s">
        <v>215</v>
      </c>
      <c r="C30" s="232">
        <v>10</v>
      </c>
      <c r="D30" s="232">
        <v>2</v>
      </c>
      <c r="E30" s="232">
        <v>1</v>
      </c>
      <c r="F30" s="232">
        <v>2</v>
      </c>
      <c r="G30" s="232">
        <v>6</v>
      </c>
      <c r="H30" s="232">
        <v>0</v>
      </c>
      <c r="I30" s="232">
        <v>0</v>
      </c>
      <c r="J30" s="232">
        <v>58</v>
      </c>
      <c r="K30" s="232">
        <v>0</v>
      </c>
      <c r="L30" s="232">
        <v>0</v>
      </c>
      <c r="M30" s="232">
        <v>0</v>
      </c>
      <c r="N30" s="232">
        <v>0</v>
      </c>
      <c r="O30" s="232">
        <v>5</v>
      </c>
      <c r="P30" s="232">
        <v>3</v>
      </c>
      <c r="Q30" s="232">
        <v>0</v>
      </c>
      <c r="R30" s="232">
        <v>0</v>
      </c>
      <c r="S30" s="232">
        <v>2</v>
      </c>
      <c r="T30" s="232">
        <v>2</v>
      </c>
      <c r="U30" s="232">
        <v>1</v>
      </c>
      <c r="V30" s="232">
        <v>0</v>
      </c>
      <c r="W30" s="232">
        <v>0</v>
      </c>
      <c r="X30" s="232">
        <v>0</v>
      </c>
      <c r="Y30" s="232" t="s">
        <v>234</v>
      </c>
      <c r="Z30" s="232">
        <v>0</v>
      </c>
      <c r="AA30" s="232">
        <v>0</v>
      </c>
      <c r="AB30" s="232">
        <v>0</v>
      </c>
      <c r="AC30" s="232">
        <v>0</v>
      </c>
      <c r="AD30" s="232">
        <v>0</v>
      </c>
      <c r="AE30" s="232">
        <v>0</v>
      </c>
      <c r="AF30" s="232">
        <v>0</v>
      </c>
      <c r="AG30" s="232">
        <v>0</v>
      </c>
      <c r="AH30" s="232">
        <v>0</v>
      </c>
      <c r="AI30" s="232">
        <v>0</v>
      </c>
      <c r="AJ30" s="232">
        <v>0</v>
      </c>
      <c r="AK30" s="232">
        <v>0</v>
      </c>
      <c r="AL30" s="232">
        <v>0</v>
      </c>
      <c r="AM30" s="232">
        <v>0</v>
      </c>
      <c r="AN30" s="232">
        <v>0</v>
      </c>
      <c r="AO30" s="232">
        <v>0</v>
      </c>
      <c r="AP30" s="232">
        <v>0</v>
      </c>
      <c r="AQ30" s="232">
        <v>0</v>
      </c>
      <c r="AR30" s="232">
        <v>0</v>
      </c>
      <c r="AS30" s="232">
        <v>0</v>
      </c>
      <c r="AT30" s="232">
        <v>0</v>
      </c>
      <c r="AU30" s="232">
        <v>0</v>
      </c>
      <c r="AV30" s="232">
        <v>0</v>
      </c>
      <c r="AW30" s="232">
        <v>0</v>
      </c>
      <c r="AX30" s="232">
        <v>0</v>
      </c>
      <c r="AY30" s="232">
        <v>0</v>
      </c>
      <c r="AZ30" s="232">
        <v>0</v>
      </c>
      <c r="BA30" s="232">
        <v>0</v>
      </c>
      <c r="BB30" s="232">
        <v>0</v>
      </c>
      <c r="BC30" s="232">
        <v>0</v>
      </c>
      <c r="BD30" s="232">
        <v>0</v>
      </c>
      <c r="BE30" s="232">
        <v>0</v>
      </c>
      <c r="BF30" s="232">
        <v>0</v>
      </c>
      <c r="BG30" s="232">
        <v>0</v>
      </c>
      <c r="BH30" s="232">
        <v>0</v>
      </c>
      <c r="BI30" s="232">
        <v>0</v>
      </c>
      <c r="BJ30" s="232">
        <v>0</v>
      </c>
      <c r="BK30" s="232">
        <v>0</v>
      </c>
      <c r="BL30" s="232">
        <v>0</v>
      </c>
      <c r="BM30" s="232">
        <v>0</v>
      </c>
      <c r="BN30" s="232">
        <v>0</v>
      </c>
      <c r="BO30" s="238">
        <v>0</v>
      </c>
      <c r="BP30" s="234">
        <f>SUM(C30:X30,Z30:BO30)</f>
        <v>92</v>
      </c>
      <c r="BQ30" s="235">
        <v>92</v>
      </c>
      <c r="BR30" s="235">
        <v>153</v>
      </c>
      <c r="BS30" s="236">
        <v>1</v>
      </c>
      <c r="BT30" s="237">
        <f t="shared" si="0"/>
        <v>338</v>
      </c>
    </row>
    <row r="31" spans="1:72" s="225" customFormat="1" ht="21.75" customHeight="1">
      <c r="A31" s="225">
        <v>441</v>
      </c>
      <c r="B31" s="231" t="s">
        <v>216</v>
      </c>
      <c r="C31" s="232">
        <v>17</v>
      </c>
      <c r="D31" s="232">
        <v>1</v>
      </c>
      <c r="E31" s="232">
        <v>18</v>
      </c>
      <c r="F31" s="232">
        <v>2</v>
      </c>
      <c r="G31" s="232">
        <v>8</v>
      </c>
      <c r="H31" s="232">
        <v>0</v>
      </c>
      <c r="I31" s="232">
        <v>5</v>
      </c>
      <c r="J31" s="232">
        <v>2</v>
      </c>
      <c r="K31" s="232">
        <v>40</v>
      </c>
      <c r="L31" s="232">
        <v>3</v>
      </c>
      <c r="M31" s="232">
        <v>0</v>
      </c>
      <c r="N31" s="232">
        <v>0</v>
      </c>
      <c r="O31" s="232">
        <v>11</v>
      </c>
      <c r="P31" s="232">
        <v>1</v>
      </c>
      <c r="Q31" s="232">
        <v>0</v>
      </c>
      <c r="R31" s="232">
        <v>0</v>
      </c>
      <c r="S31" s="232">
        <v>1</v>
      </c>
      <c r="T31" s="232">
        <v>0</v>
      </c>
      <c r="U31" s="232">
        <v>2</v>
      </c>
      <c r="V31" s="232">
        <v>2</v>
      </c>
      <c r="W31" s="232">
        <v>2</v>
      </c>
      <c r="X31" s="232">
        <v>0</v>
      </c>
      <c r="Y31" s="232">
        <v>0</v>
      </c>
      <c r="Z31" s="232" t="s">
        <v>234</v>
      </c>
      <c r="AA31" s="232">
        <v>0</v>
      </c>
      <c r="AB31" s="232">
        <v>0</v>
      </c>
      <c r="AC31" s="232">
        <v>0</v>
      </c>
      <c r="AD31" s="232">
        <v>0</v>
      </c>
      <c r="AE31" s="232">
        <v>0</v>
      </c>
      <c r="AF31" s="232">
        <v>0</v>
      </c>
      <c r="AG31" s="232">
        <v>0</v>
      </c>
      <c r="AH31" s="232">
        <v>0</v>
      </c>
      <c r="AI31" s="232">
        <v>1</v>
      </c>
      <c r="AJ31" s="232">
        <v>0</v>
      </c>
      <c r="AK31" s="232">
        <v>0</v>
      </c>
      <c r="AL31" s="232">
        <v>0</v>
      </c>
      <c r="AM31" s="232">
        <v>0</v>
      </c>
      <c r="AN31" s="232">
        <v>0</v>
      </c>
      <c r="AO31" s="232">
        <v>0</v>
      </c>
      <c r="AP31" s="232">
        <v>0</v>
      </c>
      <c r="AQ31" s="232">
        <v>0</v>
      </c>
      <c r="AR31" s="232">
        <v>0</v>
      </c>
      <c r="AS31" s="232">
        <v>0</v>
      </c>
      <c r="AT31" s="232">
        <v>0</v>
      </c>
      <c r="AU31" s="232">
        <v>0</v>
      </c>
      <c r="AV31" s="232">
        <v>0</v>
      </c>
      <c r="AW31" s="232">
        <v>0</v>
      </c>
      <c r="AX31" s="232">
        <v>0</v>
      </c>
      <c r="AY31" s="232">
        <v>0</v>
      </c>
      <c r="AZ31" s="232">
        <v>0</v>
      </c>
      <c r="BA31" s="232">
        <v>0</v>
      </c>
      <c r="BB31" s="232">
        <v>0</v>
      </c>
      <c r="BC31" s="232">
        <v>0</v>
      </c>
      <c r="BD31" s="232">
        <v>0</v>
      </c>
      <c r="BE31" s="232">
        <v>0</v>
      </c>
      <c r="BF31" s="232">
        <v>0</v>
      </c>
      <c r="BG31" s="232">
        <v>0</v>
      </c>
      <c r="BH31" s="232">
        <v>0</v>
      </c>
      <c r="BI31" s="232">
        <v>0</v>
      </c>
      <c r="BJ31" s="232">
        <v>0</v>
      </c>
      <c r="BK31" s="232">
        <v>0</v>
      </c>
      <c r="BL31" s="232">
        <v>0</v>
      </c>
      <c r="BM31" s="232">
        <v>0</v>
      </c>
      <c r="BN31" s="232">
        <v>0</v>
      </c>
      <c r="BO31" s="238">
        <v>0</v>
      </c>
      <c r="BP31" s="234">
        <f>SUM(C31:Y31,AA31:BO31)</f>
        <v>116</v>
      </c>
      <c r="BQ31" s="235">
        <v>78</v>
      </c>
      <c r="BR31" s="235">
        <v>114</v>
      </c>
      <c r="BS31" s="236">
        <v>0</v>
      </c>
      <c r="BT31" s="237">
        <f t="shared" si="0"/>
        <v>308</v>
      </c>
    </row>
    <row r="32" spans="1:72" s="225" customFormat="1" ht="21.75" customHeight="1">
      <c r="A32" s="225">
        <v>461</v>
      </c>
      <c r="B32" s="231" t="s">
        <v>217</v>
      </c>
      <c r="C32" s="232">
        <v>212</v>
      </c>
      <c r="D32" s="232">
        <v>25</v>
      </c>
      <c r="E32" s="232">
        <v>6</v>
      </c>
      <c r="F32" s="232">
        <v>112</v>
      </c>
      <c r="G32" s="232">
        <v>88</v>
      </c>
      <c r="H32" s="232">
        <v>4</v>
      </c>
      <c r="I32" s="232">
        <v>88</v>
      </c>
      <c r="J32" s="232">
        <v>16</v>
      </c>
      <c r="K32" s="232">
        <v>0</v>
      </c>
      <c r="L32" s="232">
        <v>348</v>
      </c>
      <c r="M32" s="232">
        <v>1</v>
      </c>
      <c r="N32" s="232">
        <v>5</v>
      </c>
      <c r="O32" s="232">
        <v>31</v>
      </c>
      <c r="P32" s="232">
        <v>3</v>
      </c>
      <c r="Q32" s="232">
        <v>5</v>
      </c>
      <c r="R32" s="232">
        <v>0</v>
      </c>
      <c r="S32" s="232">
        <v>40</v>
      </c>
      <c r="T32" s="232">
        <v>42</v>
      </c>
      <c r="U32" s="232">
        <v>17</v>
      </c>
      <c r="V32" s="232">
        <v>0</v>
      </c>
      <c r="W32" s="232">
        <v>3</v>
      </c>
      <c r="X32" s="232">
        <v>0</v>
      </c>
      <c r="Y32" s="232">
        <v>3</v>
      </c>
      <c r="Z32" s="232">
        <v>1</v>
      </c>
      <c r="AA32" s="232" t="s">
        <v>234</v>
      </c>
      <c r="AB32" s="232">
        <v>21</v>
      </c>
      <c r="AC32" s="232">
        <v>1</v>
      </c>
      <c r="AD32" s="232">
        <v>0</v>
      </c>
      <c r="AE32" s="232">
        <v>0</v>
      </c>
      <c r="AF32" s="232">
        <v>1</v>
      </c>
      <c r="AG32" s="232">
        <v>0</v>
      </c>
      <c r="AH32" s="232">
        <v>0</v>
      </c>
      <c r="AI32" s="232">
        <v>8</v>
      </c>
      <c r="AJ32" s="232">
        <v>0</v>
      </c>
      <c r="AK32" s="232">
        <v>0</v>
      </c>
      <c r="AL32" s="232">
        <v>0</v>
      </c>
      <c r="AM32" s="232">
        <v>0</v>
      </c>
      <c r="AN32" s="232">
        <v>0</v>
      </c>
      <c r="AO32" s="232">
        <v>0</v>
      </c>
      <c r="AP32" s="232">
        <v>0</v>
      </c>
      <c r="AQ32" s="232">
        <v>0</v>
      </c>
      <c r="AR32" s="232">
        <v>0</v>
      </c>
      <c r="AS32" s="232">
        <v>0</v>
      </c>
      <c r="AT32" s="232">
        <v>0</v>
      </c>
      <c r="AU32" s="232">
        <v>0</v>
      </c>
      <c r="AV32" s="232">
        <v>0</v>
      </c>
      <c r="AW32" s="232">
        <v>0</v>
      </c>
      <c r="AX32" s="232">
        <v>0</v>
      </c>
      <c r="AY32" s="232">
        <v>0</v>
      </c>
      <c r="AZ32" s="232">
        <v>0</v>
      </c>
      <c r="BA32" s="232">
        <v>0</v>
      </c>
      <c r="BB32" s="232">
        <v>0</v>
      </c>
      <c r="BC32" s="232">
        <v>0</v>
      </c>
      <c r="BD32" s="232">
        <v>0</v>
      </c>
      <c r="BE32" s="232">
        <v>0</v>
      </c>
      <c r="BF32" s="232">
        <v>0</v>
      </c>
      <c r="BG32" s="232">
        <v>0</v>
      </c>
      <c r="BH32" s="232">
        <v>0</v>
      </c>
      <c r="BI32" s="232">
        <v>0</v>
      </c>
      <c r="BJ32" s="232">
        <v>0</v>
      </c>
      <c r="BK32" s="232">
        <v>0</v>
      </c>
      <c r="BL32" s="232">
        <v>0</v>
      </c>
      <c r="BM32" s="232">
        <v>0</v>
      </c>
      <c r="BN32" s="232">
        <v>0</v>
      </c>
      <c r="BO32" s="238">
        <v>0</v>
      </c>
      <c r="BP32" s="234">
        <f>SUM(C32:Z32,AB32:BO32)</f>
        <v>1081</v>
      </c>
      <c r="BQ32" s="235">
        <v>483</v>
      </c>
      <c r="BR32" s="235">
        <v>1424</v>
      </c>
      <c r="BS32" s="236">
        <v>2</v>
      </c>
      <c r="BT32" s="237">
        <f t="shared" si="0"/>
        <v>2990</v>
      </c>
    </row>
    <row r="33" spans="1:72" s="225" customFormat="1" ht="21.75" customHeight="1">
      <c r="A33" s="225">
        <v>482</v>
      </c>
      <c r="B33" s="231" t="s">
        <v>218</v>
      </c>
      <c r="C33" s="232">
        <v>230</v>
      </c>
      <c r="D33" s="232">
        <v>274</v>
      </c>
      <c r="E33" s="232">
        <v>9</v>
      </c>
      <c r="F33" s="232">
        <v>27</v>
      </c>
      <c r="G33" s="232">
        <v>47</v>
      </c>
      <c r="H33" s="232">
        <v>7</v>
      </c>
      <c r="I33" s="232">
        <v>5</v>
      </c>
      <c r="J33" s="232">
        <v>12</v>
      </c>
      <c r="K33" s="232">
        <v>0</v>
      </c>
      <c r="L33" s="232">
        <v>52</v>
      </c>
      <c r="M33" s="232">
        <v>3</v>
      </c>
      <c r="N33" s="232">
        <v>7</v>
      </c>
      <c r="O33" s="232">
        <v>12</v>
      </c>
      <c r="P33" s="232">
        <v>9</v>
      </c>
      <c r="Q33" s="232">
        <v>0</v>
      </c>
      <c r="R33" s="232">
        <v>0</v>
      </c>
      <c r="S33" s="232">
        <v>24</v>
      </c>
      <c r="T33" s="232">
        <v>12</v>
      </c>
      <c r="U33" s="232">
        <v>20</v>
      </c>
      <c r="V33" s="232">
        <v>0</v>
      </c>
      <c r="W33" s="232">
        <v>8</v>
      </c>
      <c r="X33" s="232">
        <v>0</v>
      </c>
      <c r="Y33" s="232">
        <v>0</v>
      </c>
      <c r="Z33" s="232">
        <v>0</v>
      </c>
      <c r="AA33" s="232">
        <v>9</v>
      </c>
      <c r="AB33" s="232" t="s">
        <v>234</v>
      </c>
      <c r="AC33" s="232">
        <v>9</v>
      </c>
      <c r="AD33" s="232">
        <v>4</v>
      </c>
      <c r="AE33" s="232">
        <v>0</v>
      </c>
      <c r="AF33" s="232">
        <v>0</v>
      </c>
      <c r="AG33" s="232">
        <v>0</v>
      </c>
      <c r="AH33" s="232">
        <v>0</v>
      </c>
      <c r="AI33" s="232">
        <v>0</v>
      </c>
      <c r="AJ33" s="232">
        <v>3</v>
      </c>
      <c r="AK33" s="232">
        <v>0</v>
      </c>
      <c r="AL33" s="232">
        <v>0</v>
      </c>
      <c r="AM33" s="232">
        <v>0</v>
      </c>
      <c r="AN33" s="232">
        <v>0</v>
      </c>
      <c r="AO33" s="232">
        <v>0</v>
      </c>
      <c r="AP33" s="232">
        <v>0</v>
      </c>
      <c r="AQ33" s="232">
        <v>0</v>
      </c>
      <c r="AR33" s="232">
        <v>0</v>
      </c>
      <c r="AS33" s="232">
        <v>0</v>
      </c>
      <c r="AT33" s="232">
        <v>0</v>
      </c>
      <c r="AU33" s="232">
        <v>0</v>
      </c>
      <c r="AV33" s="232">
        <v>0</v>
      </c>
      <c r="AW33" s="232">
        <v>0</v>
      </c>
      <c r="AX33" s="232">
        <v>0</v>
      </c>
      <c r="AY33" s="232">
        <v>0</v>
      </c>
      <c r="AZ33" s="232">
        <v>0</v>
      </c>
      <c r="BA33" s="232">
        <v>0</v>
      </c>
      <c r="BB33" s="232">
        <v>0</v>
      </c>
      <c r="BC33" s="232">
        <v>0</v>
      </c>
      <c r="BD33" s="232">
        <v>0</v>
      </c>
      <c r="BE33" s="232">
        <v>0</v>
      </c>
      <c r="BF33" s="232">
        <v>0</v>
      </c>
      <c r="BG33" s="232">
        <v>0</v>
      </c>
      <c r="BH33" s="232">
        <v>0</v>
      </c>
      <c r="BI33" s="232">
        <v>0</v>
      </c>
      <c r="BJ33" s="232">
        <v>0</v>
      </c>
      <c r="BK33" s="232">
        <v>0</v>
      </c>
      <c r="BL33" s="232">
        <v>0</v>
      </c>
      <c r="BM33" s="232">
        <v>0</v>
      </c>
      <c r="BN33" s="232">
        <v>0</v>
      </c>
      <c r="BO33" s="238">
        <v>0</v>
      </c>
      <c r="BP33" s="234">
        <f>SUM(C33:AA33,AC33:BO33)</f>
        <v>783</v>
      </c>
      <c r="BQ33" s="235">
        <v>407</v>
      </c>
      <c r="BR33" s="235">
        <v>1010</v>
      </c>
      <c r="BS33" s="236">
        <v>4</v>
      </c>
      <c r="BT33" s="237">
        <f t="shared" si="0"/>
        <v>2204</v>
      </c>
    </row>
    <row r="34" spans="1:72" s="225" customFormat="1" ht="21.75" customHeight="1">
      <c r="A34" s="225">
        <v>483</v>
      </c>
      <c r="B34" s="231" t="s">
        <v>219</v>
      </c>
      <c r="C34" s="232">
        <v>98</v>
      </c>
      <c r="D34" s="232">
        <v>36</v>
      </c>
      <c r="E34" s="232">
        <v>0</v>
      </c>
      <c r="F34" s="232">
        <v>12</v>
      </c>
      <c r="G34" s="232">
        <v>12</v>
      </c>
      <c r="H34" s="232">
        <v>9</v>
      </c>
      <c r="I34" s="232">
        <v>1</v>
      </c>
      <c r="J34" s="232">
        <v>4</v>
      </c>
      <c r="K34" s="232">
        <v>0</v>
      </c>
      <c r="L34" s="232">
        <v>2</v>
      </c>
      <c r="M34" s="232">
        <v>3</v>
      </c>
      <c r="N34" s="232">
        <v>0</v>
      </c>
      <c r="O34" s="232">
        <v>5</v>
      </c>
      <c r="P34" s="232">
        <v>1</v>
      </c>
      <c r="Q34" s="232">
        <v>4</v>
      </c>
      <c r="R34" s="232">
        <v>0</v>
      </c>
      <c r="S34" s="232">
        <v>11</v>
      </c>
      <c r="T34" s="232">
        <v>3</v>
      </c>
      <c r="U34" s="232">
        <v>11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32">
        <v>2</v>
      </c>
      <c r="AB34" s="232">
        <v>1</v>
      </c>
      <c r="AC34" s="232" t="s">
        <v>234</v>
      </c>
      <c r="AD34" s="232">
        <v>10</v>
      </c>
      <c r="AE34" s="232">
        <v>0</v>
      </c>
      <c r="AF34" s="232">
        <v>0</v>
      </c>
      <c r="AG34" s="232">
        <v>0</v>
      </c>
      <c r="AH34" s="232">
        <v>0</v>
      </c>
      <c r="AI34" s="232">
        <v>0</v>
      </c>
      <c r="AJ34" s="232">
        <v>0</v>
      </c>
      <c r="AK34" s="232">
        <v>0</v>
      </c>
      <c r="AL34" s="232">
        <v>0</v>
      </c>
      <c r="AM34" s="232">
        <v>0</v>
      </c>
      <c r="AN34" s="232">
        <v>0</v>
      </c>
      <c r="AO34" s="232">
        <v>0</v>
      </c>
      <c r="AP34" s="232">
        <v>0</v>
      </c>
      <c r="AQ34" s="232">
        <v>0</v>
      </c>
      <c r="AR34" s="232">
        <v>0</v>
      </c>
      <c r="AS34" s="232">
        <v>0</v>
      </c>
      <c r="AT34" s="232">
        <v>0</v>
      </c>
      <c r="AU34" s="232">
        <v>0</v>
      </c>
      <c r="AV34" s="232">
        <v>0</v>
      </c>
      <c r="AW34" s="232">
        <v>0</v>
      </c>
      <c r="AX34" s="232">
        <v>0</v>
      </c>
      <c r="AY34" s="232">
        <v>0</v>
      </c>
      <c r="AZ34" s="232">
        <v>0</v>
      </c>
      <c r="BA34" s="232">
        <v>0</v>
      </c>
      <c r="BB34" s="232">
        <v>0</v>
      </c>
      <c r="BC34" s="232">
        <v>0</v>
      </c>
      <c r="BD34" s="232">
        <v>0</v>
      </c>
      <c r="BE34" s="232">
        <v>0</v>
      </c>
      <c r="BF34" s="232">
        <v>0</v>
      </c>
      <c r="BG34" s="232">
        <v>0</v>
      </c>
      <c r="BH34" s="232">
        <v>0</v>
      </c>
      <c r="BI34" s="232">
        <v>0</v>
      </c>
      <c r="BJ34" s="232">
        <v>0</v>
      </c>
      <c r="BK34" s="232">
        <v>0</v>
      </c>
      <c r="BL34" s="232">
        <v>0</v>
      </c>
      <c r="BM34" s="232">
        <v>0</v>
      </c>
      <c r="BN34" s="232">
        <v>0</v>
      </c>
      <c r="BO34" s="238">
        <v>0</v>
      </c>
      <c r="BP34" s="234">
        <f>SUM(C34:AB34,AD34:BO34)</f>
        <v>225</v>
      </c>
      <c r="BQ34" s="235">
        <v>95</v>
      </c>
      <c r="BR34" s="235">
        <v>226</v>
      </c>
      <c r="BS34" s="236">
        <v>2</v>
      </c>
      <c r="BT34" s="237">
        <f t="shared" si="0"/>
        <v>548</v>
      </c>
    </row>
    <row r="35" spans="1:72" s="225" customFormat="1" ht="21.75" customHeight="1">
      <c r="A35" s="225">
        <v>484</v>
      </c>
      <c r="B35" s="231" t="s">
        <v>220</v>
      </c>
      <c r="C35" s="232">
        <v>20</v>
      </c>
      <c r="D35" s="232">
        <v>12</v>
      </c>
      <c r="E35" s="232">
        <v>0</v>
      </c>
      <c r="F35" s="232">
        <v>0</v>
      </c>
      <c r="G35" s="232">
        <v>6</v>
      </c>
      <c r="H35" s="232">
        <v>5</v>
      </c>
      <c r="I35" s="232">
        <v>0</v>
      </c>
      <c r="J35" s="232">
        <v>3</v>
      </c>
      <c r="K35" s="232">
        <v>0</v>
      </c>
      <c r="L35" s="232">
        <v>0</v>
      </c>
      <c r="M35" s="232">
        <v>0</v>
      </c>
      <c r="N35" s="232">
        <v>1</v>
      </c>
      <c r="O35" s="232">
        <v>2</v>
      </c>
      <c r="P35" s="232">
        <v>0</v>
      </c>
      <c r="Q35" s="232">
        <v>0</v>
      </c>
      <c r="R35" s="232">
        <v>0</v>
      </c>
      <c r="S35" s="232">
        <v>5</v>
      </c>
      <c r="T35" s="232">
        <v>0</v>
      </c>
      <c r="U35" s="232">
        <v>2</v>
      </c>
      <c r="V35" s="232">
        <v>0</v>
      </c>
      <c r="W35" s="232">
        <v>0</v>
      </c>
      <c r="X35" s="232">
        <v>0</v>
      </c>
      <c r="Y35" s="232">
        <v>0</v>
      </c>
      <c r="Z35" s="232">
        <v>0</v>
      </c>
      <c r="AA35" s="232">
        <v>0</v>
      </c>
      <c r="AB35" s="232">
        <v>0</v>
      </c>
      <c r="AC35" s="232">
        <v>22</v>
      </c>
      <c r="AD35" s="232" t="s">
        <v>234</v>
      </c>
      <c r="AE35" s="232">
        <v>1</v>
      </c>
      <c r="AF35" s="232">
        <v>1</v>
      </c>
      <c r="AG35" s="232">
        <v>0</v>
      </c>
      <c r="AH35" s="232">
        <v>0</v>
      </c>
      <c r="AI35" s="232">
        <v>1</v>
      </c>
      <c r="AJ35" s="232">
        <v>0</v>
      </c>
      <c r="AK35" s="232">
        <v>0</v>
      </c>
      <c r="AL35" s="232">
        <v>0</v>
      </c>
      <c r="AM35" s="232">
        <v>0</v>
      </c>
      <c r="AN35" s="232">
        <v>0</v>
      </c>
      <c r="AO35" s="232">
        <v>0</v>
      </c>
      <c r="AP35" s="232">
        <v>0</v>
      </c>
      <c r="AQ35" s="232">
        <v>0</v>
      </c>
      <c r="AR35" s="232">
        <v>0</v>
      </c>
      <c r="AS35" s="232">
        <v>0</v>
      </c>
      <c r="AT35" s="232">
        <v>0</v>
      </c>
      <c r="AU35" s="232">
        <v>0</v>
      </c>
      <c r="AV35" s="232">
        <v>0</v>
      </c>
      <c r="AW35" s="232">
        <v>0</v>
      </c>
      <c r="AX35" s="232">
        <v>0</v>
      </c>
      <c r="AY35" s="232">
        <v>0</v>
      </c>
      <c r="AZ35" s="232">
        <v>0</v>
      </c>
      <c r="BA35" s="232">
        <v>0</v>
      </c>
      <c r="BB35" s="232">
        <v>0</v>
      </c>
      <c r="BC35" s="232">
        <v>0</v>
      </c>
      <c r="BD35" s="232">
        <v>0</v>
      </c>
      <c r="BE35" s="232">
        <v>0</v>
      </c>
      <c r="BF35" s="232">
        <v>0</v>
      </c>
      <c r="BG35" s="232">
        <v>0</v>
      </c>
      <c r="BH35" s="232">
        <v>0</v>
      </c>
      <c r="BI35" s="232">
        <v>0</v>
      </c>
      <c r="BJ35" s="232">
        <v>0</v>
      </c>
      <c r="BK35" s="232">
        <v>0</v>
      </c>
      <c r="BL35" s="232">
        <v>0</v>
      </c>
      <c r="BM35" s="232">
        <v>0</v>
      </c>
      <c r="BN35" s="232">
        <v>0</v>
      </c>
      <c r="BO35" s="238">
        <v>0</v>
      </c>
      <c r="BP35" s="234">
        <f>SUM(C35:AC35,AE35:BO35)</f>
        <v>81</v>
      </c>
      <c r="BQ35" s="235">
        <v>39</v>
      </c>
      <c r="BR35" s="235">
        <v>97</v>
      </c>
      <c r="BS35" s="236">
        <v>0</v>
      </c>
      <c r="BT35" s="237">
        <f t="shared" si="0"/>
        <v>217</v>
      </c>
    </row>
    <row r="36" spans="1:72" s="225" customFormat="1" ht="21.75" customHeight="1">
      <c r="A36" s="225">
        <v>485</v>
      </c>
      <c r="B36" s="231" t="s">
        <v>221</v>
      </c>
      <c r="C36" s="232">
        <v>6</v>
      </c>
      <c r="D36" s="232">
        <v>1</v>
      </c>
      <c r="E36" s="232">
        <v>1</v>
      </c>
      <c r="F36" s="232">
        <v>1</v>
      </c>
      <c r="G36" s="232">
        <v>3</v>
      </c>
      <c r="H36" s="232">
        <v>29</v>
      </c>
      <c r="I36" s="232">
        <v>0</v>
      </c>
      <c r="J36" s="232">
        <v>0</v>
      </c>
      <c r="K36" s="232">
        <v>2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1</v>
      </c>
      <c r="T36" s="232">
        <v>4</v>
      </c>
      <c r="U36" s="232">
        <v>0</v>
      </c>
      <c r="V36" s="232">
        <v>0</v>
      </c>
      <c r="W36" s="232">
        <v>1</v>
      </c>
      <c r="X36" s="232">
        <v>0</v>
      </c>
      <c r="Y36" s="232">
        <v>0</v>
      </c>
      <c r="Z36" s="232">
        <v>0</v>
      </c>
      <c r="AA36" s="232">
        <v>0</v>
      </c>
      <c r="AB36" s="232">
        <v>0</v>
      </c>
      <c r="AC36" s="232">
        <v>1</v>
      </c>
      <c r="AD36" s="232">
        <v>9</v>
      </c>
      <c r="AE36" s="232" t="s">
        <v>234</v>
      </c>
      <c r="AF36" s="232">
        <v>0</v>
      </c>
      <c r="AG36" s="232">
        <v>3</v>
      </c>
      <c r="AH36" s="232">
        <v>0</v>
      </c>
      <c r="AI36" s="232">
        <v>1</v>
      </c>
      <c r="AJ36" s="232">
        <v>0</v>
      </c>
      <c r="AK36" s="232">
        <v>0</v>
      </c>
      <c r="AL36" s="232">
        <v>0</v>
      </c>
      <c r="AM36" s="232">
        <v>0</v>
      </c>
      <c r="AN36" s="232">
        <v>0</v>
      </c>
      <c r="AO36" s="232">
        <v>0</v>
      </c>
      <c r="AP36" s="232">
        <v>0</v>
      </c>
      <c r="AQ36" s="232">
        <v>0</v>
      </c>
      <c r="AR36" s="232">
        <v>0</v>
      </c>
      <c r="AS36" s="232">
        <v>0</v>
      </c>
      <c r="AT36" s="232">
        <v>0</v>
      </c>
      <c r="AU36" s="232">
        <v>0</v>
      </c>
      <c r="AV36" s="232">
        <v>0</v>
      </c>
      <c r="AW36" s="232">
        <v>0</v>
      </c>
      <c r="AX36" s="232">
        <v>0</v>
      </c>
      <c r="AY36" s="232">
        <v>0</v>
      </c>
      <c r="AZ36" s="232">
        <v>0</v>
      </c>
      <c r="BA36" s="232">
        <v>0</v>
      </c>
      <c r="BB36" s="232">
        <v>0</v>
      </c>
      <c r="BC36" s="232">
        <v>0</v>
      </c>
      <c r="BD36" s="232">
        <v>0</v>
      </c>
      <c r="BE36" s="232">
        <v>0</v>
      </c>
      <c r="BF36" s="232">
        <v>0</v>
      </c>
      <c r="BG36" s="232">
        <v>0</v>
      </c>
      <c r="BH36" s="232">
        <v>0</v>
      </c>
      <c r="BI36" s="232">
        <v>0</v>
      </c>
      <c r="BJ36" s="232">
        <v>0</v>
      </c>
      <c r="BK36" s="232">
        <v>0</v>
      </c>
      <c r="BL36" s="232">
        <v>0</v>
      </c>
      <c r="BM36" s="232">
        <v>0</v>
      </c>
      <c r="BN36" s="232">
        <v>0</v>
      </c>
      <c r="BO36" s="238">
        <v>0</v>
      </c>
      <c r="BP36" s="234">
        <f>SUM(C36:AD36,AF36:BO36)</f>
        <v>63</v>
      </c>
      <c r="BQ36" s="235">
        <v>29</v>
      </c>
      <c r="BR36" s="235">
        <v>50</v>
      </c>
      <c r="BS36" s="236">
        <v>0</v>
      </c>
      <c r="BT36" s="237">
        <f t="shared" si="0"/>
        <v>142</v>
      </c>
    </row>
    <row r="37" spans="1:72" s="225" customFormat="1" ht="21.75" customHeight="1">
      <c r="A37" s="225">
        <v>501</v>
      </c>
      <c r="B37" s="231" t="s">
        <v>222</v>
      </c>
      <c r="C37" s="232">
        <v>31</v>
      </c>
      <c r="D37" s="232">
        <v>6</v>
      </c>
      <c r="E37" s="232">
        <v>0</v>
      </c>
      <c r="F37" s="232">
        <v>2</v>
      </c>
      <c r="G37" s="232">
        <v>5</v>
      </c>
      <c r="H37" s="232">
        <v>13</v>
      </c>
      <c r="I37" s="232">
        <v>1</v>
      </c>
      <c r="J37" s="232">
        <v>3</v>
      </c>
      <c r="K37" s="232">
        <v>0</v>
      </c>
      <c r="L37" s="232">
        <v>1</v>
      </c>
      <c r="M37" s="232">
        <v>30</v>
      </c>
      <c r="N37" s="232">
        <v>0</v>
      </c>
      <c r="O37" s="232">
        <v>8</v>
      </c>
      <c r="P37" s="232">
        <v>0</v>
      </c>
      <c r="Q37" s="232">
        <v>0</v>
      </c>
      <c r="R37" s="232">
        <v>2</v>
      </c>
      <c r="S37" s="232">
        <v>8</v>
      </c>
      <c r="T37" s="232">
        <v>1</v>
      </c>
      <c r="U37" s="232">
        <v>2</v>
      </c>
      <c r="V37" s="232">
        <v>0</v>
      </c>
      <c r="W37" s="232">
        <v>0</v>
      </c>
      <c r="X37" s="232">
        <v>0</v>
      </c>
      <c r="Y37" s="232">
        <v>0</v>
      </c>
      <c r="Z37" s="232">
        <v>0</v>
      </c>
      <c r="AA37" s="232">
        <v>0</v>
      </c>
      <c r="AB37" s="232">
        <v>0</v>
      </c>
      <c r="AC37" s="232">
        <v>0</v>
      </c>
      <c r="AD37" s="232">
        <v>0</v>
      </c>
      <c r="AE37" s="232">
        <v>0</v>
      </c>
      <c r="AF37" s="232" t="s">
        <v>234</v>
      </c>
      <c r="AG37" s="232">
        <v>0</v>
      </c>
      <c r="AH37" s="232">
        <v>3</v>
      </c>
      <c r="AI37" s="232">
        <v>3</v>
      </c>
      <c r="AJ37" s="232">
        <v>5</v>
      </c>
      <c r="AK37" s="232">
        <v>0</v>
      </c>
      <c r="AL37" s="232">
        <v>0</v>
      </c>
      <c r="AM37" s="232">
        <v>0</v>
      </c>
      <c r="AN37" s="232">
        <v>0</v>
      </c>
      <c r="AO37" s="232">
        <v>0</v>
      </c>
      <c r="AP37" s="232">
        <v>0</v>
      </c>
      <c r="AQ37" s="232">
        <v>0</v>
      </c>
      <c r="AR37" s="232">
        <v>0</v>
      </c>
      <c r="AS37" s="232">
        <v>0</v>
      </c>
      <c r="AT37" s="232">
        <v>0</v>
      </c>
      <c r="AU37" s="232">
        <v>0</v>
      </c>
      <c r="AV37" s="232">
        <v>0</v>
      </c>
      <c r="AW37" s="232">
        <v>0</v>
      </c>
      <c r="AX37" s="232">
        <v>0</v>
      </c>
      <c r="AY37" s="232">
        <v>0</v>
      </c>
      <c r="AZ37" s="232">
        <v>0</v>
      </c>
      <c r="BA37" s="232">
        <v>0</v>
      </c>
      <c r="BB37" s="232">
        <v>0</v>
      </c>
      <c r="BC37" s="232">
        <v>0</v>
      </c>
      <c r="BD37" s="232">
        <v>0</v>
      </c>
      <c r="BE37" s="232">
        <v>0</v>
      </c>
      <c r="BF37" s="232">
        <v>0</v>
      </c>
      <c r="BG37" s="232">
        <v>0</v>
      </c>
      <c r="BH37" s="232">
        <v>0</v>
      </c>
      <c r="BI37" s="232">
        <v>0</v>
      </c>
      <c r="BJ37" s="232">
        <v>0</v>
      </c>
      <c r="BK37" s="232">
        <v>0</v>
      </c>
      <c r="BL37" s="232">
        <v>0</v>
      </c>
      <c r="BM37" s="232">
        <v>0</v>
      </c>
      <c r="BN37" s="232">
        <v>0</v>
      </c>
      <c r="BO37" s="238">
        <v>0</v>
      </c>
      <c r="BP37" s="234">
        <f>SUM(C37:AE37,AG37:BO37)</f>
        <v>124</v>
      </c>
      <c r="BQ37" s="235">
        <v>148</v>
      </c>
      <c r="BR37" s="235">
        <v>160</v>
      </c>
      <c r="BS37" s="236">
        <v>0</v>
      </c>
      <c r="BT37" s="237">
        <f t="shared" si="0"/>
        <v>432</v>
      </c>
    </row>
    <row r="38" spans="1:72" s="225" customFormat="1" ht="21.75" customHeight="1">
      <c r="A38" s="225">
        <v>503</v>
      </c>
      <c r="B38" s="231" t="s">
        <v>223</v>
      </c>
      <c r="C38" s="232">
        <v>17</v>
      </c>
      <c r="D38" s="232">
        <v>0</v>
      </c>
      <c r="E38" s="232">
        <v>0</v>
      </c>
      <c r="F38" s="232">
        <v>1</v>
      </c>
      <c r="G38" s="232">
        <v>0</v>
      </c>
      <c r="H38" s="232">
        <v>69</v>
      </c>
      <c r="I38" s="232">
        <v>0</v>
      </c>
      <c r="J38" s="232">
        <v>0</v>
      </c>
      <c r="K38" s="232">
        <v>1</v>
      </c>
      <c r="L38" s="232">
        <v>1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2</v>
      </c>
      <c r="T38" s="232">
        <v>10</v>
      </c>
      <c r="U38" s="232">
        <v>0</v>
      </c>
      <c r="V38" s="232">
        <v>0</v>
      </c>
      <c r="W38" s="232">
        <v>0</v>
      </c>
      <c r="X38" s="232">
        <v>0</v>
      </c>
      <c r="Y38" s="232">
        <v>1</v>
      </c>
      <c r="Z38" s="232">
        <v>0</v>
      </c>
      <c r="AA38" s="232">
        <v>0</v>
      </c>
      <c r="AB38" s="232">
        <v>1</v>
      </c>
      <c r="AC38" s="232">
        <v>0</v>
      </c>
      <c r="AD38" s="232">
        <v>1</v>
      </c>
      <c r="AE38" s="232">
        <v>9</v>
      </c>
      <c r="AF38" s="232">
        <v>0</v>
      </c>
      <c r="AG38" s="232" t="s">
        <v>234</v>
      </c>
      <c r="AH38" s="232">
        <v>0</v>
      </c>
      <c r="AI38" s="232">
        <v>9</v>
      </c>
      <c r="AJ38" s="232">
        <v>0</v>
      </c>
      <c r="AK38" s="232">
        <v>0</v>
      </c>
      <c r="AL38" s="232">
        <v>0</v>
      </c>
      <c r="AM38" s="232">
        <v>0</v>
      </c>
      <c r="AN38" s="232">
        <v>0</v>
      </c>
      <c r="AO38" s="232">
        <v>0</v>
      </c>
      <c r="AP38" s="232">
        <v>0</v>
      </c>
      <c r="AQ38" s="232">
        <v>0</v>
      </c>
      <c r="AR38" s="232">
        <v>0</v>
      </c>
      <c r="AS38" s="232">
        <v>0</v>
      </c>
      <c r="AT38" s="232">
        <v>0</v>
      </c>
      <c r="AU38" s="232">
        <v>0</v>
      </c>
      <c r="AV38" s="232">
        <v>0</v>
      </c>
      <c r="AW38" s="232">
        <v>0</v>
      </c>
      <c r="AX38" s="232">
        <v>0</v>
      </c>
      <c r="AY38" s="232">
        <v>0</v>
      </c>
      <c r="AZ38" s="232">
        <v>0</v>
      </c>
      <c r="BA38" s="232">
        <v>0</v>
      </c>
      <c r="BB38" s="232">
        <v>0</v>
      </c>
      <c r="BC38" s="232">
        <v>0</v>
      </c>
      <c r="BD38" s="232">
        <v>0</v>
      </c>
      <c r="BE38" s="232">
        <v>0</v>
      </c>
      <c r="BF38" s="232">
        <v>0</v>
      </c>
      <c r="BG38" s="232">
        <v>0</v>
      </c>
      <c r="BH38" s="232">
        <v>0</v>
      </c>
      <c r="BI38" s="232">
        <v>0</v>
      </c>
      <c r="BJ38" s="232">
        <v>0</v>
      </c>
      <c r="BK38" s="232">
        <v>0</v>
      </c>
      <c r="BL38" s="232">
        <v>0</v>
      </c>
      <c r="BM38" s="232">
        <v>0</v>
      </c>
      <c r="BN38" s="232">
        <v>0</v>
      </c>
      <c r="BO38" s="238">
        <v>0</v>
      </c>
      <c r="BP38" s="234">
        <f>SUM(C38:AF38,AH38:BO38)</f>
        <v>122</v>
      </c>
      <c r="BQ38" s="235">
        <v>79</v>
      </c>
      <c r="BR38" s="235">
        <v>91</v>
      </c>
      <c r="BS38" s="236">
        <v>1</v>
      </c>
      <c r="BT38" s="237">
        <f t="shared" si="0"/>
        <v>293</v>
      </c>
    </row>
    <row r="39" spans="1:72" s="225" customFormat="1" ht="21.75" customHeight="1">
      <c r="A39" s="225">
        <v>506</v>
      </c>
      <c r="B39" s="231" t="s">
        <v>224</v>
      </c>
      <c r="C39" s="232">
        <v>28</v>
      </c>
      <c r="D39" s="232">
        <v>0</v>
      </c>
      <c r="E39" s="232">
        <v>0</v>
      </c>
      <c r="F39" s="232">
        <v>1</v>
      </c>
      <c r="G39" s="232">
        <v>3</v>
      </c>
      <c r="H39" s="232">
        <v>7</v>
      </c>
      <c r="I39" s="232">
        <v>0</v>
      </c>
      <c r="J39" s="232">
        <v>2</v>
      </c>
      <c r="K39" s="232">
        <v>0</v>
      </c>
      <c r="L39" s="232">
        <v>1</v>
      </c>
      <c r="M39" s="232">
        <v>22</v>
      </c>
      <c r="N39" s="232">
        <v>0</v>
      </c>
      <c r="O39" s="232">
        <v>4</v>
      </c>
      <c r="P39" s="232">
        <v>0</v>
      </c>
      <c r="Q39" s="232">
        <v>2</v>
      </c>
      <c r="R39" s="232">
        <v>1</v>
      </c>
      <c r="S39" s="232">
        <v>3</v>
      </c>
      <c r="T39" s="232">
        <v>3</v>
      </c>
      <c r="U39" s="232">
        <v>1</v>
      </c>
      <c r="V39" s="232">
        <v>0</v>
      </c>
      <c r="W39" s="232">
        <v>0</v>
      </c>
      <c r="X39" s="232">
        <v>0</v>
      </c>
      <c r="Y39" s="232">
        <v>0</v>
      </c>
      <c r="Z39" s="232">
        <v>0</v>
      </c>
      <c r="AA39" s="232">
        <v>0</v>
      </c>
      <c r="AB39" s="232">
        <v>0</v>
      </c>
      <c r="AC39" s="232">
        <v>0</v>
      </c>
      <c r="AD39" s="232">
        <v>0</v>
      </c>
      <c r="AE39" s="232">
        <v>0</v>
      </c>
      <c r="AF39" s="232">
        <v>4</v>
      </c>
      <c r="AG39" s="232">
        <v>2</v>
      </c>
      <c r="AH39" s="232" t="s">
        <v>234</v>
      </c>
      <c r="AI39" s="232">
        <v>0</v>
      </c>
      <c r="AJ39" s="232">
        <v>4</v>
      </c>
      <c r="AK39" s="232">
        <v>0</v>
      </c>
      <c r="AL39" s="232">
        <v>0</v>
      </c>
      <c r="AM39" s="232">
        <v>0</v>
      </c>
      <c r="AN39" s="232">
        <v>0</v>
      </c>
      <c r="AO39" s="232">
        <v>0</v>
      </c>
      <c r="AP39" s="232">
        <v>0</v>
      </c>
      <c r="AQ39" s="232">
        <v>0</v>
      </c>
      <c r="AR39" s="232">
        <v>0</v>
      </c>
      <c r="AS39" s="232">
        <v>0</v>
      </c>
      <c r="AT39" s="232">
        <v>0</v>
      </c>
      <c r="AU39" s="232">
        <v>0</v>
      </c>
      <c r="AV39" s="232">
        <v>0</v>
      </c>
      <c r="AW39" s="232">
        <v>0</v>
      </c>
      <c r="AX39" s="232">
        <v>0</v>
      </c>
      <c r="AY39" s="232">
        <v>0</v>
      </c>
      <c r="AZ39" s="232">
        <v>0</v>
      </c>
      <c r="BA39" s="232">
        <v>0</v>
      </c>
      <c r="BB39" s="232">
        <v>0</v>
      </c>
      <c r="BC39" s="232">
        <v>0</v>
      </c>
      <c r="BD39" s="232">
        <v>0</v>
      </c>
      <c r="BE39" s="232">
        <v>0</v>
      </c>
      <c r="BF39" s="232">
        <v>0</v>
      </c>
      <c r="BG39" s="232">
        <v>0</v>
      </c>
      <c r="BH39" s="232">
        <v>0</v>
      </c>
      <c r="BI39" s="232">
        <v>0</v>
      </c>
      <c r="BJ39" s="232">
        <v>0</v>
      </c>
      <c r="BK39" s="232">
        <v>0</v>
      </c>
      <c r="BL39" s="232">
        <v>0</v>
      </c>
      <c r="BM39" s="232">
        <v>0</v>
      </c>
      <c r="BN39" s="232">
        <v>0</v>
      </c>
      <c r="BO39" s="238">
        <v>0</v>
      </c>
      <c r="BP39" s="234">
        <f>SUM(C39:AG39,AI39:BO39)</f>
        <v>88</v>
      </c>
      <c r="BQ39" s="235">
        <v>57</v>
      </c>
      <c r="BR39" s="235">
        <v>112</v>
      </c>
      <c r="BS39" s="236">
        <v>0</v>
      </c>
      <c r="BT39" s="237">
        <f t="shared" si="0"/>
        <v>257</v>
      </c>
    </row>
    <row r="40" spans="1:72" s="225" customFormat="1" ht="21.75" customHeight="1">
      <c r="A40" s="225">
        <v>507</v>
      </c>
      <c r="B40" s="231" t="s">
        <v>225</v>
      </c>
      <c r="C40" s="232">
        <v>36</v>
      </c>
      <c r="D40" s="232">
        <v>4</v>
      </c>
      <c r="E40" s="232">
        <v>5</v>
      </c>
      <c r="F40" s="232">
        <v>3</v>
      </c>
      <c r="G40" s="232">
        <v>8</v>
      </c>
      <c r="H40" s="232">
        <v>44</v>
      </c>
      <c r="I40" s="232">
        <v>3</v>
      </c>
      <c r="J40" s="232">
        <v>5</v>
      </c>
      <c r="K40" s="232">
        <v>0</v>
      </c>
      <c r="L40" s="232">
        <v>1</v>
      </c>
      <c r="M40" s="232">
        <v>2</v>
      </c>
      <c r="N40" s="232">
        <v>0</v>
      </c>
      <c r="O40" s="232">
        <v>0</v>
      </c>
      <c r="P40" s="232">
        <v>1</v>
      </c>
      <c r="Q40" s="232">
        <v>0</v>
      </c>
      <c r="R40" s="232">
        <v>0</v>
      </c>
      <c r="S40" s="232">
        <v>5</v>
      </c>
      <c r="T40" s="232">
        <v>1</v>
      </c>
      <c r="U40" s="232">
        <v>0</v>
      </c>
      <c r="V40" s="232">
        <v>0</v>
      </c>
      <c r="W40" s="232">
        <v>3</v>
      </c>
      <c r="X40" s="232">
        <v>0</v>
      </c>
      <c r="Y40" s="232">
        <v>0</v>
      </c>
      <c r="Z40" s="232">
        <v>0</v>
      </c>
      <c r="AA40" s="232">
        <v>5</v>
      </c>
      <c r="AB40" s="232">
        <v>0</v>
      </c>
      <c r="AC40" s="232">
        <v>0</v>
      </c>
      <c r="AD40" s="232">
        <v>0</v>
      </c>
      <c r="AE40" s="232">
        <v>0</v>
      </c>
      <c r="AF40" s="232">
        <v>3</v>
      </c>
      <c r="AG40" s="232">
        <v>4</v>
      </c>
      <c r="AH40" s="232">
        <v>5</v>
      </c>
      <c r="AI40" s="232" t="s">
        <v>234</v>
      </c>
      <c r="AJ40" s="232">
        <v>0</v>
      </c>
      <c r="AK40" s="232">
        <v>0</v>
      </c>
      <c r="AL40" s="232">
        <v>0</v>
      </c>
      <c r="AM40" s="232">
        <v>0</v>
      </c>
      <c r="AN40" s="232">
        <v>0</v>
      </c>
      <c r="AO40" s="232">
        <v>0</v>
      </c>
      <c r="AP40" s="232">
        <v>0</v>
      </c>
      <c r="AQ40" s="232">
        <v>0</v>
      </c>
      <c r="AR40" s="232">
        <v>0</v>
      </c>
      <c r="AS40" s="232">
        <v>0</v>
      </c>
      <c r="AT40" s="232">
        <v>0</v>
      </c>
      <c r="AU40" s="232">
        <v>0</v>
      </c>
      <c r="AV40" s="232">
        <v>0</v>
      </c>
      <c r="AW40" s="232">
        <v>0</v>
      </c>
      <c r="AX40" s="232">
        <v>0</v>
      </c>
      <c r="AY40" s="232">
        <v>0</v>
      </c>
      <c r="AZ40" s="232">
        <v>0</v>
      </c>
      <c r="BA40" s="232">
        <v>0</v>
      </c>
      <c r="BB40" s="232">
        <v>0</v>
      </c>
      <c r="BC40" s="232">
        <v>0</v>
      </c>
      <c r="BD40" s="232">
        <v>0</v>
      </c>
      <c r="BE40" s="232">
        <v>0</v>
      </c>
      <c r="BF40" s="232">
        <v>0</v>
      </c>
      <c r="BG40" s="232">
        <v>0</v>
      </c>
      <c r="BH40" s="232">
        <v>0</v>
      </c>
      <c r="BI40" s="232">
        <v>0</v>
      </c>
      <c r="BJ40" s="232">
        <v>0</v>
      </c>
      <c r="BK40" s="232">
        <v>0</v>
      </c>
      <c r="BL40" s="232">
        <v>0</v>
      </c>
      <c r="BM40" s="232">
        <v>0</v>
      </c>
      <c r="BN40" s="232">
        <v>0</v>
      </c>
      <c r="BO40" s="238">
        <v>0</v>
      </c>
      <c r="BP40" s="234">
        <f>SUM(C40:AH40,AJ40:BO40)</f>
        <v>138</v>
      </c>
      <c r="BQ40" s="235">
        <v>387</v>
      </c>
      <c r="BR40" s="235">
        <v>249</v>
      </c>
      <c r="BS40" s="236">
        <v>0</v>
      </c>
      <c r="BT40" s="237">
        <f t="shared" si="0"/>
        <v>774</v>
      </c>
    </row>
    <row r="41" spans="1:72" s="225" customFormat="1" ht="21.75" customHeight="1">
      <c r="A41" s="225">
        <v>524</v>
      </c>
      <c r="B41" s="231" t="s">
        <v>226</v>
      </c>
      <c r="C41" s="232">
        <v>77</v>
      </c>
      <c r="D41" s="232">
        <v>4</v>
      </c>
      <c r="E41" s="232">
        <v>2</v>
      </c>
      <c r="F41" s="232">
        <v>8</v>
      </c>
      <c r="G41" s="232">
        <v>7</v>
      </c>
      <c r="H41" s="232">
        <v>5</v>
      </c>
      <c r="I41" s="232">
        <v>0</v>
      </c>
      <c r="J41" s="232">
        <v>2</v>
      </c>
      <c r="K41" s="232">
        <v>0</v>
      </c>
      <c r="L41" s="232">
        <v>0</v>
      </c>
      <c r="M41" s="232">
        <v>41</v>
      </c>
      <c r="N41" s="232">
        <v>7</v>
      </c>
      <c r="O41" s="232">
        <v>8</v>
      </c>
      <c r="P41" s="232">
        <v>4</v>
      </c>
      <c r="Q41" s="232">
        <v>2</v>
      </c>
      <c r="R41" s="232">
        <v>6</v>
      </c>
      <c r="S41" s="232">
        <v>17</v>
      </c>
      <c r="T41" s="232">
        <v>4</v>
      </c>
      <c r="U41" s="232">
        <v>1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32">
        <v>0</v>
      </c>
      <c r="AB41" s="232">
        <v>0</v>
      </c>
      <c r="AC41" s="232">
        <v>0</v>
      </c>
      <c r="AD41" s="232">
        <v>0</v>
      </c>
      <c r="AE41" s="232">
        <v>0</v>
      </c>
      <c r="AF41" s="232">
        <v>6</v>
      </c>
      <c r="AG41" s="232">
        <v>0</v>
      </c>
      <c r="AH41" s="232">
        <v>2</v>
      </c>
      <c r="AI41" s="232">
        <v>2</v>
      </c>
      <c r="AJ41" s="232" t="s">
        <v>234</v>
      </c>
      <c r="AK41" s="232">
        <v>0</v>
      </c>
      <c r="AL41" s="232">
        <v>0</v>
      </c>
      <c r="AM41" s="232">
        <v>0</v>
      </c>
      <c r="AN41" s="232">
        <v>0</v>
      </c>
      <c r="AO41" s="232">
        <v>0</v>
      </c>
      <c r="AP41" s="232">
        <v>0</v>
      </c>
      <c r="AQ41" s="232">
        <v>0</v>
      </c>
      <c r="AR41" s="232">
        <v>0</v>
      </c>
      <c r="AS41" s="232">
        <v>0</v>
      </c>
      <c r="AT41" s="232">
        <v>0</v>
      </c>
      <c r="AU41" s="232">
        <v>0</v>
      </c>
      <c r="AV41" s="232">
        <v>0</v>
      </c>
      <c r="AW41" s="232">
        <v>0</v>
      </c>
      <c r="AX41" s="232">
        <v>0</v>
      </c>
      <c r="AY41" s="232">
        <v>0</v>
      </c>
      <c r="AZ41" s="232">
        <v>0</v>
      </c>
      <c r="BA41" s="232">
        <v>0</v>
      </c>
      <c r="BB41" s="232">
        <v>0</v>
      </c>
      <c r="BC41" s="232">
        <v>0</v>
      </c>
      <c r="BD41" s="232">
        <v>0</v>
      </c>
      <c r="BE41" s="232">
        <v>0</v>
      </c>
      <c r="BF41" s="232">
        <v>0</v>
      </c>
      <c r="BG41" s="232">
        <v>0</v>
      </c>
      <c r="BH41" s="232">
        <v>0</v>
      </c>
      <c r="BI41" s="232">
        <v>0</v>
      </c>
      <c r="BJ41" s="232">
        <v>0</v>
      </c>
      <c r="BK41" s="232">
        <v>0</v>
      </c>
      <c r="BL41" s="232">
        <v>0</v>
      </c>
      <c r="BM41" s="232">
        <v>0</v>
      </c>
      <c r="BN41" s="232">
        <v>0</v>
      </c>
      <c r="BO41" s="238">
        <v>0</v>
      </c>
      <c r="BP41" s="234">
        <f>SUM(C41:AI41,AK41:BO41)</f>
        <v>205</v>
      </c>
      <c r="BQ41" s="235">
        <v>151</v>
      </c>
      <c r="BR41" s="235">
        <v>271</v>
      </c>
      <c r="BS41" s="236">
        <v>1</v>
      </c>
      <c r="BT41" s="237">
        <f t="shared" si="0"/>
        <v>628</v>
      </c>
    </row>
    <row r="42" spans="2:72" s="225" customFormat="1" ht="21.75" customHeight="1" hidden="1">
      <c r="B42" s="231"/>
      <c r="C42" s="232"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2">
        <v>0</v>
      </c>
      <c r="X42" s="232">
        <v>0</v>
      </c>
      <c r="Y42" s="232">
        <v>0</v>
      </c>
      <c r="Z42" s="232">
        <v>0</v>
      </c>
      <c r="AA42" s="232">
        <v>0</v>
      </c>
      <c r="AB42" s="232">
        <v>0</v>
      </c>
      <c r="AC42" s="232">
        <v>0</v>
      </c>
      <c r="AD42" s="232">
        <v>0</v>
      </c>
      <c r="AE42" s="232">
        <v>0</v>
      </c>
      <c r="AF42" s="232">
        <v>0</v>
      </c>
      <c r="AG42" s="232">
        <v>0</v>
      </c>
      <c r="AH42" s="232">
        <v>0</v>
      </c>
      <c r="AI42" s="232">
        <v>0</v>
      </c>
      <c r="AJ42" s="232">
        <v>0</v>
      </c>
      <c r="AK42" s="232">
        <v>0</v>
      </c>
      <c r="AL42" s="232">
        <v>0</v>
      </c>
      <c r="AM42" s="232">
        <v>0</v>
      </c>
      <c r="AN42" s="232">
        <v>0</v>
      </c>
      <c r="AO42" s="232">
        <v>0</v>
      </c>
      <c r="AP42" s="232">
        <v>0</v>
      </c>
      <c r="AQ42" s="232">
        <v>0</v>
      </c>
      <c r="AR42" s="232">
        <v>0</v>
      </c>
      <c r="AS42" s="232">
        <v>0</v>
      </c>
      <c r="AT42" s="232">
        <v>0</v>
      </c>
      <c r="AU42" s="232">
        <v>0</v>
      </c>
      <c r="AV42" s="232">
        <v>0</v>
      </c>
      <c r="AW42" s="232">
        <v>0</v>
      </c>
      <c r="AX42" s="232">
        <v>0</v>
      </c>
      <c r="AY42" s="232">
        <v>0</v>
      </c>
      <c r="AZ42" s="232">
        <v>0</v>
      </c>
      <c r="BA42" s="232">
        <v>0</v>
      </c>
      <c r="BB42" s="232">
        <v>0</v>
      </c>
      <c r="BC42" s="232">
        <v>0</v>
      </c>
      <c r="BD42" s="232">
        <v>0</v>
      </c>
      <c r="BE42" s="232">
        <v>0</v>
      </c>
      <c r="BF42" s="232">
        <v>0</v>
      </c>
      <c r="BG42" s="232">
        <v>0</v>
      </c>
      <c r="BH42" s="232">
        <v>0</v>
      </c>
      <c r="BI42" s="232">
        <v>0</v>
      </c>
      <c r="BJ42" s="232">
        <v>0</v>
      </c>
      <c r="BK42" s="232">
        <v>0</v>
      </c>
      <c r="BL42" s="232">
        <v>0</v>
      </c>
      <c r="BM42" s="232">
        <v>0</v>
      </c>
      <c r="BN42" s="232">
        <v>0</v>
      </c>
      <c r="BO42" s="238">
        <v>0</v>
      </c>
      <c r="BP42" s="234">
        <f>SUM(C42:AJ42,AL42:BO42)</f>
        <v>0</v>
      </c>
      <c r="BQ42" s="235"/>
      <c r="BR42" s="235"/>
      <c r="BS42" s="236"/>
      <c r="BT42" s="237">
        <f t="shared" si="0"/>
        <v>0</v>
      </c>
    </row>
    <row r="43" spans="2:72" s="225" customFormat="1" ht="21.75" customHeight="1" hidden="1">
      <c r="B43" s="231"/>
      <c r="C43" s="232">
        <v>0</v>
      </c>
      <c r="D43" s="232">
        <v>0</v>
      </c>
      <c r="E43" s="232">
        <v>0</v>
      </c>
      <c r="F43" s="232">
        <v>0</v>
      </c>
      <c r="G43" s="232">
        <v>0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2">
        <v>0</v>
      </c>
      <c r="U43" s="232">
        <v>0</v>
      </c>
      <c r="V43" s="232">
        <v>0</v>
      </c>
      <c r="W43" s="232">
        <v>0</v>
      </c>
      <c r="X43" s="232">
        <v>0</v>
      </c>
      <c r="Y43" s="232">
        <v>0</v>
      </c>
      <c r="Z43" s="232">
        <v>0</v>
      </c>
      <c r="AA43" s="232">
        <v>0</v>
      </c>
      <c r="AB43" s="232">
        <v>0</v>
      </c>
      <c r="AC43" s="232">
        <v>0</v>
      </c>
      <c r="AD43" s="232">
        <v>0</v>
      </c>
      <c r="AE43" s="232">
        <v>0</v>
      </c>
      <c r="AF43" s="232">
        <v>0</v>
      </c>
      <c r="AG43" s="232">
        <v>0</v>
      </c>
      <c r="AH43" s="232">
        <v>0</v>
      </c>
      <c r="AI43" s="232">
        <v>0</v>
      </c>
      <c r="AJ43" s="232">
        <v>0</v>
      </c>
      <c r="AK43" s="232">
        <v>0</v>
      </c>
      <c r="AL43" s="232">
        <v>0</v>
      </c>
      <c r="AM43" s="232">
        <v>0</v>
      </c>
      <c r="AN43" s="232">
        <v>0</v>
      </c>
      <c r="AO43" s="232">
        <v>0</v>
      </c>
      <c r="AP43" s="232">
        <v>0</v>
      </c>
      <c r="AQ43" s="232">
        <v>0</v>
      </c>
      <c r="AR43" s="232">
        <v>0</v>
      </c>
      <c r="AS43" s="232">
        <v>0</v>
      </c>
      <c r="AT43" s="232">
        <v>0</v>
      </c>
      <c r="AU43" s="232">
        <v>0</v>
      </c>
      <c r="AV43" s="232">
        <v>0</v>
      </c>
      <c r="AW43" s="232">
        <v>0</v>
      </c>
      <c r="AX43" s="232">
        <v>0</v>
      </c>
      <c r="AY43" s="232">
        <v>0</v>
      </c>
      <c r="AZ43" s="232">
        <v>0</v>
      </c>
      <c r="BA43" s="232">
        <v>0</v>
      </c>
      <c r="BB43" s="232">
        <v>0</v>
      </c>
      <c r="BC43" s="232">
        <v>0</v>
      </c>
      <c r="BD43" s="232">
        <v>0</v>
      </c>
      <c r="BE43" s="232">
        <v>0</v>
      </c>
      <c r="BF43" s="232">
        <v>0</v>
      </c>
      <c r="BG43" s="232">
        <v>0</v>
      </c>
      <c r="BH43" s="232">
        <v>0</v>
      </c>
      <c r="BI43" s="232">
        <v>0</v>
      </c>
      <c r="BJ43" s="232">
        <v>0</v>
      </c>
      <c r="BK43" s="232">
        <v>0</v>
      </c>
      <c r="BL43" s="232">
        <v>0</v>
      </c>
      <c r="BM43" s="232">
        <v>0</v>
      </c>
      <c r="BN43" s="232">
        <v>0</v>
      </c>
      <c r="BO43" s="238">
        <v>0</v>
      </c>
      <c r="BP43" s="234">
        <f>SUM(C43:AK43,AM43:BO43)</f>
        <v>0</v>
      </c>
      <c r="BQ43" s="235"/>
      <c r="BR43" s="235"/>
      <c r="BS43" s="236"/>
      <c r="BT43" s="237">
        <f t="shared" si="0"/>
        <v>0</v>
      </c>
    </row>
    <row r="44" spans="2:72" s="225" customFormat="1" ht="21.75" customHeight="1" hidden="1">
      <c r="B44" s="231"/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  <c r="Y44" s="232">
        <v>0</v>
      </c>
      <c r="Z44" s="232">
        <v>0</v>
      </c>
      <c r="AA44" s="232">
        <v>0</v>
      </c>
      <c r="AB44" s="232">
        <v>0</v>
      </c>
      <c r="AC44" s="232">
        <v>0</v>
      </c>
      <c r="AD44" s="232">
        <v>0</v>
      </c>
      <c r="AE44" s="232">
        <v>0</v>
      </c>
      <c r="AF44" s="232">
        <v>0</v>
      </c>
      <c r="AG44" s="232">
        <v>0</v>
      </c>
      <c r="AH44" s="232">
        <v>0</v>
      </c>
      <c r="AI44" s="232">
        <v>0</v>
      </c>
      <c r="AJ44" s="232">
        <v>0</v>
      </c>
      <c r="AK44" s="232">
        <v>0</v>
      </c>
      <c r="AL44" s="232">
        <v>0</v>
      </c>
      <c r="AM44" s="232">
        <v>0</v>
      </c>
      <c r="AN44" s="232">
        <v>0</v>
      </c>
      <c r="AO44" s="232">
        <v>0</v>
      </c>
      <c r="AP44" s="232">
        <v>0</v>
      </c>
      <c r="AQ44" s="232">
        <v>0</v>
      </c>
      <c r="AR44" s="232">
        <v>0</v>
      </c>
      <c r="AS44" s="232">
        <v>0</v>
      </c>
      <c r="AT44" s="232">
        <v>0</v>
      </c>
      <c r="AU44" s="232">
        <v>0</v>
      </c>
      <c r="AV44" s="232">
        <v>0</v>
      </c>
      <c r="AW44" s="232">
        <v>0</v>
      </c>
      <c r="AX44" s="232">
        <v>0</v>
      </c>
      <c r="AY44" s="232">
        <v>0</v>
      </c>
      <c r="AZ44" s="232">
        <v>0</v>
      </c>
      <c r="BA44" s="232">
        <v>0</v>
      </c>
      <c r="BB44" s="232">
        <v>0</v>
      </c>
      <c r="BC44" s="232">
        <v>0</v>
      </c>
      <c r="BD44" s="232">
        <v>0</v>
      </c>
      <c r="BE44" s="232">
        <v>0</v>
      </c>
      <c r="BF44" s="232">
        <v>0</v>
      </c>
      <c r="BG44" s="232">
        <v>0</v>
      </c>
      <c r="BH44" s="232">
        <v>0</v>
      </c>
      <c r="BI44" s="232">
        <v>0</v>
      </c>
      <c r="BJ44" s="232">
        <v>0</v>
      </c>
      <c r="BK44" s="232">
        <v>0</v>
      </c>
      <c r="BL44" s="232">
        <v>0</v>
      </c>
      <c r="BM44" s="232">
        <v>0</v>
      </c>
      <c r="BN44" s="232">
        <v>0</v>
      </c>
      <c r="BO44" s="238">
        <v>0</v>
      </c>
      <c r="BP44" s="234">
        <f>SUM(C44:AL44,AN44:BO44)</f>
        <v>0</v>
      </c>
      <c r="BQ44" s="235"/>
      <c r="BR44" s="235"/>
      <c r="BS44" s="236"/>
      <c r="BT44" s="237">
        <f t="shared" si="0"/>
        <v>0</v>
      </c>
    </row>
    <row r="45" spans="2:72" s="225" customFormat="1" ht="21.75" customHeight="1" hidden="1">
      <c r="B45" s="231"/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2">
        <v>0</v>
      </c>
      <c r="I45" s="232">
        <v>0</v>
      </c>
      <c r="J45" s="232">
        <v>0</v>
      </c>
      <c r="K45" s="232">
        <v>0</v>
      </c>
      <c r="L45" s="232">
        <v>0</v>
      </c>
      <c r="M45" s="232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  <c r="Y45" s="232">
        <v>0</v>
      </c>
      <c r="Z45" s="232">
        <v>0</v>
      </c>
      <c r="AA45" s="232">
        <v>0</v>
      </c>
      <c r="AB45" s="232">
        <v>0</v>
      </c>
      <c r="AC45" s="232">
        <v>0</v>
      </c>
      <c r="AD45" s="232">
        <v>0</v>
      </c>
      <c r="AE45" s="232">
        <v>0</v>
      </c>
      <c r="AF45" s="232">
        <v>0</v>
      </c>
      <c r="AG45" s="232">
        <v>0</v>
      </c>
      <c r="AH45" s="232">
        <v>0</v>
      </c>
      <c r="AI45" s="232">
        <v>0</v>
      </c>
      <c r="AJ45" s="232">
        <v>0</v>
      </c>
      <c r="AK45" s="232">
        <v>0</v>
      </c>
      <c r="AL45" s="232">
        <v>0</v>
      </c>
      <c r="AM45" s="232">
        <v>0</v>
      </c>
      <c r="AN45" s="232">
        <v>0</v>
      </c>
      <c r="AO45" s="232">
        <v>0</v>
      </c>
      <c r="AP45" s="232">
        <v>0</v>
      </c>
      <c r="AQ45" s="232">
        <v>0</v>
      </c>
      <c r="AR45" s="232">
        <v>0</v>
      </c>
      <c r="AS45" s="232">
        <v>0</v>
      </c>
      <c r="AT45" s="232">
        <v>0</v>
      </c>
      <c r="AU45" s="232">
        <v>0</v>
      </c>
      <c r="AV45" s="232">
        <v>0</v>
      </c>
      <c r="AW45" s="232">
        <v>0</v>
      </c>
      <c r="AX45" s="232">
        <v>0</v>
      </c>
      <c r="AY45" s="232">
        <v>0</v>
      </c>
      <c r="AZ45" s="232">
        <v>0</v>
      </c>
      <c r="BA45" s="232">
        <v>0</v>
      </c>
      <c r="BB45" s="232">
        <v>0</v>
      </c>
      <c r="BC45" s="232">
        <v>0</v>
      </c>
      <c r="BD45" s="232">
        <v>0</v>
      </c>
      <c r="BE45" s="232">
        <v>0</v>
      </c>
      <c r="BF45" s="232">
        <v>0</v>
      </c>
      <c r="BG45" s="232">
        <v>0</v>
      </c>
      <c r="BH45" s="232">
        <v>0</v>
      </c>
      <c r="BI45" s="232">
        <v>0</v>
      </c>
      <c r="BJ45" s="232">
        <v>0</v>
      </c>
      <c r="BK45" s="232">
        <v>0</v>
      </c>
      <c r="BL45" s="232">
        <v>0</v>
      </c>
      <c r="BM45" s="232">
        <v>0</v>
      </c>
      <c r="BN45" s="232">
        <v>0</v>
      </c>
      <c r="BO45" s="238">
        <v>0</v>
      </c>
      <c r="BP45" s="234">
        <f>SUM(C45:AM45,AO45:BO45)</f>
        <v>0</v>
      </c>
      <c r="BQ45" s="235"/>
      <c r="BR45" s="235"/>
      <c r="BS45" s="236"/>
      <c r="BT45" s="237">
        <f t="shared" si="0"/>
        <v>0</v>
      </c>
    </row>
    <row r="46" spans="2:72" s="225" customFormat="1" ht="21.75" customHeight="1" hidden="1">
      <c r="B46" s="231"/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32">
        <v>0</v>
      </c>
      <c r="V46" s="232">
        <v>0</v>
      </c>
      <c r="W46" s="232">
        <v>0</v>
      </c>
      <c r="X46" s="232">
        <v>0</v>
      </c>
      <c r="Y46" s="232">
        <v>0</v>
      </c>
      <c r="Z46" s="232">
        <v>0</v>
      </c>
      <c r="AA46" s="232">
        <v>0</v>
      </c>
      <c r="AB46" s="232">
        <v>0</v>
      </c>
      <c r="AC46" s="232">
        <v>0</v>
      </c>
      <c r="AD46" s="232">
        <v>0</v>
      </c>
      <c r="AE46" s="232">
        <v>0</v>
      </c>
      <c r="AF46" s="232">
        <v>0</v>
      </c>
      <c r="AG46" s="232">
        <v>0</v>
      </c>
      <c r="AH46" s="232">
        <v>0</v>
      </c>
      <c r="AI46" s="232">
        <v>0</v>
      </c>
      <c r="AJ46" s="232">
        <v>0</v>
      </c>
      <c r="AK46" s="232">
        <v>0</v>
      </c>
      <c r="AL46" s="232">
        <v>0</v>
      </c>
      <c r="AM46" s="232">
        <v>0</v>
      </c>
      <c r="AN46" s="232">
        <v>0</v>
      </c>
      <c r="AO46" s="232">
        <v>0</v>
      </c>
      <c r="AP46" s="232">
        <v>0</v>
      </c>
      <c r="AQ46" s="232">
        <v>0</v>
      </c>
      <c r="AR46" s="232">
        <v>0</v>
      </c>
      <c r="AS46" s="232">
        <v>0</v>
      </c>
      <c r="AT46" s="232">
        <v>0</v>
      </c>
      <c r="AU46" s="232">
        <v>0</v>
      </c>
      <c r="AV46" s="232">
        <v>0</v>
      </c>
      <c r="AW46" s="232">
        <v>0</v>
      </c>
      <c r="AX46" s="232">
        <v>0</v>
      </c>
      <c r="AY46" s="232">
        <v>0</v>
      </c>
      <c r="AZ46" s="232">
        <v>0</v>
      </c>
      <c r="BA46" s="232">
        <v>0</v>
      </c>
      <c r="BB46" s="232">
        <v>0</v>
      </c>
      <c r="BC46" s="232">
        <v>0</v>
      </c>
      <c r="BD46" s="232">
        <v>0</v>
      </c>
      <c r="BE46" s="232">
        <v>0</v>
      </c>
      <c r="BF46" s="232">
        <v>0</v>
      </c>
      <c r="BG46" s="232">
        <v>0</v>
      </c>
      <c r="BH46" s="232">
        <v>0</v>
      </c>
      <c r="BI46" s="232">
        <v>0</v>
      </c>
      <c r="BJ46" s="232">
        <v>0</v>
      </c>
      <c r="BK46" s="232">
        <v>0</v>
      </c>
      <c r="BL46" s="232">
        <v>0</v>
      </c>
      <c r="BM46" s="232">
        <v>0</v>
      </c>
      <c r="BN46" s="232">
        <v>0</v>
      </c>
      <c r="BO46" s="238">
        <v>0</v>
      </c>
      <c r="BP46" s="234">
        <f>SUM(C46:AN46,AP46:BO46)</f>
        <v>0</v>
      </c>
      <c r="BQ46" s="235"/>
      <c r="BR46" s="235"/>
      <c r="BS46" s="236"/>
      <c r="BT46" s="237">
        <f t="shared" si="0"/>
        <v>0</v>
      </c>
    </row>
    <row r="47" spans="2:72" s="225" customFormat="1" ht="21.75" customHeight="1" hidden="1">
      <c r="B47" s="231"/>
      <c r="C47" s="232"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  <c r="K47" s="232">
        <v>0</v>
      </c>
      <c r="L47" s="232">
        <v>0</v>
      </c>
      <c r="M47" s="232">
        <v>0</v>
      </c>
      <c r="N47" s="232">
        <v>0</v>
      </c>
      <c r="O47" s="232">
        <v>0</v>
      </c>
      <c r="P47" s="232">
        <v>0</v>
      </c>
      <c r="Q47" s="232">
        <v>0</v>
      </c>
      <c r="R47" s="232">
        <v>0</v>
      </c>
      <c r="S47" s="232">
        <v>0</v>
      </c>
      <c r="T47" s="232">
        <v>0</v>
      </c>
      <c r="U47" s="232">
        <v>0</v>
      </c>
      <c r="V47" s="232">
        <v>0</v>
      </c>
      <c r="W47" s="232">
        <v>0</v>
      </c>
      <c r="X47" s="232">
        <v>0</v>
      </c>
      <c r="Y47" s="232">
        <v>0</v>
      </c>
      <c r="Z47" s="232">
        <v>0</v>
      </c>
      <c r="AA47" s="232">
        <v>0</v>
      </c>
      <c r="AB47" s="232">
        <v>0</v>
      </c>
      <c r="AC47" s="232">
        <v>0</v>
      </c>
      <c r="AD47" s="232">
        <v>0</v>
      </c>
      <c r="AE47" s="232">
        <v>0</v>
      </c>
      <c r="AF47" s="232">
        <v>0</v>
      </c>
      <c r="AG47" s="232">
        <v>0</v>
      </c>
      <c r="AH47" s="232">
        <v>0</v>
      </c>
      <c r="AI47" s="232">
        <v>0</v>
      </c>
      <c r="AJ47" s="232">
        <v>0</v>
      </c>
      <c r="AK47" s="232">
        <v>0</v>
      </c>
      <c r="AL47" s="232">
        <v>0</v>
      </c>
      <c r="AM47" s="232">
        <v>0</v>
      </c>
      <c r="AN47" s="232">
        <v>0</v>
      </c>
      <c r="AO47" s="232">
        <v>0</v>
      </c>
      <c r="AP47" s="232">
        <v>0</v>
      </c>
      <c r="AQ47" s="232">
        <v>0</v>
      </c>
      <c r="AR47" s="232">
        <v>0</v>
      </c>
      <c r="AS47" s="232">
        <v>0</v>
      </c>
      <c r="AT47" s="232">
        <v>0</v>
      </c>
      <c r="AU47" s="232">
        <v>0</v>
      </c>
      <c r="AV47" s="232">
        <v>0</v>
      </c>
      <c r="AW47" s="232">
        <v>0</v>
      </c>
      <c r="AX47" s="232">
        <v>0</v>
      </c>
      <c r="AY47" s="232">
        <v>0</v>
      </c>
      <c r="AZ47" s="232">
        <v>0</v>
      </c>
      <c r="BA47" s="232">
        <v>0</v>
      </c>
      <c r="BB47" s="232">
        <v>0</v>
      </c>
      <c r="BC47" s="232">
        <v>0</v>
      </c>
      <c r="BD47" s="232">
        <v>0</v>
      </c>
      <c r="BE47" s="232">
        <v>0</v>
      </c>
      <c r="BF47" s="232">
        <v>0</v>
      </c>
      <c r="BG47" s="232">
        <v>0</v>
      </c>
      <c r="BH47" s="232">
        <v>0</v>
      </c>
      <c r="BI47" s="232">
        <v>0</v>
      </c>
      <c r="BJ47" s="232">
        <v>0</v>
      </c>
      <c r="BK47" s="232">
        <v>0</v>
      </c>
      <c r="BL47" s="232">
        <v>0</v>
      </c>
      <c r="BM47" s="232">
        <v>0</v>
      </c>
      <c r="BN47" s="232">
        <v>0</v>
      </c>
      <c r="BO47" s="238">
        <v>0</v>
      </c>
      <c r="BP47" s="234">
        <f>SUM(C47:AO47,AQ47:BO47)</f>
        <v>0</v>
      </c>
      <c r="BQ47" s="235"/>
      <c r="BR47" s="235"/>
      <c r="BS47" s="236"/>
      <c r="BT47" s="237">
        <f t="shared" si="0"/>
        <v>0</v>
      </c>
    </row>
    <row r="48" spans="2:72" s="225" customFormat="1" ht="21.75" customHeight="1" hidden="1">
      <c r="B48" s="231"/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2">
        <v>0</v>
      </c>
      <c r="S48" s="232">
        <v>0</v>
      </c>
      <c r="T48" s="232">
        <v>0</v>
      </c>
      <c r="U48" s="232">
        <v>0</v>
      </c>
      <c r="V48" s="232">
        <v>0</v>
      </c>
      <c r="W48" s="232">
        <v>0</v>
      </c>
      <c r="X48" s="232">
        <v>0</v>
      </c>
      <c r="Y48" s="232">
        <v>0</v>
      </c>
      <c r="Z48" s="232">
        <v>0</v>
      </c>
      <c r="AA48" s="232">
        <v>0</v>
      </c>
      <c r="AB48" s="232">
        <v>0</v>
      </c>
      <c r="AC48" s="232">
        <v>0</v>
      </c>
      <c r="AD48" s="232">
        <v>0</v>
      </c>
      <c r="AE48" s="232">
        <v>0</v>
      </c>
      <c r="AF48" s="232">
        <v>0</v>
      </c>
      <c r="AG48" s="232">
        <v>0</v>
      </c>
      <c r="AH48" s="232">
        <v>0</v>
      </c>
      <c r="AI48" s="232">
        <v>0</v>
      </c>
      <c r="AJ48" s="232">
        <v>0</v>
      </c>
      <c r="AK48" s="232">
        <v>0</v>
      </c>
      <c r="AL48" s="232">
        <v>0</v>
      </c>
      <c r="AM48" s="232">
        <v>0</v>
      </c>
      <c r="AN48" s="232">
        <v>0</v>
      </c>
      <c r="AO48" s="232">
        <v>0</v>
      </c>
      <c r="AP48" s="232">
        <v>0</v>
      </c>
      <c r="AQ48" s="232">
        <v>0</v>
      </c>
      <c r="AR48" s="232">
        <v>0</v>
      </c>
      <c r="AS48" s="232">
        <v>0</v>
      </c>
      <c r="AT48" s="232">
        <v>0</v>
      </c>
      <c r="AU48" s="232">
        <v>0</v>
      </c>
      <c r="AV48" s="232">
        <v>0</v>
      </c>
      <c r="AW48" s="232">
        <v>0</v>
      </c>
      <c r="AX48" s="232">
        <v>0</v>
      </c>
      <c r="AY48" s="232">
        <v>0</v>
      </c>
      <c r="AZ48" s="232">
        <v>0</v>
      </c>
      <c r="BA48" s="232">
        <v>0</v>
      </c>
      <c r="BB48" s="232">
        <v>0</v>
      </c>
      <c r="BC48" s="232">
        <v>0</v>
      </c>
      <c r="BD48" s="232">
        <v>0</v>
      </c>
      <c r="BE48" s="232">
        <v>0</v>
      </c>
      <c r="BF48" s="232">
        <v>0</v>
      </c>
      <c r="BG48" s="232">
        <v>0</v>
      </c>
      <c r="BH48" s="232">
        <v>0</v>
      </c>
      <c r="BI48" s="232">
        <v>0</v>
      </c>
      <c r="BJ48" s="232">
        <v>0</v>
      </c>
      <c r="BK48" s="232">
        <v>0</v>
      </c>
      <c r="BL48" s="232">
        <v>0</v>
      </c>
      <c r="BM48" s="232">
        <v>0</v>
      </c>
      <c r="BN48" s="232">
        <v>0</v>
      </c>
      <c r="BO48" s="238">
        <v>0</v>
      </c>
      <c r="BP48" s="234">
        <f>SUM(C48:AP48,AR48:BO48)</f>
        <v>0</v>
      </c>
      <c r="BQ48" s="235"/>
      <c r="BR48" s="235"/>
      <c r="BS48" s="236"/>
      <c r="BT48" s="237">
        <f t="shared" si="0"/>
        <v>0</v>
      </c>
    </row>
    <row r="49" spans="2:72" s="225" customFormat="1" ht="21.75" customHeight="1" hidden="1">
      <c r="B49" s="231"/>
      <c r="C49" s="232">
        <v>0</v>
      </c>
      <c r="D49" s="232">
        <v>0</v>
      </c>
      <c r="E49" s="232">
        <v>0</v>
      </c>
      <c r="F49" s="232">
        <v>0</v>
      </c>
      <c r="G49" s="232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  <c r="Y49" s="232">
        <v>0</v>
      </c>
      <c r="Z49" s="232">
        <v>0</v>
      </c>
      <c r="AA49" s="232">
        <v>0</v>
      </c>
      <c r="AB49" s="232">
        <v>0</v>
      </c>
      <c r="AC49" s="232">
        <v>0</v>
      </c>
      <c r="AD49" s="232">
        <v>0</v>
      </c>
      <c r="AE49" s="232">
        <v>0</v>
      </c>
      <c r="AF49" s="232">
        <v>0</v>
      </c>
      <c r="AG49" s="232">
        <v>0</v>
      </c>
      <c r="AH49" s="232">
        <v>0</v>
      </c>
      <c r="AI49" s="232">
        <v>0</v>
      </c>
      <c r="AJ49" s="232">
        <v>0</v>
      </c>
      <c r="AK49" s="232">
        <v>0</v>
      </c>
      <c r="AL49" s="232">
        <v>0</v>
      </c>
      <c r="AM49" s="232">
        <v>0</v>
      </c>
      <c r="AN49" s="232">
        <v>0</v>
      </c>
      <c r="AO49" s="232">
        <v>0</v>
      </c>
      <c r="AP49" s="232">
        <v>0</v>
      </c>
      <c r="AQ49" s="232">
        <v>0</v>
      </c>
      <c r="AR49" s="232">
        <v>0</v>
      </c>
      <c r="AS49" s="232">
        <v>0</v>
      </c>
      <c r="AT49" s="232">
        <v>0</v>
      </c>
      <c r="AU49" s="232">
        <v>0</v>
      </c>
      <c r="AV49" s="232">
        <v>0</v>
      </c>
      <c r="AW49" s="232">
        <v>0</v>
      </c>
      <c r="AX49" s="232">
        <v>0</v>
      </c>
      <c r="AY49" s="232">
        <v>0</v>
      </c>
      <c r="AZ49" s="232">
        <v>0</v>
      </c>
      <c r="BA49" s="232">
        <v>0</v>
      </c>
      <c r="BB49" s="232">
        <v>0</v>
      </c>
      <c r="BC49" s="232">
        <v>0</v>
      </c>
      <c r="BD49" s="232">
        <v>0</v>
      </c>
      <c r="BE49" s="232">
        <v>0</v>
      </c>
      <c r="BF49" s="232">
        <v>0</v>
      </c>
      <c r="BG49" s="232">
        <v>0</v>
      </c>
      <c r="BH49" s="232">
        <v>0</v>
      </c>
      <c r="BI49" s="232">
        <v>0</v>
      </c>
      <c r="BJ49" s="232">
        <v>0</v>
      </c>
      <c r="BK49" s="232">
        <v>0</v>
      </c>
      <c r="BL49" s="232">
        <v>0</v>
      </c>
      <c r="BM49" s="232">
        <v>0</v>
      </c>
      <c r="BN49" s="232">
        <v>0</v>
      </c>
      <c r="BO49" s="238">
        <v>0</v>
      </c>
      <c r="BP49" s="234">
        <f>SUM(C49:AQ49,AS49:BO49)</f>
        <v>0</v>
      </c>
      <c r="BQ49" s="235"/>
      <c r="BR49" s="235"/>
      <c r="BS49" s="236"/>
      <c r="BT49" s="237">
        <f t="shared" si="0"/>
        <v>0</v>
      </c>
    </row>
    <row r="50" spans="2:72" s="225" customFormat="1" ht="21.75" customHeight="1" hidden="1">
      <c r="B50" s="231"/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232">
        <v>0</v>
      </c>
      <c r="U50" s="232">
        <v>0</v>
      </c>
      <c r="V50" s="232">
        <v>0</v>
      </c>
      <c r="W50" s="232">
        <v>0</v>
      </c>
      <c r="X50" s="232">
        <v>0</v>
      </c>
      <c r="Y50" s="232">
        <v>0</v>
      </c>
      <c r="Z50" s="232">
        <v>0</v>
      </c>
      <c r="AA50" s="232">
        <v>0</v>
      </c>
      <c r="AB50" s="232">
        <v>0</v>
      </c>
      <c r="AC50" s="232">
        <v>0</v>
      </c>
      <c r="AD50" s="232">
        <v>0</v>
      </c>
      <c r="AE50" s="232">
        <v>0</v>
      </c>
      <c r="AF50" s="232">
        <v>0</v>
      </c>
      <c r="AG50" s="232">
        <v>0</v>
      </c>
      <c r="AH50" s="232">
        <v>0</v>
      </c>
      <c r="AI50" s="232">
        <v>0</v>
      </c>
      <c r="AJ50" s="232">
        <v>0</v>
      </c>
      <c r="AK50" s="232">
        <v>0</v>
      </c>
      <c r="AL50" s="232">
        <v>0</v>
      </c>
      <c r="AM50" s="232">
        <v>0</v>
      </c>
      <c r="AN50" s="232">
        <v>0</v>
      </c>
      <c r="AO50" s="232">
        <v>0</v>
      </c>
      <c r="AP50" s="232">
        <v>0</v>
      </c>
      <c r="AQ50" s="232">
        <v>0</v>
      </c>
      <c r="AR50" s="232">
        <v>0</v>
      </c>
      <c r="AS50" s="232">
        <v>0</v>
      </c>
      <c r="AT50" s="232">
        <v>0</v>
      </c>
      <c r="AU50" s="232">
        <v>0</v>
      </c>
      <c r="AV50" s="232">
        <v>0</v>
      </c>
      <c r="AW50" s="232">
        <v>0</v>
      </c>
      <c r="AX50" s="232">
        <v>0</v>
      </c>
      <c r="AY50" s="232">
        <v>0</v>
      </c>
      <c r="AZ50" s="232">
        <v>0</v>
      </c>
      <c r="BA50" s="232">
        <v>0</v>
      </c>
      <c r="BB50" s="232">
        <v>0</v>
      </c>
      <c r="BC50" s="232">
        <v>0</v>
      </c>
      <c r="BD50" s="232">
        <v>0</v>
      </c>
      <c r="BE50" s="232">
        <v>0</v>
      </c>
      <c r="BF50" s="232">
        <v>0</v>
      </c>
      <c r="BG50" s="232">
        <v>0</v>
      </c>
      <c r="BH50" s="232">
        <v>0</v>
      </c>
      <c r="BI50" s="232">
        <v>0</v>
      </c>
      <c r="BJ50" s="232">
        <v>0</v>
      </c>
      <c r="BK50" s="232">
        <v>0</v>
      </c>
      <c r="BL50" s="232">
        <v>0</v>
      </c>
      <c r="BM50" s="232">
        <v>0</v>
      </c>
      <c r="BN50" s="232">
        <v>0</v>
      </c>
      <c r="BO50" s="238">
        <v>0</v>
      </c>
      <c r="BP50" s="234">
        <f>SUM(C50:AR50,AT50:BO50)</f>
        <v>0</v>
      </c>
      <c r="BQ50" s="235"/>
      <c r="BR50" s="235"/>
      <c r="BS50" s="236"/>
      <c r="BT50" s="237">
        <f t="shared" si="0"/>
        <v>0</v>
      </c>
    </row>
    <row r="51" spans="2:72" s="225" customFormat="1" ht="21.75" customHeight="1" hidden="1">
      <c r="B51" s="231"/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0</v>
      </c>
      <c r="U51" s="232">
        <v>0</v>
      </c>
      <c r="V51" s="232">
        <v>0</v>
      </c>
      <c r="W51" s="232">
        <v>0</v>
      </c>
      <c r="X51" s="232">
        <v>0</v>
      </c>
      <c r="Y51" s="232">
        <v>0</v>
      </c>
      <c r="Z51" s="232">
        <v>0</v>
      </c>
      <c r="AA51" s="232">
        <v>0</v>
      </c>
      <c r="AB51" s="232">
        <v>0</v>
      </c>
      <c r="AC51" s="232">
        <v>0</v>
      </c>
      <c r="AD51" s="232">
        <v>0</v>
      </c>
      <c r="AE51" s="232">
        <v>0</v>
      </c>
      <c r="AF51" s="232">
        <v>0</v>
      </c>
      <c r="AG51" s="232">
        <v>0</v>
      </c>
      <c r="AH51" s="232">
        <v>0</v>
      </c>
      <c r="AI51" s="232">
        <v>0</v>
      </c>
      <c r="AJ51" s="232">
        <v>0</v>
      </c>
      <c r="AK51" s="232">
        <v>0</v>
      </c>
      <c r="AL51" s="232">
        <v>0</v>
      </c>
      <c r="AM51" s="232">
        <v>0</v>
      </c>
      <c r="AN51" s="232">
        <v>0</v>
      </c>
      <c r="AO51" s="232">
        <v>0</v>
      </c>
      <c r="AP51" s="232">
        <v>0</v>
      </c>
      <c r="AQ51" s="232">
        <v>0</v>
      </c>
      <c r="AR51" s="232">
        <v>0</v>
      </c>
      <c r="AS51" s="232">
        <v>0</v>
      </c>
      <c r="AT51" s="232">
        <v>0</v>
      </c>
      <c r="AU51" s="232">
        <v>0</v>
      </c>
      <c r="AV51" s="232">
        <v>0</v>
      </c>
      <c r="AW51" s="232">
        <v>0</v>
      </c>
      <c r="AX51" s="232">
        <v>0</v>
      </c>
      <c r="AY51" s="232">
        <v>0</v>
      </c>
      <c r="AZ51" s="232">
        <v>0</v>
      </c>
      <c r="BA51" s="232">
        <v>0</v>
      </c>
      <c r="BB51" s="232">
        <v>0</v>
      </c>
      <c r="BC51" s="232">
        <v>0</v>
      </c>
      <c r="BD51" s="232">
        <v>0</v>
      </c>
      <c r="BE51" s="232">
        <v>0</v>
      </c>
      <c r="BF51" s="232">
        <v>0</v>
      </c>
      <c r="BG51" s="232">
        <v>0</v>
      </c>
      <c r="BH51" s="232">
        <v>0</v>
      </c>
      <c r="BI51" s="232">
        <v>0</v>
      </c>
      <c r="BJ51" s="232">
        <v>0</v>
      </c>
      <c r="BK51" s="232">
        <v>0</v>
      </c>
      <c r="BL51" s="232">
        <v>0</v>
      </c>
      <c r="BM51" s="232">
        <v>0</v>
      </c>
      <c r="BN51" s="232">
        <v>0</v>
      </c>
      <c r="BO51" s="238">
        <v>0</v>
      </c>
      <c r="BP51" s="234">
        <f>SUM(C51:AS51,AU51:BO51)</f>
        <v>0</v>
      </c>
      <c r="BQ51" s="235"/>
      <c r="BR51" s="235"/>
      <c r="BS51" s="236"/>
      <c r="BT51" s="237">
        <f t="shared" si="0"/>
        <v>0</v>
      </c>
    </row>
    <row r="52" spans="2:72" s="225" customFormat="1" ht="21.75" customHeight="1" hidden="1">
      <c r="B52" s="231"/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2">
        <v>0</v>
      </c>
      <c r="P52" s="232">
        <v>0</v>
      </c>
      <c r="Q52" s="232">
        <v>0</v>
      </c>
      <c r="R52" s="232">
        <v>0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32">
        <v>0</v>
      </c>
      <c r="AB52" s="232">
        <v>0</v>
      </c>
      <c r="AC52" s="232">
        <v>0</v>
      </c>
      <c r="AD52" s="232">
        <v>0</v>
      </c>
      <c r="AE52" s="232">
        <v>0</v>
      </c>
      <c r="AF52" s="232">
        <v>0</v>
      </c>
      <c r="AG52" s="232">
        <v>0</v>
      </c>
      <c r="AH52" s="232">
        <v>0</v>
      </c>
      <c r="AI52" s="232">
        <v>0</v>
      </c>
      <c r="AJ52" s="232">
        <v>0</v>
      </c>
      <c r="AK52" s="232">
        <v>0</v>
      </c>
      <c r="AL52" s="232">
        <v>0</v>
      </c>
      <c r="AM52" s="232">
        <v>0</v>
      </c>
      <c r="AN52" s="232">
        <v>0</v>
      </c>
      <c r="AO52" s="232">
        <v>0</v>
      </c>
      <c r="AP52" s="232">
        <v>0</v>
      </c>
      <c r="AQ52" s="232">
        <v>0</v>
      </c>
      <c r="AR52" s="232">
        <v>0</v>
      </c>
      <c r="AS52" s="232">
        <v>0</v>
      </c>
      <c r="AT52" s="232">
        <v>0</v>
      </c>
      <c r="AU52" s="232">
        <v>0</v>
      </c>
      <c r="AV52" s="232">
        <v>0</v>
      </c>
      <c r="AW52" s="232">
        <v>0</v>
      </c>
      <c r="AX52" s="232">
        <v>0</v>
      </c>
      <c r="AY52" s="232">
        <v>0</v>
      </c>
      <c r="AZ52" s="232">
        <v>0</v>
      </c>
      <c r="BA52" s="232">
        <v>0</v>
      </c>
      <c r="BB52" s="232">
        <v>0</v>
      </c>
      <c r="BC52" s="232">
        <v>0</v>
      </c>
      <c r="BD52" s="232">
        <v>0</v>
      </c>
      <c r="BE52" s="232">
        <v>0</v>
      </c>
      <c r="BF52" s="232">
        <v>0</v>
      </c>
      <c r="BG52" s="232">
        <v>0</v>
      </c>
      <c r="BH52" s="232">
        <v>0</v>
      </c>
      <c r="BI52" s="232">
        <v>0</v>
      </c>
      <c r="BJ52" s="232">
        <v>0</v>
      </c>
      <c r="BK52" s="232">
        <v>0</v>
      </c>
      <c r="BL52" s="232">
        <v>0</v>
      </c>
      <c r="BM52" s="232">
        <v>0</v>
      </c>
      <c r="BN52" s="232">
        <v>0</v>
      </c>
      <c r="BO52" s="238">
        <v>0</v>
      </c>
      <c r="BP52" s="234">
        <f>SUM(C52:AT52,AV52:BO52)</f>
        <v>0</v>
      </c>
      <c r="BQ52" s="235"/>
      <c r="BR52" s="235"/>
      <c r="BS52" s="236"/>
      <c r="BT52" s="237">
        <f t="shared" si="0"/>
        <v>0</v>
      </c>
    </row>
    <row r="53" spans="2:72" s="225" customFormat="1" ht="21.75" customHeight="1" hidden="1">
      <c r="B53" s="231"/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2">
        <v>0</v>
      </c>
      <c r="U53" s="232">
        <v>0</v>
      </c>
      <c r="V53" s="232">
        <v>0</v>
      </c>
      <c r="W53" s="232">
        <v>0</v>
      </c>
      <c r="X53" s="232">
        <v>0</v>
      </c>
      <c r="Y53" s="232">
        <v>0</v>
      </c>
      <c r="Z53" s="232">
        <v>0</v>
      </c>
      <c r="AA53" s="232">
        <v>0</v>
      </c>
      <c r="AB53" s="232">
        <v>0</v>
      </c>
      <c r="AC53" s="232">
        <v>0</v>
      </c>
      <c r="AD53" s="232">
        <v>0</v>
      </c>
      <c r="AE53" s="232">
        <v>0</v>
      </c>
      <c r="AF53" s="232">
        <v>0</v>
      </c>
      <c r="AG53" s="232">
        <v>0</v>
      </c>
      <c r="AH53" s="232">
        <v>0</v>
      </c>
      <c r="AI53" s="232">
        <v>0</v>
      </c>
      <c r="AJ53" s="232">
        <v>0</v>
      </c>
      <c r="AK53" s="232">
        <v>0</v>
      </c>
      <c r="AL53" s="232">
        <v>0</v>
      </c>
      <c r="AM53" s="232">
        <v>0</v>
      </c>
      <c r="AN53" s="232">
        <v>0</v>
      </c>
      <c r="AO53" s="232">
        <v>0</v>
      </c>
      <c r="AP53" s="232">
        <v>0</v>
      </c>
      <c r="AQ53" s="232">
        <v>0</v>
      </c>
      <c r="AR53" s="232">
        <v>0</v>
      </c>
      <c r="AS53" s="232">
        <v>0</v>
      </c>
      <c r="AT53" s="232">
        <v>0</v>
      </c>
      <c r="AU53" s="232">
        <v>0</v>
      </c>
      <c r="AV53" s="232">
        <v>0</v>
      </c>
      <c r="AW53" s="232">
        <v>0</v>
      </c>
      <c r="AX53" s="232">
        <v>0</v>
      </c>
      <c r="AY53" s="232">
        <v>0</v>
      </c>
      <c r="AZ53" s="232">
        <v>0</v>
      </c>
      <c r="BA53" s="232">
        <v>0</v>
      </c>
      <c r="BB53" s="232">
        <v>0</v>
      </c>
      <c r="BC53" s="232">
        <v>0</v>
      </c>
      <c r="BD53" s="232">
        <v>0</v>
      </c>
      <c r="BE53" s="232">
        <v>0</v>
      </c>
      <c r="BF53" s="232">
        <v>0</v>
      </c>
      <c r="BG53" s="232">
        <v>0</v>
      </c>
      <c r="BH53" s="232">
        <v>0</v>
      </c>
      <c r="BI53" s="232">
        <v>0</v>
      </c>
      <c r="BJ53" s="232">
        <v>0</v>
      </c>
      <c r="BK53" s="232">
        <v>0</v>
      </c>
      <c r="BL53" s="232">
        <v>0</v>
      </c>
      <c r="BM53" s="232">
        <v>0</v>
      </c>
      <c r="BN53" s="232">
        <v>0</v>
      </c>
      <c r="BO53" s="238">
        <v>0</v>
      </c>
      <c r="BP53" s="234">
        <f>SUM(C53:AU53,AW53:BO53)</f>
        <v>0</v>
      </c>
      <c r="BQ53" s="235"/>
      <c r="BR53" s="235"/>
      <c r="BS53" s="236"/>
      <c r="BT53" s="237">
        <f t="shared" si="0"/>
        <v>0</v>
      </c>
    </row>
    <row r="54" spans="2:72" s="225" customFormat="1" ht="21.75" customHeight="1" hidden="1">
      <c r="B54" s="231"/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32">
        <v>0</v>
      </c>
      <c r="K54" s="232">
        <v>0</v>
      </c>
      <c r="L54" s="232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0</v>
      </c>
      <c r="R54" s="232">
        <v>0</v>
      </c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0</v>
      </c>
      <c r="AD54" s="232">
        <v>0</v>
      </c>
      <c r="AE54" s="232">
        <v>0</v>
      </c>
      <c r="AF54" s="232">
        <v>0</v>
      </c>
      <c r="AG54" s="232">
        <v>0</v>
      </c>
      <c r="AH54" s="232">
        <v>0</v>
      </c>
      <c r="AI54" s="232">
        <v>0</v>
      </c>
      <c r="AJ54" s="232">
        <v>0</v>
      </c>
      <c r="AK54" s="232">
        <v>0</v>
      </c>
      <c r="AL54" s="232">
        <v>0</v>
      </c>
      <c r="AM54" s="232">
        <v>0</v>
      </c>
      <c r="AN54" s="232">
        <v>0</v>
      </c>
      <c r="AO54" s="232">
        <v>0</v>
      </c>
      <c r="AP54" s="232">
        <v>0</v>
      </c>
      <c r="AQ54" s="232">
        <v>0</v>
      </c>
      <c r="AR54" s="232">
        <v>0</v>
      </c>
      <c r="AS54" s="232">
        <v>0</v>
      </c>
      <c r="AT54" s="232">
        <v>0</v>
      </c>
      <c r="AU54" s="232">
        <v>0</v>
      </c>
      <c r="AV54" s="232">
        <v>0</v>
      </c>
      <c r="AW54" s="232">
        <v>0</v>
      </c>
      <c r="AX54" s="232">
        <v>0</v>
      </c>
      <c r="AY54" s="232">
        <v>0</v>
      </c>
      <c r="AZ54" s="232">
        <v>0</v>
      </c>
      <c r="BA54" s="232">
        <v>0</v>
      </c>
      <c r="BB54" s="232">
        <v>0</v>
      </c>
      <c r="BC54" s="232">
        <v>0</v>
      </c>
      <c r="BD54" s="232">
        <v>0</v>
      </c>
      <c r="BE54" s="232">
        <v>0</v>
      </c>
      <c r="BF54" s="232">
        <v>0</v>
      </c>
      <c r="BG54" s="232">
        <v>0</v>
      </c>
      <c r="BH54" s="232">
        <v>0</v>
      </c>
      <c r="BI54" s="232">
        <v>0</v>
      </c>
      <c r="BJ54" s="232">
        <v>0</v>
      </c>
      <c r="BK54" s="232">
        <v>0</v>
      </c>
      <c r="BL54" s="232">
        <v>0</v>
      </c>
      <c r="BM54" s="232">
        <v>0</v>
      </c>
      <c r="BN54" s="232">
        <v>0</v>
      </c>
      <c r="BO54" s="238">
        <v>0</v>
      </c>
      <c r="BP54" s="234">
        <f>SUM(C54:AV54,AX54:BO54)</f>
        <v>0</v>
      </c>
      <c r="BQ54" s="235"/>
      <c r="BR54" s="235"/>
      <c r="BS54" s="236"/>
      <c r="BT54" s="237">
        <f t="shared" si="0"/>
        <v>0</v>
      </c>
    </row>
    <row r="55" spans="2:72" s="225" customFormat="1" ht="21.75" customHeight="1" hidden="1">
      <c r="B55" s="231"/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2">
        <v>0</v>
      </c>
      <c r="I55" s="232">
        <v>0</v>
      </c>
      <c r="J55" s="232">
        <v>0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2">
        <v>0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0</v>
      </c>
      <c r="AA55" s="232">
        <v>0</v>
      </c>
      <c r="AB55" s="232">
        <v>0</v>
      </c>
      <c r="AC55" s="232">
        <v>0</v>
      </c>
      <c r="AD55" s="232">
        <v>0</v>
      </c>
      <c r="AE55" s="232">
        <v>0</v>
      </c>
      <c r="AF55" s="232">
        <v>0</v>
      </c>
      <c r="AG55" s="232">
        <v>0</v>
      </c>
      <c r="AH55" s="232">
        <v>0</v>
      </c>
      <c r="AI55" s="232">
        <v>0</v>
      </c>
      <c r="AJ55" s="232">
        <v>0</v>
      </c>
      <c r="AK55" s="232">
        <v>0</v>
      </c>
      <c r="AL55" s="232">
        <v>0</v>
      </c>
      <c r="AM55" s="232">
        <v>0</v>
      </c>
      <c r="AN55" s="232">
        <v>0</v>
      </c>
      <c r="AO55" s="232">
        <v>0</v>
      </c>
      <c r="AP55" s="232">
        <v>0</v>
      </c>
      <c r="AQ55" s="232">
        <v>0</v>
      </c>
      <c r="AR55" s="232">
        <v>0</v>
      </c>
      <c r="AS55" s="232">
        <v>0</v>
      </c>
      <c r="AT55" s="232">
        <v>0</v>
      </c>
      <c r="AU55" s="232">
        <v>0</v>
      </c>
      <c r="AV55" s="232">
        <v>0</v>
      </c>
      <c r="AW55" s="232">
        <v>0</v>
      </c>
      <c r="AX55" s="232">
        <v>0</v>
      </c>
      <c r="AY55" s="232">
        <v>0</v>
      </c>
      <c r="AZ55" s="232">
        <v>0</v>
      </c>
      <c r="BA55" s="232">
        <v>0</v>
      </c>
      <c r="BB55" s="232">
        <v>0</v>
      </c>
      <c r="BC55" s="232">
        <v>0</v>
      </c>
      <c r="BD55" s="232">
        <v>0</v>
      </c>
      <c r="BE55" s="232">
        <v>0</v>
      </c>
      <c r="BF55" s="232">
        <v>0</v>
      </c>
      <c r="BG55" s="232">
        <v>0</v>
      </c>
      <c r="BH55" s="232">
        <v>0</v>
      </c>
      <c r="BI55" s="232">
        <v>0</v>
      </c>
      <c r="BJ55" s="232">
        <v>0</v>
      </c>
      <c r="BK55" s="232">
        <v>0</v>
      </c>
      <c r="BL55" s="232">
        <v>0</v>
      </c>
      <c r="BM55" s="232">
        <v>0</v>
      </c>
      <c r="BN55" s="232">
        <v>0</v>
      </c>
      <c r="BO55" s="238">
        <v>0</v>
      </c>
      <c r="BP55" s="234">
        <f>SUM(C55:AW55,AY55:BO55)</f>
        <v>0</v>
      </c>
      <c r="BQ55" s="235"/>
      <c r="BR55" s="235"/>
      <c r="BS55" s="236"/>
      <c r="BT55" s="237">
        <f t="shared" si="0"/>
        <v>0</v>
      </c>
    </row>
    <row r="56" spans="2:72" s="225" customFormat="1" ht="21.75" customHeight="1" hidden="1">
      <c r="B56" s="231"/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2">
        <v>0</v>
      </c>
      <c r="P56" s="232">
        <v>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  <c r="Y56" s="232">
        <v>0</v>
      </c>
      <c r="Z56" s="232">
        <v>0</v>
      </c>
      <c r="AA56" s="232">
        <v>0</v>
      </c>
      <c r="AB56" s="232">
        <v>0</v>
      </c>
      <c r="AC56" s="232">
        <v>0</v>
      </c>
      <c r="AD56" s="232">
        <v>0</v>
      </c>
      <c r="AE56" s="232">
        <v>0</v>
      </c>
      <c r="AF56" s="232">
        <v>0</v>
      </c>
      <c r="AG56" s="232">
        <v>0</v>
      </c>
      <c r="AH56" s="232">
        <v>0</v>
      </c>
      <c r="AI56" s="232">
        <v>0</v>
      </c>
      <c r="AJ56" s="232">
        <v>0</v>
      </c>
      <c r="AK56" s="232">
        <v>0</v>
      </c>
      <c r="AL56" s="232">
        <v>0</v>
      </c>
      <c r="AM56" s="232">
        <v>0</v>
      </c>
      <c r="AN56" s="232">
        <v>0</v>
      </c>
      <c r="AO56" s="232">
        <v>0</v>
      </c>
      <c r="AP56" s="232">
        <v>0</v>
      </c>
      <c r="AQ56" s="232">
        <v>0</v>
      </c>
      <c r="AR56" s="232">
        <v>0</v>
      </c>
      <c r="AS56" s="232">
        <v>0</v>
      </c>
      <c r="AT56" s="232">
        <v>0</v>
      </c>
      <c r="AU56" s="232">
        <v>0</v>
      </c>
      <c r="AV56" s="232">
        <v>0</v>
      </c>
      <c r="AW56" s="232">
        <v>0</v>
      </c>
      <c r="AX56" s="232">
        <v>0</v>
      </c>
      <c r="AY56" s="232">
        <v>0</v>
      </c>
      <c r="AZ56" s="232">
        <v>0</v>
      </c>
      <c r="BA56" s="232">
        <v>0</v>
      </c>
      <c r="BB56" s="232">
        <v>0</v>
      </c>
      <c r="BC56" s="232">
        <v>0</v>
      </c>
      <c r="BD56" s="232">
        <v>0</v>
      </c>
      <c r="BE56" s="232">
        <v>0</v>
      </c>
      <c r="BF56" s="232">
        <v>0</v>
      </c>
      <c r="BG56" s="232">
        <v>0</v>
      </c>
      <c r="BH56" s="232">
        <v>0</v>
      </c>
      <c r="BI56" s="232">
        <v>0</v>
      </c>
      <c r="BJ56" s="232">
        <v>0</v>
      </c>
      <c r="BK56" s="232">
        <v>0</v>
      </c>
      <c r="BL56" s="232">
        <v>0</v>
      </c>
      <c r="BM56" s="232">
        <v>0</v>
      </c>
      <c r="BN56" s="232">
        <v>0</v>
      </c>
      <c r="BO56" s="238">
        <v>0</v>
      </c>
      <c r="BP56" s="234">
        <f>SUM(C56:AX56,AZ56:BO56)</f>
        <v>0</v>
      </c>
      <c r="BQ56" s="235"/>
      <c r="BR56" s="235"/>
      <c r="BS56" s="236"/>
      <c r="BT56" s="237">
        <f t="shared" si="0"/>
        <v>0</v>
      </c>
    </row>
    <row r="57" spans="2:72" s="225" customFormat="1" ht="21.75" customHeight="1" hidden="1">
      <c r="B57" s="231"/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  <c r="K57" s="232">
        <v>0</v>
      </c>
      <c r="L57" s="232">
        <v>0</v>
      </c>
      <c r="M57" s="232">
        <v>0</v>
      </c>
      <c r="N57" s="232">
        <v>0</v>
      </c>
      <c r="O57" s="232">
        <v>0</v>
      </c>
      <c r="P57" s="232">
        <v>0</v>
      </c>
      <c r="Q57" s="232">
        <v>0</v>
      </c>
      <c r="R57" s="232">
        <v>0</v>
      </c>
      <c r="S57" s="232">
        <v>0</v>
      </c>
      <c r="T57" s="232">
        <v>0</v>
      </c>
      <c r="U57" s="232">
        <v>0</v>
      </c>
      <c r="V57" s="232">
        <v>0</v>
      </c>
      <c r="W57" s="232">
        <v>0</v>
      </c>
      <c r="X57" s="232">
        <v>0</v>
      </c>
      <c r="Y57" s="232">
        <v>0</v>
      </c>
      <c r="Z57" s="232">
        <v>0</v>
      </c>
      <c r="AA57" s="232">
        <v>0</v>
      </c>
      <c r="AB57" s="232">
        <v>0</v>
      </c>
      <c r="AC57" s="232">
        <v>0</v>
      </c>
      <c r="AD57" s="232">
        <v>0</v>
      </c>
      <c r="AE57" s="232">
        <v>0</v>
      </c>
      <c r="AF57" s="232">
        <v>0</v>
      </c>
      <c r="AG57" s="232">
        <v>0</v>
      </c>
      <c r="AH57" s="232">
        <v>0</v>
      </c>
      <c r="AI57" s="232">
        <v>0</v>
      </c>
      <c r="AJ57" s="232">
        <v>0</v>
      </c>
      <c r="AK57" s="232">
        <v>0</v>
      </c>
      <c r="AL57" s="232">
        <v>0</v>
      </c>
      <c r="AM57" s="232">
        <v>0</v>
      </c>
      <c r="AN57" s="232">
        <v>0</v>
      </c>
      <c r="AO57" s="232">
        <v>0</v>
      </c>
      <c r="AP57" s="232">
        <v>0</v>
      </c>
      <c r="AQ57" s="232">
        <v>0</v>
      </c>
      <c r="AR57" s="232">
        <v>0</v>
      </c>
      <c r="AS57" s="232">
        <v>0</v>
      </c>
      <c r="AT57" s="232">
        <v>0</v>
      </c>
      <c r="AU57" s="232">
        <v>0</v>
      </c>
      <c r="AV57" s="232">
        <v>0</v>
      </c>
      <c r="AW57" s="232">
        <v>0</v>
      </c>
      <c r="AX57" s="232">
        <v>0</v>
      </c>
      <c r="AY57" s="232">
        <v>0</v>
      </c>
      <c r="AZ57" s="232">
        <v>0</v>
      </c>
      <c r="BA57" s="232">
        <v>0</v>
      </c>
      <c r="BB57" s="232">
        <v>0</v>
      </c>
      <c r="BC57" s="232">
        <v>0</v>
      </c>
      <c r="BD57" s="232">
        <v>0</v>
      </c>
      <c r="BE57" s="232">
        <v>0</v>
      </c>
      <c r="BF57" s="232">
        <v>0</v>
      </c>
      <c r="BG57" s="232">
        <v>0</v>
      </c>
      <c r="BH57" s="232">
        <v>0</v>
      </c>
      <c r="BI57" s="232">
        <v>0</v>
      </c>
      <c r="BJ57" s="232">
        <v>0</v>
      </c>
      <c r="BK57" s="232">
        <v>0</v>
      </c>
      <c r="BL57" s="232">
        <v>0</v>
      </c>
      <c r="BM57" s="232">
        <v>0</v>
      </c>
      <c r="BN57" s="232">
        <v>0</v>
      </c>
      <c r="BO57" s="238">
        <v>0</v>
      </c>
      <c r="BP57" s="234">
        <f>SUM(C57:AY57,BA57:BO57)</f>
        <v>0</v>
      </c>
      <c r="BQ57" s="235"/>
      <c r="BR57" s="235"/>
      <c r="BS57" s="236"/>
      <c r="BT57" s="237">
        <f t="shared" si="0"/>
        <v>0</v>
      </c>
    </row>
    <row r="58" spans="2:72" s="225" customFormat="1" ht="21.75" customHeight="1" hidden="1">
      <c r="B58" s="231"/>
      <c r="C58" s="232">
        <v>0</v>
      </c>
      <c r="D58" s="232">
        <v>0</v>
      </c>
      <c r="E58" s="232">
        <v>0</v>
      </c>
      <c r="F58" s="232">
        <v>0</v>
      </c>
      <c r="G58" s="232">
        <v>0</v>
      </c>
      <c r="H58" s="232">
        <v>0</v>
      </c>
      <c r="I58" s="232">
        <v>0</v>
      </c>
      <c r="J58" s="232">
        <v>0</v>
      </c>
      <c r="K58" s="232">
        <v>0</v>
      </c>
      <c r="L58" s="232">
        <v>0</v>
      </c>
      <c r="M58" s="232">
        <v>0</v>
      </c>
      <c r="N58" s="232">
        <v>0</v>
      </c>
      <c r="O58" s="232">
        <v>0</v>
      </c>
      <c r="P58" s="232">
        <v>0</v>
      </c>
      <c r="Q58" s="232">
        <v>0</v>
      </c>
      <c r="R58" s="232">
        <v>0</v>
      </c>
      <c r="S58" s="232">
        <v>0</v>
      </c>
      <c r="T58" s="232">
        <v>0</v>
      </c>
      <c r="U58" s="232">
        <v>0</v>
      </c>
      <c r="V58" s="232">
        <v>0</v>
      </c>
      <c r="W58" s="232">
        <v>0</v>
      </c>
      <c r="X58" s="232">
        <v>0</v>
      </c>
      <c r="Y58" s="232">
        <v>0</v>
      </c>
      <c r="Z58" s="232">
        <v>0</v>
      </c>
      <c r="AA58" s="232">
        <v>0</v>
      </c>
      <c r="AB58" s="232">
        <v>0</v>
      </c>
      <c r="AC58" s="232">
        <v>0</v>
      </c>
      <c r="AD58" s="232">
        <v>0</v>
      </c>
      <c r="AE58" s="232">
        <v>0</v>
      </c>
      <c r="AF58" s="232">
        <v>0</v>
      </c>
      <c r="AG58" s="232">
        <v>0</v>
      </c>
      <c r="AH58" s="232">
        <v>0</v>
      </c>
      <c r="AI58" s="232">
        <v>0</v>
      </c>
      <c r="AJ58" s="232">
        <v>0</v>
      </c>
      <c r="AK58" s="232">
        <v>0</v>
      </c>
      <c r="AL58" s="232">
        <v>0</v>
      </c>
      <c r="AM58" s="232">
        <v>0</v>
      </c>
      <c r="AN58" s="232">
        <v>0</v>
      </c>
      <c r="AO58" s="232">
        <v>0</v>
      </c>
      <c r="AP58" s="232">
        <v>0</v>
      </c>
      <c r="AQ58" s="232">
        <v>0</v>
      </c>
      <c r="AR58" s="232">
        <v>0</v>
      </c>
      <c r="AS58" s="232">
        <v>0</v>
      </c>
      <c r="AT58" s="232">
        <v>0</v>
      </c>
      <c r="AU58" s="232">
        <v>0</v>
      </c>
      <c r="AV58" s="232">
        <v>0</v>
      </c>
      <c r="AW58" s="232">
        <v>0</v>
      </c>
      <c r="AX58" s="232">
        <v>0</v>
      </c>
      <c r="AY58" s="232">
        <v>0</v>
      </c>
      <c r="AZ58" s="232">
        <v>0</v>
      </c>
      <c r="BA58" s="232">
        <v>0</v>
      </c>
      <c r="BB58" s="232">
        <v>0</v>
      </c>
      <c r="BC58" s="232">
        <v>0</v>
      </c>
      <c r="BD58" s="232">
        <v>0</v>
      </c>
      <c r="BE58" s="232">
        <v>0</v>
      </c>
      <c r="BF58" s="232">
        <v>0</v>
      </c>
      <c r="BG58" s="232">
        <v>0</v>
      </c>
      <c r="BH58" s="232">
        <v>0</v>
      </c>
      <c r="BI58" s="232">
        <v>0</v>
      </c>
      <c r="BJ58" s="232">
        <v>0</v>
      </c>
      <c r="BK58" s="232">
        <v>0</v>
      </c>
      <c r="BL58" s="232">
        <v>0</v>
      </c>
      <c r="BM58" s="232">
        <v>0</v>
      </c>
      <c r="BN58" s="232">
        <v>0</v>
      </c>
      <c r="BO58" s="238">
        <v>0</v>
      </c>
      <c r="BP58" s="234">
        <f>SUM(C58:AZ58,BB58:BO58)</f>
        <v>0</v>
      </c>
      <c r="BQ58" s="235"/>
      <c r="BR58" s="235"/>
      <c r="BS58" s="236"/>
      <c r="BT58" s="237">
        <f t="shared" si="0"/>
        <v>0</v>
      </c>
    </row>
    <row r="59" spans="2:72" s="225" customFormat="1" ht="21.75" customHeight="1" hidden="1">
      <c r="B59" s="231"/>
      <c r="C59" s="232"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  <c r="K59" s="232">
        <v>0</v>
      </c>
      <c r="L59" s="232">
        <v>0</v>
      </c>
      <c r="M59" s="232">
        <v>0</v>
      </c>
      <c r="N59" s="232">
        <v>0</v>
      </c>
      <c r="O59" s="232">
        <v>0</v>
      </c>
      <c r="P59" s="232">
        <v>0</v>
      </c>
      <c r="Q59" s="232">
        <v>0</v>
      </c>
      <c r="R59" s="232">
        <v>0</v>
      </c>
      <c r="S59" s="232">
        <v>0</v>
      </c>
      <c r="T59" s="232">
        <v>0</v>
      </c>
      <c r="U59" s="232">
        <v>0</v>
      </c>
      <c r="V59" s="232">
        <v>0</v>
      </c>
      <c r="W59" s="232">
        <v>0</v>
      </c>
      <c r="X59" s="232">
        <v>0</v>
      </c>
      <c r="Y59" s="232">
        <v>0</v>
      </c>
      <c r="Z59" s="232">
        <v>0</v>
      </c>
      <c r="AA59" s="232">
        <v>0</v>
      </c>
      <c r="AB59" s="232">
        <v>0</v>
      </c>
      <c r="AC59" s="232">
        <v>0</v>
      </c>
      <c r="AD59" s="232">
        <v>0</v>
      </c>
      <c r="AE59" s="232">
        <v>0</v>
      </c>
      <c r="AF59" s="232">
        <v>0</v>
      </c>
      <c r="AG59" s="232">
        <v>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2">
        <v>0</v>
      </c>
      <c r="AN59" s="232">
        <v>0</v>
      </c>
      <c r="AO59" s="232">
        <v>0</v>
      </c>
      <c r="AP59" s="232">
        <v>0</v>
      </c>
      <c r="AQ59" s="232">
        <v>0</v>
      </c>
      <c r="AR59" s="232">
        <v>0</v>
      </c>
      <c r="AS59" s="232">
        <v>0</v>
      </c>
      <c r="AT59" s="232">
        <v>0</v>
      </c>
      <c r="AU59" s="232">
        <v>0</v>
      </c>
      <c r="AV59" s="232">
        <v>0</v>
      </c>
      <c r="AW59" s="232">
        <v>0</v>
      </c>
      <c r="AX59" s="232">
        <v>0</v>
      </c>
      <c r="AY59" s="232">
        <v>0</v>
      </c>
      <c r="AZ59" s="232">
        <v>0</v>
      </c>
      <c r="BA59" s="232">
        <v>0</v>
      </c>
      <c r="BB59" s="232">
        <v>0</v>
      </c>
      <c r="BC59" s="232">
        <v>0</v>
      </c>
      <c r="BD59" s="232">
        <v>0</v>
      </c>
      <c r="BE59" s="232">
        <v>0</v>
      </c>
      <c r="BF59" s="232">
        <v>0</v>
      </c>
      <c r="BG59" s="232">
        <v>0</v>
      </c>
      <c r="BH59" s="232">
        <v>0</v>
      </c>
      <c r="BI59" s="232">
        <v>0</v>
      </c>
      <c r="BJ59" s="232">
        <v>0</v>
      </c>
      <c r="BK59" s="232">
        <v>0</v>
      </c>
      <c r="BL59" s="232">
        <v>0</v>
      </c>
      <c r="BM59" s="232">
        <v>0</v>
      </c>
      <c r="BN59" s="232">
        <v>0</v>
      </c>
      <c r="BO59" s="238">
        <v>0</v>
      </c>
      <c r="BP59" s="234">
        <f>SUM(C59:BA59,BC59:BO59)</f>
        <v>0</v>
      </c>
      <c r="BQ59" s="235"/>
      <c r="BR59" s="235"/>
      <c r="BS59" s="236"/>
      <c r="BT59" s="237">
        <f t="shared" si="0"/>
        <v>0</v>
      </c>
    </row>
    <row r="60" spans="2:72" s="225" customFormat="1" ht="21.75" customHeight="1" hidden="1">
      <c r="B60" s="231"/>
      <c r="C60" s="232"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  <c r="K60" s="232">
        <v>0</v>
      </c>
      <c r="L60" s="232">
        <v>0</v>
      </c>
      <c r="M60" s="232">
        <v>0</v>
      </c>
      <c r="N60" s="232">
        <v>0</v>
      </c>
      <c r="O60" s="232">
        <v>0</v>
      </c>
      <c r="P60" s="232">
        <v>0</v>
      </c>
      <c r="Q60" s="232">
        <v>0</v>
      </c>
      <c r="R60" s="232">
        <v>0</v>
      </c>
      <c r="S60" s="232">
        <v>0</v>
      </c>
      <c r="T60" s="232">
        <v>0</v>
      </c>
      <c r="U60" s="232">
        <v>0</v>
      </c>
      <c r="V60" s="232">
        <v>0</v>
      </c>
      <c r="W60" s="232">
        <v>0</v>
      </c>
      <c r="X60" s="232">
        <v>0</v>
      </c>
      <c r="Y60" s="232">
        <v>0</v>
      </c>
      <c r="Z60" s="232">
        <v>0</v>
      </c>
      <c r="AA60" s="232">
        <v>0</v>
      </c>
      <c r="AB60" s="232">
        <v>0</v>
      </c>
      <c r="AC60" s="232">
        <v>0</v>
      </c>
      <c r="AD60" s="232">
        <v>0</v>
      </c>
      <c r="AE60" s="232">
        <v>0</v>
      </c>
      <c r="AF60" s="232">
        <v>0</v>
      </c>
      <c r="AG60" s="232">
        <v>0</v>
      </c>
      <c r="AH60" s="232">
        <v>0</v>
      </c>
      <c r="AI60" s="232">
        <v>0</v>
      </c>
      <c r="AJ60" s="232">
        <v>0</v>
      </c>
      <c r="AK60" s="232">
        <v>0</v>
      </c>
      <c r="AL60" s="232">
        <v>0</v>
      </c>
      <c r="AM60" s="232">
        <v>0</v>
      </c>
      <c r="AN60" s="232">
        <v>0</v>
      </c>
      <c r="AO60" s="232">
        <v>0</v>
      </c>
      <c r="AP60" s="232">
        <v>0</v>
      </c>
      <c r="AQ60" s="232">
        <v>0</v>
      </c>
      <c r="AR60" s="232">
        <v>0</v>
      </c>
      <c r="AS60" s="232">
        <v>0</v>
      </c>
      <c r="AT60" s="232">
        <v>0</v>
      </c>
      <c r="AU60" s="232">
        <v>0</v>
      </c>
      <c r="AV60" s="232">
        <v>0</v>
      </c>
      <c r="AW60" s="232">
        <v>0</v>
      </c>
      <c r="AX60" s="232">
        <v>0</v>
      </c>
      <c r="AY60" s="232">
        <v>0</v>
      </c>
      <c r="AZ60" s="232">
        <v>0</v>
      </c>
      <c r="BA60" s="232">
        <v>0</v>
      </c>
      <c r="BB60" s="232">
        <v>0</v>
      </c>
      <c r="BC60" s="232">
        <v>0</v>
      </c>
      <c r="BD60" s="232">
        <v>0</v>
      </c>
      <c r="BE60" s="232">
        <v>0</v>
      </c>
      <c r="BF60" s="232">
        <v>0</v>
      </c>
      <c r="BG60" s="232">
        <v>0</v>
      </c>
      <c r="BH60" s="232">
        <v>0</v>
      </c>
      <c r="BI60" s="232">
        <v>0</v>
      </c>
      <c r="BJ60" s="232">
        <v>0</v>
      </c>
      <c r="BK60" s="232">
        <v>0</v>
      </c>
      <c r="BL60" s="232">
        <v>0</v>
      </c>
      <c r="BM60" s="232">
        <v>0</v>
      </c>
      <c r="BN60" s="232">
        <v>0</v>
      </c>
      <c r="BO60" s="238">
        <v>0</v>
      </c>
      <c r="BP60" s="234">
        <f>SUM(C60:BB60,BD60:BO60)</f>
        <v>0</v>
      </c>
      <c r="BQ60" s="235"/>
      <c r="BR60" s="235"/>
      <c r="BS60" s="236"/>
      <c r="BT60" s="237">
        <f t="shared" si="0"/>
        <v>0</v>
      </c>
    </row>
    <row r="61" spans="2:72" s="225" customFormat="1" ht="21.75" customHeight="1" hidden="1">
      <c r="B61" s="231"/>
      <c r="C61" s="232">
        <v>0</v>
      </c>
      <c r="D61" s="232">
        <v>0</v>
      </c>
      <c r="E61" s="232">
        <v>0</v>
      </c>
      <c r="F61" s="232">
        <v>0</v>
      </c>
      <c r="G61" s="232">
        <v>0</v>
      </c>
      <c r="H61" s="232">
        <v>0</v>
      </c>
      <c r="I61" s="232">
        <v>0</v>
      </c>
      <c r="J61" s="232">
        <v>0</v>
      </c>
      <c r="K61" s="232">
        <v>0</v>
      </c>
      <c r="L61" s="232">
        <v>0</v>
      </c>
      <c r="M61" s="232">
        <v>0</v>
      </c>
      <c r="N61" s="232">
        <v>0</v>
      </c>
      <c r="O61" s="232">
        <v>0</v>
      </c>
      <c r="P61" s="232">
        <v>0</v>
      </c>
      <c r="Q61" s="232">
        <v>0</v>
      </c>
      <c r="R61" s="232">
        <v>0</v>
      </c>
      <c r="S61" s="232">
        <v>0</v>
      </c>
      <c r="T61" s="232">
        <v>0</v>
      </c>
      <c r="U61" s="232">
        <v>0</v>
      </c>
      <c r="V61" s="232">
        <v>0</v>
      </c>
      <c r="W61" s="232">
        <v>0</v>
      </c>
      <c r="X61" s="232">
        <v>0</v>
      </c>
      <c r="Y61" s="232">
        <v>0</v>
      </c>
      <c r="Z61" s="232">
        <v>0</v>
      </c>
      <c r="AA61" s="232">
        <v>0</v>
      </c>
      <c r="AB61" s="232">
        <v>0</v>
      </c>
      <c r="AC61" s="232">
        <v>0</v>
      </c>
      <c r="AD61" s="232">
        <v>0</v>
      </c>
      <c r="AE61" s="232">
        <v>0</v>
      </c>
      <c r="AF61" s="232">
        <v>0</v>
      </c>
      <c r="AG61" s="232">
        <v>0</v>
      </c>
      <c r="AH61" s="232">
        <v>0</v>
      </c>
      <c r="AI61" s="232">
        <v>0</v>
      </c>
      <c r="AJ61" s="232">
        <v>0</v>
      </c>
      <c r="AK61" s="232">
        <v>0</v>
      </c>
      <c r="AL61" s="232">
        <v>0</v>
      </c>
      <c r="AM61" s="232">
        <v>0</v>
      </c>
      <c r="AN61" s="232">
        <v>0</v>
      </c>
      <c r="AO61" s="232">
        <v>0</v>
      </c>
      <c r="AP61" s="232">
        <v>0</v>
      </c>
      <c r="AQ61" s="232">
        <v>0</v>
      </c>
      <c r="AR61" s="232">
        <v>0</v>
      </c>
      <c r="AS61" s="232">
        <v>0</v>
      </c>
      <c r="AT61" s="232">
        <v>0</v>
      </c>
      <c r="AU61" s="232">
        <v>0</v>
      </c>
      <c r="AV61" s="232">
        <v>0</v>
      </c>
      <c r="AW61" s="232">
        <v>0</v>
      </c>
      <c r="AX61" s="232">
        <v>0</v>
      </c>
      <c r="AY61" s="232">
        <v>0</v>
      </c>
      <c r="AZ61" s="232">
        <v>0</v>
      </c>
      <c r="BA61" s="232">
        <v>0</v>
      </c>
      <c r="BB61" s="232">
        <v>0</v>
      </c>
      <c r="BC61" s="232">
        <v>0</v>
      </c>
      <c r="BD61" s="232">
        <v>0</v>
      </c>
      <c r="BE61" s="232">
        <v>0</v>
      </c>
      <c r="BF61" s="232">
        <v>0</v>
      </c>
      <c r="BG61" s="232">
        <v>0</v>
      </c>
      <c r="BH61" s="232">
        <v>0</v>
      </c>
      <c r="BI61" s="232">
        <v>0</v>
      </c>
      <c r="BJ61" s="232">
        <v>0</v>
      </c>
      <c r="BK61" s="232">
        <v>0</v>
      </c>
      <c r="BL61" s="232">
        <v>0</v>
      </c>
      <c r="BM61" s="232">
        <v>0</v>
      </c>
      <c r="BN61" s="232">
        <v>0</v>
      </c>
      <c r="BO61" s="238">
        <v>0</v>
      </c>
      <c r="BP61" s="234">
        <f>SUM(C61:BC61,BE61:BO61)</f>
        <v>0</v>
      </c>
      <c r="BQ61" s="235"/>
      <c r="BR61" s="235"/>
      <c r="BS61" s="236"/>
      <c r="BT61" s="237">
        <f t="shared" si="0"/>
        <v>0</v>
      </c>
    </row>
    <row r="62" spans="2:72" s="225" customFormat="1" ht="21.75" customHeight="1" hidden="1">
      <c r="B62" s="231"/>
      <c r="C62" s="232">
        <v>0</v>
      </c>
      <c r="D62" s="232">
        <v>0</v>
      </c>
      <c r="E62" s="232">
        <v>0</v>
      </c>
      <c r="F62" s="232">
        <v>0</v>
      </c>
      <c r="G62" s="232">
        <v>0</v>
      </c>
      <c r="H62" s="232">
        <v>0</v>
      </c>
      <c r="I62" s="232">
        <v>0</v>
      </c>
      <c r="J62" s="232">
        <v>0</v>
      </c>
      <c r="K62" s="232">
        <v>0</v>
      </c>
      <c r="L62" s="232">
        <v>0</v>
      </c>
      <c r="M62" s="232">
        <v>0</v>
      </c>
      <c r="N62" s="232">
        <v>0</v>
      </c>
      <c r="O62" s="232">
        <v>0</v>
      </c>
      <c r="P62" s="232">
        <v>0</v>
      </c>
      <c r="Q62" s="232">
        <v>0</v>
      </c>
      <c r="R62" s="232">
        <v>0</v>
      </c>
      <c r="S62" s="232">
        <v>0</v>
      </c>
      <c r="T62" s="232">
        <v>0</v>
      </c>
      <c r="U62" s="232">
        <v>0</v>
      </c>
      <c r="V62" s="232">
        <v>0</v>
      </c>
      <c r="W62" s="232">
        <v>0</v>
      </c>
      <c r="X62" s="232">
        <v>0</v>
      </c>
      <c r="Y62" s="232">
        <v>0</v>
      </c>
      <c r="Z62" s="232">
        <v>0</v>
      </c>
      <c r="AA62" s="232">
        <v>0</v>
      </c>
      <c r="AB62" s="232">
        <v>0</v>
      </c>
      <c r="AC62" s="232">
        <v>0</v>
      </c>
      <c r="AD62" s="232">
        <v>0</v>
      </c>
      <c r="AE62" s="232">
        <v>0</v>
      </c>
      <c r="AF62" s="232">
        <v>0</v>
      </c>
      <c r="AG62" s="232">
        <v>0</v>
      </c>
      <c r="AH62" s="232">
        <v>0</v>
      </c>
      <c r="AI62" s="232">
        <v>0</v>
      </c>
      <c r="AJ62" s="232">
        <v>0</v>
      </c>
      <c r="AK62" s="232">
        <v>0</v>
      </c>
      <c r="AL62" s="232">
        <v>0</v>
      </c>
      <c r="AM62" s="232">
        <v>0</v>
      </c>
      <c r="AN62" s="232">
        <v>0</v>
      </c>
      <c r="AO62" s="232">
        <v>0</v>
      </c>
      <c r="AP62" s="232">
        <v>0</v>
      </c>
      <c r="AQ62" s="232">
        <v>0</v>
      </c>
      <c r="AR62" s="232">
        <v>0</v>
      </c>
      <c r="AS62" s="232">
        <v>0</v>
      </c>
      <c r="AT62" s="232">
        <v>0</v>
      </c>
      <c r="AU62" s="232">
        <v>0</v>
      </c>
      <c r="AV62" s="232">
        <v>0</v>
      </c>
      <c r="AW62" s="232">
        <v>0</v>
      </c>
      <c r="AX62" s="232">
        <v>0</v>
      </c>
      <c r="AY62" s="232">
        <v>0</v>
      </c>
      <c r="AZ62" s="232">
        <v>0</v>
      </c>
      <c r="BA62" s="232">
        <v>0</v>
      </c>
      <c r="BB62" s="232">
        <v>0</v>
      </c>
      <c r="BC62" s="232">
        <v>0</v>
      </c>
      <c r="BD62" s="232">
        <v>0</v>
      </c>
      <c r="BE62" s="232">
        <v>0</v>
      </c>
      <c r="BF62" s="232">
        <v>0</v>
      </c>
      <c r="BG62" s="232">
        <v>0</v>
      </c>
      <c r="BH62" s="232">
        <v>0</v>
      </c>
      <c r="BI62" s="232">
        <v>0</v>
      </c>
      <c r="BJ62" s="232">
        <v>0</v>
      </c>
      <c r="BK62" s="232">
        <v>0</v>
      </c>
      <c r="BL62" s="232">
        <v>0</v>
      </c>
      <c r="BM62" s="232">
        <v>0</v>
      </c>
      <c r="BN62" s="232">
        <v>0</v>
      </c>
      <c r="BO62" s="238">
        <v>0</v>
      </c>
      <c r="BP62" s="234">
        <f>SUM(C62:BD62,BF62:BO62)</f>
        <v>0</v>
      </c>
      <c r="BQ62" s="235"/>
      <c r="BR62" s="235"/>
      <c r="BS62" s="236"/>
      <c r="BT62" s="237">
        <f t="shared" si="0"/>
        <v>0</v>
      </c>
    </row>
    <row r="63" spans="2:72" s="225" customFormat="1" ht="21.75" customHeight="1" hidden="1">
      <c r="B63" s="231"/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  <c r="K63" s="232">
        <v>0</v>
      </c>
      <c r="L63" s="232">
        <v>0</v>
      </c>
      <c r="M63" s="232">
        <v>0</v>
      </c>
      <c r="N63" s="232">
        <v>0</v>
      </c>
      <c r="O63" s="232">
        <v>0</v>
      </c>
      <c r="P63" s="232">
        <v>0</v>
      </c>
      <c r="Q63" s="232">
        <v>0</v>
      </c>
      <c r="R63" s="232">
        <v>0</v>
      </c>
      <c r="S63" s="232">
        <v>0</v>
      </c>
      <c r="T63" s="232">
        <v>0</v>
      </c>
      <c r="U63" s="232">
        <v>0</v>
      </c>
      <c r="V63" s="232">
        <v>0</v>
      </c>
      <c r="W63" s="232">
        <v>0</v>
      </c>
      <c r="X63" s="232">
        <v>0</v>
      </c>
      <c r="Y63" s="232">
        <v>0</v>
      </c>
      <c r="Z63" s="232">
        <v>0</v>
      </c>
      <c r="AA63" s="232">
        <v>0</v>
      </c>
      <c r="AB63" s="232">
        <v>0</v>
      </c>
      <c r="AC63" s="232">
        <v>0</v>
      </c>
      <c r="AD63" s="232">
        <v>0</v>
      </c>
      <c r="AE63" s="232">
        <v>0</v>
      </c>
      <c r="AF63" s="232">
        <v>0</v>
      </c>
      <c r="AG63" s="232">
        <v>0</v>
      </c>
      <c r="AH63" s="232">
        <v>0</v>
      </c>
      <c r="AI63" s="232">
        <v>0</v>
      </c>
      <c r="AJ63" s="232">
        <v>0</v>
      </c>
      <c r="AK63" s="232">
        <v>0</v>
      </c>
      <c r="AL63" s="232">
        <v>0</v>
      </c>
      <c r="AM63" s="232">
        <v>0</v>
      </c>
      <c r="AN63" s="232">
        <v>0</v>
      </c>
      <c r="AO63" s="232">
        <v>0</v>
      </c>
      <c r="AP63" s="232">
        <v>0</v>
      </c>
      <c r="AQ63" s="232">
        <v>0</v>
      </c>
      <c r="AR63" s="232">
        <v>0</v>
      </c>
      <c r="AS63" s="232">
        <v>0</v>
      </c>
      <c r="AT63" s="232">
        <v>0</v>
      </c>
      <c r="AU63" s="232">
        <v>0</v>
      </c>
      <c r="AV63" s="232">
        <v>0</v>
      </c>
      <c r="AW63" s="232">
        <v>0</v>
      </c>
      <c r="AX63" s="232">
        <v>0</v>
      </c>
      <c r="AY63" s="232">
        <v>0</v>
      </c>
      <c r="AZ63" s="232">
        <v>0</v>
      </c>
      <c r="BA63" s="232">
        <v>0</v>
      </c>
      <c r="BB63" s="232">
        <v>0</v>
      </c>
      <c r="BC63" s="232">
        <v>0</v>
      </c>
      <c r="BD63" s="232">
        <v>0</v>
      </c>
      <c r="BE63" s="232">
        <v>0</v>
      </c>
      <c r="BF63" s="232">
        <v>0</v>
      </c>
      <c r="BG63" s="232">
        <v>0</v>
      </c>
      <c r="BH63" s="232">
        <v>0</v>
      </c>
      <c r="BI63" s="232">
        <v>0</v>
      </c>
      <c r="BJ63" s="232">
        <v>0</v>
      </c>
      <c r="BK63" s="232">
        <v>0</v>
      </c>
      <c r="BL63" s="232">
        <v>0</v>
      </c>
      <c r="BM63" s="232">
        <v>0</v>
      </c>
      <c r="BN63" s="232">
        <v>0</v>
      </c>
      <c r="BO63" s="238">
        <v>0</v>
      </c>
      <c r="BP63" s="234">
        <f>SUM(C63:BE63,BG63:BO63)</f>
        <v>0</v>
      </c>
      <c r="BQ63" s="235"/>
      <c r="BR63" s="235"/>
      <c r="BS63" s="236"/>
      <c r="BT63" s="237">
        <f t="shared" si="0"/>
        <v>0</v>
      </c>
    </row>
    <row r="64" spans="2:72" s="225" customFormat="1" ht="21.75" customHeight="1" hidden="1">
      <c r="B64" s="231"/>
      <c r="C64" s="232">
        <v>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  <c r="L64" s="232">
        <v>0</v>
      </c>
      <c r="M64" s="232">
        <v>0</v>
      </c>
      <c r="N64" s="232">
        <v>0</v>
      </c>
      <c r="O64" s="232">
        <v>0</v>
      </c>
      <c r="P64" s="232">
        <v>0</v>
      </c>
      <c r="Q64" s="232">
        <v>0</v>
      </c>
      <c r="R64" s="232">
        <v>0</v>
      </c>
      <c r="S64" s="232">
        <v>0</v>
      </c>
      <c r="T64" s="232">
        <v>0</v>
      </c>
      <c r="U64" s="232">
        <v>0</v>
      </c>
      <c r="V64" s="232">
        <v>0</v>
      </c>
      <c r="W64" s="232">
        <v>0</v>
      </c>
      <c r="X64" s="232">
        <v>0</v>
      </c>
      <c r="Y64" s="232">
        <v>0</v>
      </c>
      <c r="Z64" s="232">
        <v>0</v>
      </c>
      <c r="AA64" s="232">
        <v>0</v>
      </c>
      <c r="AB64" s="232">
        <v>0</v>
      </c>
      <c r="AC64" s="232">
        <v>0</v>
      </c>
      <c r="AD64" s="232">
        <v>0</v>
      </c>
      <c r="AE64" s="232">
        <v>0</v>
      </c>
      <c r="AF64" s="232">
        <v>0</v>
      </c>
      <c r="AG64" s="232">
        <v>0</v>
      </c>
      <c r="AH64" s="232">
        <v>0</v>
      </c>
      <c r="AI64" s="232">
        <v>0</v>
      </c>
      <c r="AJ64" s="232">
        <v>0</v>
      </c>
      <c r="AK64" s="232">
        <v>0</v>
      </c>
      <c r="AL64" s="232">
        <v>0</v>
      </c>
      <c r="AM64" s="232">
        <v>0</v>
      </c>
      <c r="AN64" s="232">
        <v>0</v>
      </c>
      <c r="AO64" s="232">
        <v>0</v>
      </c>
      <c r="AP64" s="232">
        <v>0</v>
      </c>
      <c r="AQ64" s="232">
        <v>0</v>
      </c>
      <c r="AR64" s="232">
        <v>0</v>
      </c>
      <c r="AS64" s="232">
        <v>0</v>
      </c>
      <c r="AT64" s="232">
        <v>0</v>
      </c>
      <c r="AU64" s="232">
        <v>0</v>
      </c>
      <c r="AV64" s="232">
        <v>0</v>
      </c>
      <c r="AW64" s="232">
        <v>0</v>
      </c>
      <c r="AX64" s="232">
        <v>0</v>
      </c>
      <c r="AY64" s="232">
        <v>0</v>
      </c>
      <c r="AZ64" s="232">
        <v>0</v>
      </c>
      <c r="BA64" s="232">
        <v>0</v>
      </c>
      <c r="BB64" s="232">
        <v>0</v>
      </c>
      <c r="BC64" s="232">
        <v>0</v>
      </c>
      <c r="BD64" s="232">
        <v>0</v>
      </c>
      <c r="BE64" s="232">
        <v>0</v>
      </c>
      <c r="BF64" s="232">
        <v>0</v>
      </c>
      <c r="BG64" s="232">
        <v>0</v>
      </c>
      <c r="BH64" s="232">
        <v>0</v>
      </c>
      <c r="BI64" s="232">
        <v>0</v>
      </c>
      <c r="BJ64" s="232">
        <v>0</v>
      </c>
      <c r="BK64" s="232">
        <v>0</v>
      </c>
      <c r="BL64" s="232">
        <v>0</v>
      </c>
      <c r="BM64" s="232">
        <v>0</v>
      </c>
      <c r="BN64" s="232">
        <v>0</v>
      </c>
      <c r="BO64" s="238">
        <v>0</v>
      </c>
      <c r="BP64" s="234">
        <f>SUM(C64:BF64,BH64:BO64)</f>
        <v>0</v>
      </c>
      <c r="BQ64" s="235"/>
      <c r="BR64" s="235"/>
      <c r="BS64" s="236"/>
      <c r="BT64" s="237">
        <f t="shared" si="0"/>
        <v>0</v>
      </c>
    </row>
    <row r="65" spans="2:72" s="225" customFormat="1" ht="21.75" customHeight="1" hidden="1">
      <c r="B65" s="231"/>
      <c r="C65" s="232">
        <v>0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  <c r="K65" s="232">
        <v>0</v>
      </c>
      <c r="L65" s="232">
        <v>0</v>
      </c>
      <c r="M65" s="232">
        <v>0</v>
      </c>
      <c r="N65" s="232">
        <v>0</v>
      </c>
      <c r="O65" s="232">
        <v>0</v>
      </c>
      <c r="P65" s="232">
        <v>0</v>
      </c>
      <c r="Q65" s="232">
        <v>0</v>
      </c>
      <c r="R65" s="232">
        <v>0</v>
      </c>
      <c r="S65" s="232">
        <v>0</v>
      </c>
      <c r="T65" s="232">
        <v>0</v>
      </c>
      <c r="U65" s="232">
        <v>0</v>
      </c>
      <c r="V65" s="232">
        <v>0</v>
      </c>
      <c r="W65" s="232">
        <v>0</v>
      </c>
      <c r="X65" s="232">
        <v>0</v>
      </c>
      <c r="Y65" s="232">
        <v>0</v>
      </c>
      <c r="Z65" s="232">
        <v>0</v>
      </c>
      <c r="AA65" s="232">
        <v>0</v>
      </c>
      <c r="AB65" s="232">
        <v>0</v>
      </c>
      <c r="AC65" s="232">
        <v>0</v>
      </c>
      <c r="AD65" s="232">
        <v>0</v>
      </c>
      <c r="AE65" s="232">
        <v>0</v>
      </c>
      <c r="AF65" s="232">
        <v>0</v>
      </c>
      <c r="AG65" s="232">
        <v>0</v>
      </c>
      <c r="AH65" s="232">
        <v>0</v>
      </c>
      <c r="AI65" s="232">
        <v>0</v>
      </c>
      <c r="AJ65" s="232">
        <v>0</v>
      </c>
      <c r="AK65" s="232">
        <v>0</v>
      </c>
      <c r="AL65" s="232">
        <v>0</v>
      </c>
      <c r="AM65" s="232">
        <v>0</v>
      </c>
      <c r="AN65" s="232">
        <v>0</v>
      </c>
      <c r="AO65" s="232">
        <v>0</v>
      </c>
      <c r="AP65" s="232">
        <v>0</v>
      </c>
      <c r="AQ65" s="232">
        <v>0</v>
      </c>
      <c r="AR65" s="232">
        <v>0</v>
      </c>
      <c r="AS65" s="232">
        <v>0</v>
      </c>
      <c r="AT65" s="232">
        <v>0</v>
      </c>
      <c r="AU65" s="232">
        <v>0</v>
      </c>
      <c r="AV65" s="232">
        <v>0</v>
      </c>
      <c r="AW65" s="232">
        <v>0</v>
      </c>
      <c r="AX65" s="232">
        <v>0</v>
      </c>
      <c r="AY65" s="232">
        <v>0</v>
      </c>
      <c r="AZ65" s="232">
        <v>0</v>
      </c>
      <c r="BA65" s="232">
        <v>0</v>
      </c>
      <c r="BB65" s="232">
        <v>0</v>
      </c>
      <c r="BC65" s="232">
        <v>0</v>
      </c>
      <c r="BD65" s="232">
        <v>0</v>
      </c>
      <c r="BE65" s="232">
        <v>0</v>
      </c>
      <c r="BF65" s="232">
        <v>0</v>
      </c>
      <c r="BG65" s="232">
        <v>0</v>
      </c>
      <c r="BH65" s="232">
        <v>0</v>
      </c>
      <c r="BI65" s="232">
        <v>0</v>
      </c>
      <c r="BJ65" s="232">
        <v>0</v>
      </c>
      <c r="BK65" s="232">
        <v>0</v>
      </c>
      <c r="BL65" s="232">
        <v>0</v>
      </c>
      <c r="BM65" s="232">
        <v>0</v>
      </c>
      <c r="BN65" s="232">
        <v>0</v>
      </c>
      <c r="BO65" s="238">
        <v>0</v>
      </c>
      <c r="BP65" s="234">
        <f>SUM(C65:BG65,BI65:BO65)</f>
        <v>0</v>
      </c>
      <c r="BQ65" s="235"/>
      <c r="BR65" s="235"/>
      <c r="BS65" s="236"/>
      <c r="BT65" s="237">
        <f t="shared" si="0"/>
        <v>0</v>
      </c>
    </row>
    <row r="66" spans="2:72" s="225" customFormat="1" ht="21.75" customHeight="1" hidden="1">
      <c r="B66" s="231"/>
      <c r="C66" s="232">
        <v>0</v>
      </c>
      <c r="D66" s="232">
        <v>0</v>
      </c>
      <c r="E66" s="232">
        <v>0</v>
      </c>
      <c r="F66" s="232">
        <v>0</v>
      </c>
      <c r="G66" s="232">
        <v>0</v>
      </c>
      <c r="H66" s="232">
        <v>0</v>
      </c>
      <c r="I66" s="232">
        <v>0</v>
      </c>
      <c r="J66" s="232">
        <v>0</v>
      </c>
      <c r="K66" s="232">
        <v>0</v>
      </c>
      <c r="L66" s="232">
        <v>0</v>
      </c>
      <c r="M66" s="232">
        <v>0</v>
      </c>
      <c r="N66" s="232">
        <v>0</v>
      </c>
      <c r="O66" s="232">
        <v>0</v>
      </c>
      <c r="P66" s="232">
        <v>0</v>
      </c>
      <c r="Q66" s="232">
        <v>0</v>
      </c>
      <c r="R66" s="232">
        <v>0</v>
      </c>
      <c r="S66" s="232">
        <v>0</v>
      </c>
      <c r="T66" s="232">
        <v>0</v>
      </c>
      <c r="U66" s="232">
        <v>0</v>
      </c>
      <c r="V66" s="232">
        <v>0</v>
      </c>
      <c r="W66" s="232">
        <v>0</v>
      </c>
      <c r="X66" s="232">
        <v>0</v>
      </c>
      <c r="Y66" s="232">
        <v>0</v>
      </c>
      <c r="Z66" s="232">
        <v>0</v>
      </c>
      <c r="AA66" s="232">
        <v>0</v>
      </c>
      <c r="AB66" s="232">
        <v>0</v>
      </c>
      <c r="AC66" s="232">
        <v>0</v>
      </c>
      <c r="AD66" s="232">
        <v>0</v>
      </c>
      <c r="AE66" s="232">
        <v>0</v>
      </c>
      <c r="AF66" s="232">
        <v>0</v>
      </c>
      <c r="AG66" s="232">
        <v>0</v>
      </c>
      <c r="AH66" s="232">
        <v>0</v>
      </c>
      <c r="AI66" s="232">
        <v>0</v>
      </c>
      <c r="AJ66" s="232">
        <v>0</v>
      </c>
      <c r="AK66" s="232">
        <v>0</v>
      </c>
      <c r="AL66" s="232">
        <v>0</v>
      </c>
      <c r="AM66" s="232">
        <v>0</v>
      </c>
      <c r="AN66" s="232">
        <v>0</v>
      </c>
      <c r="AO66" s="232">
        <v>0</v>
      </c>
      <c r="AP66" s="232">
        <v>0</v>
      </c>
      <c r="AQ66" s="232">
        <v>0</v>
      </c>
      <c r="AR66" s="232">
        <v>0</v>
      </c>
      <c r="AS66" s="232">
        <v>0</v>
      </c>
      <c r="AT66" s="232">
        <v>0</v>
      </c>
      <c r="AU66" s="232">
        <v>0</v>
      </c>
      <c r="AV66" s="232">
        <v>0</v>
      </c>
      <c r="AW66" s="232">
        <v>0</v>
      </c>
      <c r="AX66" s="232">
        <v>0</v>
      </c>
      <c r="AY66" s="232">
        <v>0</v>
      </c>
      <c r="AZ66" s="232">
        <v>0</v>
      </c>
      <c r="BA66" s="232">
        <v>0</v>
      </c>
      <c r="BB66" s="232">
        <v>0</v>
      </c>
      <c r="BC66" s="232">
        <v>0</v>
      </c>
      <c r="BD66" s="232">
        <v>0</v>
      </c>
      <c r="BE66" s="232">
        <v>0</v>
      </c>
      <c r="BF66" s="232">
        <v>0</v>
      </c>
      <c r="BG66" s="232">
        <v>0</v>
      </c>
      <c r="BH66" s="232">
        <v>0</v>
      </c>
      <c r="BI66" s="232">
        <v>0</v>
      </c>
      <c r="BJ66" s="232">
        <v>0</v>
      </c>
      <c r="BK66" s="232">
        <v>0</v>
      </c>
      <c r="BL66" s="232">
        <v>0</v>
      </c>
      <c r="BM66" s="232">
        <v>0</v>
      </c>
      <c r="BN66" s="232">
        <v>0</v>
      </c>
      <c r="BO66" s="238">
        <v>0</v>
      </c>
      <c r="BP66" s="234">
        <f>SUM(C66:BH66,BJ66:BO66)</f>
        <v>0</v>
      </c>
      <c r="BQ66" s="235"/>
      <c r="BR66" s="235"/>
      <c r="BS66" s="236"/>
      <c r="BT66" s="237">
        <f t="shared" si="0"/>
        <v>0</v>
      </c>
    </row>
    <row r="67" spans="2:72" s="225" customFormat="1" ht="21.75" customHeight="1" hidden="1">
      <c r="B67" s="231"/>
      <c r="C67" s="232">
        <v>0</v>
      </c>
      <c r="D67" s="232">
        <v>0</v>
      </c>
      <c r="E67" s="232">
        <v>0</v>
      </c>
      <c r="F67" s="232">
        <v>0</v>
      </c>
      <c r="G67" s="232">
        <v>0</v>
      </c>
      <c r="H67" s="232">
        <v>0</v>
      </c>
      <c r="I67" s="232">
        <v>0</v>
      </c>
      <c r="J67" s="232">
        <v>0</v>
      </c>
      <c r="K67" s="232">
        <v>0</v>
      </c>
      <c r="L67" s="232">
        <v>0</v>
      </c>
      <c r="M67" s="232">
        <v>0</v>
      </c>
      <c r="N67" s="232">
        <v>0</v>
      </c>
      <c r="O67" s="232">
        <v>0</v>
      </c>
      <c r="P67" s="232">
        <v>0</v>
      </c>
      <c r="Q67" s="232">
        <v>0</v>
      </c>
      <c r="R67" s="232">
        <v>0</v>
      </c>
      <c r="S67" s="232">
        <v>0</v>
      </c>
      <c r="T67" s="232">
        <v>0</v>
      </c>
      <c r="U67" s="232">
        <v>0</v>
      </c>
      <c r="V67" s="232">
        <v>0</v>
      </c>
      <c r="W67" s="232">
        <v>0</v>
      </c>
      <c r="X67" s="232">
        <v>0</v>
      </c>
      <c r="Y67" s="232">
        <v>0</v>
      </c>
      <c r="Z67" s="232">
        <v>0</v>
      </c>
      <c r="AA67" s="232">
        <v>0</v>
      </c>
      <c r="AB67" s="232">
        <v>0</v>
      </c>
      <c r="AC67" s="232">
        <v>0</v>
      </c>
      <c r="AD67" s="232">
        <v>0</v>
      </c>
      <c r="AE67" s="232">
        <v>0</v>
      </c>
      <c r="AF67" s="232">
        <v>0</v>
      </c>
      <c r="AG67" s="232">
        <v>0</v>
      </c>
      <c r="AH67" s="232">
        <v>0</v>
      </c>
      <c r="AI67" s="232">
        <v>0</v>
      </c>
      <c r="AJ67" s="232">
        <v>0</v>
      </c>
      <c r="AK67" s="232">
        <v>0</v>
      </c>
      <c r="AL67" s="232">
        <v>0</v>
      </c>
      <c r="AM67" s="232">
        <v>0</v>
      </c>
      <c r="AN67" s="232">
        <v>0</v>
      </c>
      <c r="AO67" s="232">
        <v>0</v>
      </c>
      <c r="AP67" s="232">
        <v>0</v>
      </c>
      <c r="AQ67" s="232">
        <v>0</v>
      </c>
      <c r="AR67" s="232">
        <v>0</v>
      </c>
      <c r="AS67" s="232">
        <v>0</v>
      </c>
      <c r="AT67" s="232">
        <v>0</v>
      </c>
      <c r="AU67" s="232">
        <v>0</v>
      </c>
      <c r="AV67" s="232">
        <v>0</v>
      </c>
      <c r="AW67" s="232">
        <v>0</v>
      </c>
      <c r="AX67" s="232">
        <v>0</v>
      </c>
      <c r="AY67" s="232">
        <v>0</v>
      </c>
      <c r="AZ67" s="232">
        <v>0</v>
      </c>
      <c r="BA67" s="232">
        <v>0</v>
      </c>
      <c r="BB67" s="232">
        <v>0</v>
      </c>
      <c r="BC67" s="232">
        <v>0</v>
      </c>
      <c r="BD67" s="232">
        <v>0</v>
      </c>
      <c r="BE67" s="232">
        <v>0</v>
      </c>
      <c r="BF67" s="232">
        <v>0</v>
      </c>
      <c r="BG67" s="232">
        <v>0</v>
      </c>
      <c r="BH67" s="232">
        <v>0</v>
      </c>
      <c r="BI67" s="232">
        <v>0</v>
      </c>
      <c r="BJ67" s="232">
        <v>0</v>
      </c>
      <c r="BK67" s="232">
        <v>0</v>
      </c>
      <c r="BL67" s="232">
        <v>0</v>
      </c>
      <c r="BM67" s="232">
        <v>0</v>
      </c>
      <c r="BN67" s="232">
        <v>0</v>
      </c>
      <c r="BO67" s="238">
        <v>0</v>
      </c>
      <c r="BP67" s="234">
        <f>SUM(C67:BI67,BK67:BO67)</f>
        <v>0</v>
      </c>
      <c r="BQ67" s="235"/>
      <c r="BR67" s="235"/>
      <c r="BS67" s="236"/>
      <c r="BT67" s="237">
        <f t="shared" si="0"/>
        <v>0</v>
      </c>
    </row>
    <row r="68" spans="2:72" s="225" customFormat="1" ht="21.75" customHeight="1" hidden="1">
      <c r="B68" s="231"/>
      <c r="C68" s="232">
        <v>0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0</v>
      </c>
      <c r="K68" s="232">
        <v>0</v>
      </c>
      <c r="L68" s="232">
        <v>0</v>
      </c>
      <c r="M68" s="232">
        <v>0</v>
      </c>
      <c r="N68" s="232">
        <v>0</v>
      </c>
      <c r="O68" s="232">
        <v>0</v>
      </c>
      <c r="P68" s="232">
        <v>0</v>
      </c>
      <c r="Q68" s="232">
        <v>0</v>
      </c>
      <c r="R68" s="232">
        <v>0</v>
      </c>
      <c r="S68" s="232">
        <v>0</v>
      </c>
      <c r="T68" s="232">
        <v>0</v>
      </c>
      <c r="U68" s="232">
        <v>0</v>
      </c>
      <c r="V68" s="232">
        <v>0</v>
      </c>
      <c r="W68" s="232">
        <v>0</v>
      </c>
      <c r="X68" s="232">
        <v>0</v>
      </c>
      <c r="Y68" s="232">
        <v>0</v>
      </c>
      <c r="Z68" s="232">
        <v>0</v>
      </c>
      <c r="AA68" s="232">
        <v>0</v>
      </c>
      <c r="AB68" s="232">
        <v>0</v>
      </c>
      <c r="AC68" s="232">
        <v>0</v>
      </c>
      <c r="AD68" s="232">
        <v>0</v>
      </c>
      <c r="AE68" s="232">
        <v>0</v>
      </c>
      <c r="AF68" s="232">
        <v>0</v>
      </c>
      <c r="AG68" s="232">
        <v>0</v>
      </c>
      <c r="AH68" s="232">
        <v>0</v>
      </c>
      <c r="AI68" s="232">
        <v>0</v>
      </c>
      <c r="AJ68" s="232">
        <v>0</v>
      </c>
      <c r="AK68" s="232">
        <v>0</v>
      </c>
      <c r="AL68" s="232">
        <v>0</v>
      </c>
      <c r="AM68" s="232">
        <v>0</v>
      </c>
      <c r="AN68" s="232">
        <v>0</v>
      </c>
      <c r="AO68" s="232">
        <v>0</v>
      </c>
      <c r="AP68" s="232">
        <v>0</v>
      </c>
      <c r="AQ68" s="232">
        <v>0</v>
      </c>
      <c r="AR68" s="232">
        <v>0</v>
      </c>
      <c r="AS68" s="232">
        <v>0</v>
      </c>
      <c r="AT68" s="232">
        <v>0</v>
      </c>
      <c r="AU68" s="232">
        <v>0</v>
      </c>
      <c r="AV68" s="232">
        <v>0</v>
      </c>
      <c r="AW68" s="232">
        <v>0</v>
      </c>
      <c r="AX68" s="232">
        <v>0</v>
      </c>
      <c r="AY68" s="232">
        <v>0</v>
      </c>
      <c r="AZ68" s="232">
        <v>0</v>
      </c>
      <c r="BA68" s="232">
        <v>0</v>
      </c>
      <c r="BB68" s="232">
        <v>0</v>
      </c>
      <c r="BC68" s="232">
        <v>0</v>
      </c>
      <c r="BD68" s="232">
        <v>0</v>
      </c>
      <c r="BE68" s="232">
        <v>0</v>
      </c>
      <c r="BF68" s="232">
        <v>0</v>
      </c>
      <c r="BG68" s="232">
        <v>0</v>
      </c>
      <c r="BH68" s="232">
        <v>0</v>
      </c>
      <c r="BI68" s="232">
        <v>0</v>
      </c>
      <c r="BJ68" s="232">
        <v>0</v>
      </c>
      <c r="BK68" s="232">
        <v>0</v>
      </c>
      <c r="BL68" s="232">
        <v>0</v>
      </c>
      <c r="BM68" s="232">
        <v>0</v>
      </c>
      <c r="BN68" s="232">
        <v>0</v>
      </c>
      <c r="BO68" s="238">
        <v>0</v>
      </c>
      <c r="BP68" s="234">
        <f>SUM(C68:BJ68,BL68:BO68)</f>
        <v>0</v>
      </c>
      <c r="BQ68" s="235"/>
      <c r="BR68" s="235"/>
      <c r="BS68" s="236"/>
      <c r="BT68" s="237">
        <f t="shared" si="0"/>
        <v>0</v>
      </c>
    </row>
    <row r="69" spans="2:72" s="225" customFormat="1" ht="21.75" customHeight="1" hidden="1">
      <c r="B69" s="231"/>
      <c r="C69" s="232">
        <v>0</v>
      </c>
      <c r="D69" s="232">
        <v>0</v>
      </c>
      <c r="E69" s="232">
        <v>0</v>
      </c>
      <c r="F69" s="232">
        <v>0</v>
      </c>
      <c r="G69" s="232">
        <v>0</v>
      </c>
      <c r="H69" s="232">
        <v>0</v>
      </c>
      <c r="I69" s="232">
        <v>0</v>
      </c>
      <c r="J69" s="232">
        <v>0</v>
      </c>
      <c r="K69" s="232">
        <v>0</v>
      </c>
      <c r="L69" s="232">
        <v>0</v>
      </c>
      <c r="M69" s="232">
        <v>0</v>
      </c>
      <c r="N69" s="232">
        <v>0</v>
      </c>
      <c r="O69" s="232">
        <v>0</v>
      </c>
      <c r="P69" s="232">
        <v>0</v>
      </c>
      <c r="Q69" s="232">
        <v>0</v>
      </c>
      <c r="R69" s="232">
        <v>0</v>
      </c>
      <c r="S69" s="232">
        <v>0</v>
      </c>
      <c r="T69" s="232">
        <v>0</v>
      </c>
      <c r="U69" s="232">
        <v>0</v>
      </c>
      <c r="V69" s="232">
        <v>0</v>
      </c>
      <c r="W69" s="232">
        <v>0</v>
      </c>
      <c r="X69" s="232">
        <v>0</v>
      </c>
      <c r="Y69" s="232">
        <v>0</v>
      </c>
      <c r="Z69" s="232">
        <v>0</v>
      </c>
      <c r="AA69" s="232">
        <v>0</v>
      </c>
      <c r="AB69" s="232">
        <v>0</v>
      </c>
      <c r="AC69" s="232">
        <v>0</v>
      </c>
      <c r="AD69" s="232">
        <v>0</v>
      </c>
      <c r="AE69" s="232">
        <v>0</v>
      </c>
      <c r="AF69" s="232">
        <v>0</v>
      </c>
      <c r="AG69" s="232">
        <v>0</v>
      </c>
      <c r="AH69" s="232">
        <v>0</v>
      </c>
      <c r="AI69" s="232">
        <v>0</v>
      </c>
      <c r="AJ69" s="232">
        <v>0</v>
      </c>
      <c r="AK69" s="232">
        <v>0</v>
      </c>
      <c r="AL69" s="232">
        <v>0</v>
      </c>
      <c r="AM69" s="232">
        <v>0</v>
      </c>
      <c r="AN69" s="232">
        <v>0</v>
      </c>
      <c r="AO69" s="232">
        <v>0</v>
      </c>
      <c r="AP69" s="232">
        <v>0</v>
      </c>
      <c r="AQ69" s="232">
        <v>0</v>
      </c>
      <c r="AR69" s="232">
        <v>0</v>
      </c>
      <c r="AS69" s="232">
        <v>0</v>
      </c>
      <c r="AT69" s="232">
        <v>0</v>
      </c>
      <c r="AU69" s="232">
        <v>0</v>
      </c>
      <c r="AV69" s="232">
        <v>0</v>
      </c>
      <c r="AW69" s="232">
        <v>0</v>
      </c>
      <c r="AX69" s="232">
        <v>0</v>
      </c>
      <c r="AY69" s="232">
        <v>0</v>
      </c>
      <c r="AZ69" s="232">
        <v>0</v>
      </c>
      <c r="BA69" s="232">
        <v>0</v>
      </c>
      <c r="BB69" s="232">
        <v>0</v>
      </c>
      <c r="BC69" s="232">
        <v>0</v>
      </c>
      <c r="BD69" s="232">
        <v>0</v>
      </c>
      <c r="BE69" s="232">
        <v>0</v>
      </c>
      <c r="BF69" s="232">
        <v>0</v>
      </c>
      <c r="BG69" s="232">
        <v>0</v>
      </c>
      <c r="BH69" s="232">
        <v>0</v>
      </c>
      <c r="BI69" s="232">
        <v>0</v>
      </c>
      <c r="BJ69" s="232">
        <v>0</v>
      </c>
      <c r="BK69" s="232">
        <v>0</v>
      </c>
      <c r="BL69" s="232">
        <v>0</v>
      </c>
      <c r="BM69" s="232">
        <v>0</v>
      </c>
      <c r="BN69" s="232">
        <v>0</v>
      </c>
      <c r="BO69" s="238">
        <v>0</v>
      </c>
      <c r="BP69" s="234">
        <f>SUM(C69:BK69,BM69:BO69)</f>
        <v>0</v>
      </c>
      <c r="BQ69" s="235"/>
      <c r="BR69" s="235"/>
      <c r="BS69" s="236"/>
      <c r="BT69" s="237">
        <f t="shared" si="0"/>
        <v>0</v>
      </c>
    </row>
    <row r="70" spans="2:72" s="225" customFormat="1" ht="21.75" customHeight="1" hidden="1">
      <c r="B70" s="231"/>
      <c r="C70" s="232">
        <v>0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232">
        <v>0</v>
      </c>
      <c r="O70" s="232">
        <v>0</v>
      </c>
      <c r="P70" s="232">
        <v>0</v>
      </c>
      <c r="Q70" s="232">
        <v>0</v>
      </c>
      <c r="R70" s="232">
        <v>0</v>
      </c>
      <c r="S70" s="232">
        <v>0</v>
      </c>
      <c r="T70" s="232">
        <v>0</v>
      </c>
      <c r="U70" s="232">
        <v>0</v>
      </c>
      <c r="V70" s="232">
        <v>0</v>
      </c>
      <c r="W70" s="232">
        <v>0</v>
      </c>
      <c r="X70" s="232">
        <v>0</v>
      </c>
      <c r="Y70" s="232">
        <v>0</v>
      </c>
      <c r="Z70" s="232">
        <v>0</v>
      </c>
      <c r="AA70" s="232">
        <v>0</v>
      </c>
      <c r="AB70" s="232">
        <v>0</v>
      </c>
      <c r="AC70" s="232">
        <v>0</v>
      </c>
      <c r="AD70" s="232">
        <v>0</v>
      </c>
      <c r="AE70" s="232">
        <v>0</v>
      </c>
      <c r="AF70" s="232">
        <v>0</v>
      </c>
      <c r="AG70" s="232">
        <v>0</v>
      </c>
      <c r="AH70" s="232">
        <v>0</v>
      </c>
      <c r="AI70" s="232">
        <v>0</v>
      </c>
      <c r="AJ70" s="232">
        <v>0</v>
      </c>
      <c r="AK70" s="232">
        <v>0</v>
      </c>
      <c r="AL70" s="232">
        <v>0</v>
      </c>
      <c r="AM70" s="232">
        <v>0</v>
      </c>
      <c r="AN70" s="232">
        <v>0</v>
      </c>
      <c r="AO70" s="232">
        <v>0</v>
      </c>
      <c r="AP70" s="232">
        <v>0</v>
      </c>
      <c r="AQ70" s="232">
        <v>0</v>
      </c>
      <c r="AR70" s="232">
        <v>0</v>
      </c>
      <c r="AS70" s="232">
        <v>0</v>
      </c>
      <c r="AT70" s="232">
        <v>0</v>
      </c>
      <c r="AU70" s="232">
        <v>0</v>
      </c>
      <c r="AV70" s="232">
        <v>0</v>
      </c>
      <c r="AW70" s="232">
        <v>0</v>
      </c>
      <c r="AX70" s="232">
        <v>0</v>
      </c>
      <c r="AY70" s="232">
        <v>0</v>
      </c>
      <c r="AZ70" s="232">
        <v>0</v>
      </c>
      <c r="BA70" s="232">
        <v>0</v>
      </c>
      <c r="BB70" s="232">
        <v>0</v>
      </c>
      <c r="BC70" s="232">
        <v>0</v>
      </c>
      <c r="BD70" s="232">
        <v>0</v>
      </c>
      <c r="BE70" s="232">
        <v>0</v>
      </c>
      <c r="BF70" s="232">
        <v>0</v>
      </c>
      <c r="BG70" s="232">
        <v>0</v>
      </c>
      <c r="BH70" s="232">
        <v>0</v>
      </c>
      <c r="BI70" s="232">
        <v>0</v>
      </c>
      <c r="BJ70" s="232">
        <v>0</v>
      </c>
      <c r="BK70" s="232">
        <v>0</v>
      </c>
      <c r="BL70" s="232">
        <v>0</v>
      </c>
      <c r="BM70" s="232">
        <v>0</v>
      </c>
      <c r="BN70" s="232">
        <v>0</v>
      </c>
      <c r="BO70" s="238">
        <v>0</v>
      </c>
      <c r="BP70" s="234">
        <f>SUM(C70:BL70,BN70:BO70)</f>
        <v>0</v>
      </c>
      <c r="BQ70" s="235"/>
      <c r="BR70" s="235"/>
      <c r="BS70" s="236"/>
      <c r="BT70" s="237">
        <f t="shared" si="0"/>
        <v>0</v>
      </c>
    </row>
    <row r="71" spans="2:72" s="225" customFormat="1" ht="21.75" customHeight="1" hidden="1">
      <c r="B71" s="231"/>
      <c r="C71" s="232">
        <v>0</v>
      </c>
      <c r="D71" s="232">
        <v>0</v>
      </c>
      <c r="E71" s="232">
        <v>0</v>
      </c>
      <c r="F71" s="232">
        <v>0</v>
      </c>
      <c r="G71" s="232">
        <v>0</v>
      </c>
      <c r="H71" s="232">
        <v>0</v>
      </c>
      <c r="I71" s="232">
        <v>0</v>
      </c>
      <c r="J71" s="232">
        <v>0</v>
      </c>
      <c r="K71" s="232">
        <v>0</v>
      </c>
      <c r="L71" s="232">
        <v>0</v>
      </c>
      <c r="M71" s="232">
        <v>0</v>
      </c>
      <c r="N71" s="232">
        <v>0</v>
      </c>
      <c r="O71" s="232">
        <v>0</v>
      </c>
      <c r="P71" s="232">
        <v>0</v>
      </c>
      <c r="Q71" s="232">
        <v>0</v>
      </c>
      <c r="R71" s="232">
        <v>0</v>
      </c>
      <c r="S71" s="232">
        <v>0</v>
      </c>
      <c r="T71" s="232">
        <v>0</v>
      </c>
      <c r="U71" s="232">
        <v>0</v>
      </c>
      <c r="V71" s="232">
        <v>0</v>
      </c>
      <c r="W71" s="232">
        <v>0</v>
      </c>
      <c r="X71" s="232">
        <v>0</v>
      </c>
      <c r="Y71" s="232">
        <v>0</v>
      </c>
      <c r="Z71" s="232">
        <v>0</v>
      </c>
      <c r="AA71" s="232">
        <v>0</v>
      </c>
      <c r="AB71" s="232">
        <v>0</v>
      </c>
      <c r="AC71" s="232">
        <v>0</v>
      </c>
      <c r="AD71" s="232">
        <v>0</v>
      </c>
      <c r="AE71" s="232">
        <v>0</v>
      </c>
      <c r="AF71" s="232">
        <v>0</v>
      </c>
      <c r="AG71" s="232">
        <v>0</v>
      </c>
      <c r="AH71" s="232">
        <v>0</v>
      </c>
      <c r="AI71" s="232">
        <v>0</v>
      </c>
      <c r="AJ71" s="232">
        <v>0</v>
      </c>
      <c r="AK71" s="232">
        <v>0</v>
      </c>
      <c r="AL71" s="232">
        <v>0</v>
      </c>
      <c r="AM71" s="232">
        <v>0</v>
      </c>
      <c r="AN71" s="232">
        <v>0</v>
      </c>
      <c r="AO71" s="232">
        <v>0</v>
      </c>
      <c r="AP71" s="232">
        <v>0</v>
      </c>
      <c r="AQ71" s="232">
        <v>0</v>
      </c>
      <c r="AR71" s="232">
        <v>0</v>
      </c>
      <c r="AS71" s="232">
        <v>0</v>
      </c>
      <c r="AT71" s="232">
        <v>0</v>
      </c>
      <c r="AU71" s="232">
        <v>0</v>
      </c>
      <c r="AV71" s="232">
        <v>0</v>
      </c>
      <c r="AW71" s="232">
        <v>0</v>
      </c>
      <c r="AX71" s="232">
        <v>0</v>
      </c>
      <c r="AY71" s="232">
        <v>0</v>
      </c>
      <c r="AZ71" s="232">
        <v>0</v>
      </c>
      <c r="BA71" s="232">
        <v>0</v>
      </c>
      <c r="BB71" s="232">
        <v>0</v>
      </c>
      <c r="BC71" s="232">
        <v>0</v>
      </c>
      <c r="BD71" s="232">
        <v>0</v>
      </c>
      <c r="BE71" s="232">
        <v>0</v>
      </c>
      <c r="BF71" s="232">
        <v>0</v>
      </c>
      <c r="BG71" s="232">
        <v>0</v>
      </c>
      <c r="BH71" s="232">
        <v>0</v>
      </c>
      <c r="BI71" s="232">
        <v>0</v>
      </c>
      <c r="BJ71" s="232">
        <v>0</v>
      </c>
      <c r="BK71" s="232">
        <v>0</v>
      </c>
      <c r="BL71" s="232">
        <v>0</v>
      </c>
      <c r="BM71" s="232">
        <v>0</v>
      </c>
      <c r="BN71" s="232">
        <v>0</v>
      </c>
      <c r="BO71" s="238">
        <v>0</v>
      </c>
      <c r="BP71" s="234">
        <f>SUM(C71:BM71,BO71:BO71)</f>
        <v>0</v>
      </c>
      <c r="BQ71" s="235"/>
      <c r="BR71" s="235"/>
      <c r="BS71" s="236"/>
      <c r="BT71" s="237">
        <f t="shared" si="0"/>
        <v>0</v>
      </c>
    </row>
    <row r="72" spans="2:72" s="225" customFormat="1" ht="21.75" customHeight="1" hidden="1">
      <c r="B72" s="239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1">
        <v>0</v>
      </c>
      <c r="BP72" s="242">
        <f>SUM(C72:BO72)</f>
        <v>0</v>
      </c>
      <c r="BQ72" s="243"/>
      <c r="BR72" s="243"/>
      <c r="BS72" s="244"/>
      <c r="BT72" s="245">
        <f>SUM(BP72:BS72)</f>
        <v>0</v>
      </c>
    </row>
    <row r="73" spans="2:72" s="252" customFormat="1" ht="17.25" customHeight="1">
      <c r="B73" s="246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33"/>
      <c r="BP73" s="248" t="s">
        <v>235</v>
      </c>
      <c r="BQ73" s="249" t="s">
        <v>236</v>
      </c>
      <c r="BR73" s="250" t="s">
        <v>237</v>
      </c>
      <c r="BS73" s="250" t="s">
        <v>238</v>
      </c>
      <c r="BT73" s="251" t="s">
        <v>239</v>
      </c>
    </row>
    <row r="74" spans="2:72" s="225" customFormat="1" ht="17.25" customHeight="1">
      <c r="B74" s="231" t="s">
        <v>240</v>
      </c>
      <c r="C74" s="235">
        <f>SUM(C9:C72)</f>
        <v>6173</v>
      </c>
      <c r="D74" s="235">
        <f>SUM(D8,D10:D72)</f>
        <v>940</v>
      </c>
      <c r="E74" s="235">
        <f>SUM(E8:E9,E11:E72)</f>
        <v>678</v>
      </c>
      <c r="F74" s="235">
        <f>SUM(F8:F10,F12:F72)</f>
        <v>1464</v>
      </c>
      <c r="G74" s="235">
        <f>SUM(G8:G11,G13:G72)</f>
        <v>2016</v>
      </c>
      <c r="H74" s="235">
        <f>SUM(H8:H12,H14:H72)</f>
        <v>489</v>
      </c>
      <c r="I74" s="235">
        <f>SUM(I8:I13,I15:I72)</f>
        <v>504</v>
      </c>
      <c r="J74" s="235">
        <f>SUM(J8:J14,J16:J72)</f>
        <v>1216</v>
      </c>
      <c r="K74" s="235">
        <f>SUM(K8:K15,K17:K72)</f>
        <v>258</v>
      </c>
      <c r="L74" s="235">
        <f>SUM(L8:L16,L18:L72)</f>
        <v>750</v>
      </c>
      <c r="M74" s="235">
        <f>SUM(M8:M17,M19:M72)</f>
        <v>497</v>
      </c>
      <c r="N74" s="235">
        <f>SUM(N8:N18,N20:N72)</f>
        <v>348</v>
      </c>
      <c r="O74" s="235">
        <f>SUM(O8:O19,O21:O72)</f>
        <v>1417</v>
      </c>
      <c r="P74" s="235">
        <f>SUM(P8:P20,P22:P72)</f>
        <v>319</v>
      </c>
      <c r="Q74" s="235">
        <f>SUM(Q8:Q21,Q23:Q72)</f>
        <v>90</v>
      </c>
      <c r="R74" s="235">
        <f>SUM(R8:R22,R24:R72)</f>
        <v>215</v>
      </c>
      <c r="S74" s="235">
        <f>SUM(S8:S23,S25:S72)</f>
        <v>1857</v>
      </c>
      <c r="T74" s="235">
        <f>SUM(T8:T24,T26:T72)</f>
        <v>756</v>
      </c>
      <c r="U74" s="235">
        <f>SUM(U8:U25,U27:U72)</f>
        <v>734</v>
      </c>
      <c r="V74" s="235">
        <f>SUM(V8:V26,V28:V72)</f>
        <v>80</v>
      </c>
      <c r="W74" s="235">
        <f>SUM(W8:W27,W29:W72)</f>
        <v>396</v>
      </c>
      <c r="X74" s="235">
        <f>SUM(X8:X28,X30:X72)</f>
        <v>97</v>
      </c>
      <c r="Y74" s="235">
        <f>SUM(Y8:Y29,Y31:Y72)</f>
        <v>90</v>
      </c>
      <c r="Z74" s="235">
        <f>SUM(Z8:Z30,Z32:Z72)</f>
        <v>219</v>
      </c>
      <c r="AA74" s="235">
        <f>SUM(AA8:AA31,AA33:AA72)</f>
        <v>187</v>
      </c>
      <c r="AB74" s="235">
        <f>SUM(AB8:AB32,AB34:AB72)</f>
        <v>259</v>
      </c>
      <c r="AC74" s="235">
        <f>SUM(AC8:AC33,AC35:AC72)</f>
        <v>199</v>
      </c>
      <c r="AD74" s="235">
        <f>SUM(AD8:AD34,AD36:AD72)</f>
        <v>70</v>
      </c>
      <c r="AE74" s="235">
        <f>SUM(AE8:AE35,AE37:AE72)</f>
        <v>30</v>
      </c>
      <c r="AF74" s="235">
        <f>SUM(AF8:AF36,AF38:AF72)</f>
        <v>83</v>
      </c>
      <c r="AG74" s="235">
        <f>SUM(AG8:AG37,AG39:AG72)</f>
        <v>49</v>
      </c>
      <c r="AH74" s="235">
        <f>SUM(AH8:AH38,AH40:AH72)</f>
        <v>58</v>
      </c>
      <c r="AI74" s="235">
        <f>SUM(AI8:AI39,AI41:AI72)</f>
        <v>114</v>
      </c>
      <c r="AJ74" s="235">
        <f>SUM(AJ8:AJ40,AJ42:AJ72)</f>
        <v>186</v>
      </c>
      <c r="AK74" s="235">
        <f>SUM(AK8:AK41,AK43:AK72)</f>
        <v>0</v>
      </c>
      <c r="AL74" s="235">
        <f>SUM(AL8:AL42,AL44:AL72)</f>
        <v>0</v>
      </c>
      <c r="AM74" s="235">
        <f>SUM(AM8:AM43,AM45:AM72)</f>
        <v>0</v>
      </c>
      <c r="AN74" s="235">
        <f>SUM(AN8:AN44,AN46:AN72)</f>
        <v>0</v>
      </c>
      <c r="AO74" s="235">
        <f>SUM(AO8:AO45,AO47:AO72)</f>
        <v>0</v>
      </c>
      <c r="AP74" s="235">
        <f>SUM(AP8:AP46,AP48:AP72)</f>
        <v>0</v>
      </c>
      <c r="AQ74" s="235">
        <f>SUM(AQ8:AQ47,AQ49:AQ72)</f>
        <v>0</v>
      </c>
      <c r="AR74" s="235">
        <f>SUM(AR8:AR48,AR50:AR72)</f>
        <v>0</v>
      </c>
      <c r="AS74" s="235">
        <f>SUM(AS8:AS49,AS51:AS72)</f>
        <v>0</v>
      </c>
      <c r="AT74" s="235">
        <f>SUM(AT8:AT50,AT52:AT72)</f>
        <v>0</v>
      </c>
      <c r="AU74" s="235">
        <f>SUM(AU8:AU51,AU53:AU72)</f>
        <v>0</v>
      </c>
      <c r="AV74" s="235">
        <f>SUM(AV8:AV52,AV54:AV72)</f>
        <v>0</v>
      </c>
      <c r="AW74" s="235">
        <f>SUM(AW8:AW53,AW55:AW72)</f>
        <v>0</v>
      </c>
      <c r="AX74" s="235">
        <f>SUM(AX8:AX54,AX56:AX72)</f>
        <v>0</v>
      </c>
      <c r="AY74" s="235">
        <f>SUM(AY8:AY55,AY57:AY72)</f>
        <v>0</v>
      </c>
      <c r="AZ74" s="235">
        <f>SUM(AZ8:AZ56,AZ58:AZ72)</f>
        <v>0</v>
      </c>
      <c r="BA74" s="235">
        <f>SUM(BA8:BA57,BA59:BA72)</f>
        <v>0</v>
      </c>
      <c r="BB74" s="235">
        <f>SUM(BB8:BB58,BB60:BB72)</f>
        <v>0</v>
      </c>
      <c r="BC74" s="235">
        <f>SUM(BC8:BC59,BC61:BC72)</f>
        <v>0</v>
      </c>
      <c r="BD74" s="235">
        <f>SUM(BD8:BD60,BD62:BD72)</f>
        <v>0</v>
      </c>
      <c r="BE74" s="235">
        <f>SUM(BE8:BE61,BE63:BE72)</f>
        <v>0</v>
      </c>
      <c r="BF74" s="235">
        <f>SUM(BF8:BF62,BF64:BF72)</f>
        <v>0</v>
      </c>
      <c r="BG74" s="235">
        <f>SUM(BG8:BG63,BG65:BG72)</f>
        <v>0</v>
      </c>
      <c r="BH74" s="235">
        <f>SUM(BH8:BH64,BH66:BH72)</f>
        <v>0</v>
      </c>
      <c r="BI74" s="235">
        <f>SUM(BI8:BI65,BI67:BI72)</f>
        <v>0</v>
      </c>
      <c r="BJ74" s="235">
        <f>SUM(BJ8:BJ66,BJ68:BJ72)</f>
        <v>0</v>
      </c>
      <c r="BK74" s="235">
        <f>SUM(BK8:BK67,BK69:BK72)</f>
        <v>0</v>
      </c>
      <c r="BL74" s="235">
        <f>SUM(BL8:BL68,BL70:BL72)</f>
        <v>0</v>
      </c>
      <c r="BM74" s="235">
        <f>SUM(BM8:BM69,BM71:BM72)</f>
        <v>0</v>
      </c>
      <c r="BN74" s="235">
        <f>SUM(BN8:BN70,BN72)</f>
        <v>0</v>
      </c>
      <c r="BO74" s="236">
        <f>SUM(BO8:BO72)</f>
        <v>0</v>
      </c>
      <c r="BP74" s="234">
        <f>SUM(C74:BO74)</f>
        <v>22838</v>
      </c>
      <c r="BQ74" s="235">
        <f>SUM(BQ8:BQ72)</f>
        <v>22702</v>
      </c>
      <c r="BR74" s="235">
        <f>SUM(BR8:BR72)</f>
        <v>22047</v>
      </c>
      <c r="BS74" s="235">
        <f>SUM(BS8:BS72)</f>
        <v>173</v>
      </c>
      <c r="BT74" s="237">
        <f>SUM(BT8:BT72)</f>
        <v>67760</v>
      </c>
    </row>
    <row r="75" spans="2:72" s="225" customFormat="1" ht="17.25" customHeight="1">
      <c r="B75" s="231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6"/>
      <c r="BP75" s="234" t="s">
        <v>241</v>
      </c>
      <c r="BQ75" s="235" t="s">
        <v>242</v>
      </c>
      <c r="BR75" s="235"/>
      <c r="BS75" s="235"/>
      <c r="BT75" s="237"/>
    </row>
    <row r="76" spans="2:72" s="225" customFormat="1" ht="17.25" customHeight="1">
      <c r="B76" s="231" t="s">
        <v>243</v>
      </c>
      <c r="C76" s="235">
        <v>6811</v>
      </c>
      <c r="D76" s="235">
        <v>619</v>
      </c>
      <c r="E76" s="235">
        <v>432</v>
      </c>
      <c r="F76" s="235">
        <v>916</v>
      </c>
      <c r="G76" s="235">
        <v>1405</v>
      </c>
      <c r="H76" s="235">
        <v>474</v>
      </c>
      <c r="I76" s="235">
        <v>274</v>
      </c>
      <c r="J76" s="235">
        <v>2027</v>
      </c>
      <c r="K76" s="235">
        <v>230</v>
      </c>
      <c r="L76" s="235">
        <v>399</v>
      </c>
      <c r="M76" s="235">
        <v>343</v>
      </c>
      <c r="N76" s="235">
        <v>215</v>
      </c>
      <c r="O76" s="235">
        <v>1282</v>
      </c>
      <c r="P76" s="235">
        <v>134</v>
      </c>
      <c r="Q76" s="235">
        <v>74</v>
      </c>
      <c r="R76" s="235">
        <v>99</v>
      </c>
      <c r="S76" s="235">
        <v>795</v>
      </c>
      <c r="T76" s="235">
        <v>303</v>
      </c>
      <c r="U76" s="235">
        <v>267</v>
      </c>
      <c r="V76" s="235">
        <v>42</v>
      </c>
      <c r="W76" s="235">
        <v>214</v>
      </c>
      <c r="X76" s="235">
        <v>74</v>
      </c>
      <c r="Y76" s="235">
        <v>97</v>
      </c>
      <c r="Z76" s="235">
        <v>61</v>
      </c>
      <c r="AA76" s="235">
        <v>149</v>
      </c>
      <c r="AB76" s="235">
        <v>193</v>
      </c>
      <c r="AC76" s="235">
        <v>86</v>
      </c>
      <c r="AD76" s="235">
        <v>28</v>
      </c>
      <c r="AE76" s="235">
        <v>20</v>
      </c>
      <c r="AF76" s="235">
        <v>123</v>
      </c>
      <c r="AG76" s="235">
        <v>45</v>
      </c>
      <c r="AH76" s="235">
        <v>52</v>
      </c>
      <c r="AI76" s="235">
        <v>235</v>
      </c>
      <c r="AJ76" s="235">
        <v>143</v>
      </c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6"/>
      <c r="BP76" s="234">
        <f>SUM(C76:BO76)</f>
        <v>18661</v>
      </c>
      <c r="BQ76" s="235">
        <f>BP76-BQ74</f>
        <v>-4041</v>
      </c>
      <c r="BR76" s="232" t="s">
        <v>104</v>
      </c>
      <c r="BS76" s="232" t="s">
        <v>104</v>
      </c>
      <c r="BT76" s="253" t="s">
        <v>104</v>
      </c>
    </row>
    <row r="77" spans="2:72" s="225" customFormat="1" ht="17.25" customHeight="1">
      <c r="B77" s="231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6"/>
      <c r="BP77" s="234" t="s">
        <v>244</v>
      </c>
      <c r="BQ77" s="235"/>
      <c r="BR77" s="235" t="s">
        <v>245</v>
      </c>
      <c r="BS77" s="232"/>
      <c r="BT77" s="253"/>
    </row>
    <row r="78" spans="2:72" s="225" customFormat="1" ht="17.25" customHeight="1">
      <c r="B78" s="231" t="s">
        <v>93</v>
      </c>
      <c r="C78" s="235">
        <v>2483</v>
      </c>
      <c r="D78" s="235">
        <v>369</v>
      </c>
      <c r="E78" s="235">
        <v>245</v>
      </c>
      <c r="F78" s="235">
        <v>728</v>
      </c>
      <c r="G78" s="235">
        <v>801</v>
      </c>
      <c r="H78" s="235">
        <v>303</v>
      </c>
      <c r="I78" s="235">
        <v>180</v>
      </c>
      <c r="J78" s="235">
        <v>829</v>
      </c>
      <c r="K78" s="235">
        <v>107</v>
      </c>
      <c r="L78" s="235">
        <v>221</v>
      </c>
      <c r="M78" s="235">
        <v>175</v>
      </c>
      <c r="N78" s="235">
        <v>168</v>
      </c>
      <c r="O78" s="235">
        <v>947</v>
      </c>
      <c r="P78" s="235">
        <v>91</v>
      </c>
      <c r="Q78" s="235">
        <v>38</v>
      </c>
      <c r="R78" s="235">
        <v>82</v>
      </c>
      <c r="S78" s="235">
        <v>480</v>
      </c>
      <c r="T78" s="235">
        <v>221</v>
      </c>
      <c r="U78" s="235">
        <v>202</v>
      </c>
      <c r="V78" s="235">
        <v>21</v>
      </c>
      <c r="W78" s="235">
        <v>128</v>
      </c>
      <c r="X78" s="235">
        <v>40</v>
      </c>
      <c r="Y78" s="235">
        <v>44</v>
      </c>
      <c r="Z78" s="235">
        <v>31</v>
      </c>
      <c r="AA78" s="235">
        <v>104</v>
      </c>
      <c r="AB78" s="235">
        <v>94</v>
      </c>
      <c r="AC78" s="235">
        <v>54</v>
      </c>
      <c r="AD78" s="235">
        <v>25</v>
      </c>
      <c r="AE78" s="235">
        <v>18</v>
      </c>
      <c r="AF78" s="235">
        <v>58</v>
      </c>
      <c r="AG78" s="235">
        <v>22</v>
      </c>
      <c r="AH78" s="235">
        <v>31</v>
      </c>
      <c r="AI78" s="235">
        <v>91</v>
      </c>
      <c r="AJ78" s="235">
        <v>66</v>
      </c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6"/>
      <c r="BP78" s="234">
        <f>SUM(C78:BO78)</f>
        <v>9497</v>
      </c>
      <c r="BQ78" s="232" t="s">
        <v>104</v>
      </c>
      <c r="BR78" s="259">
        <f>BP78-BR74</f>
        <v>-12550</v>
      </c>
      <c r="BS78" s="232" t="s">
        <v>104</v>
      </c>
      <c r="BT78" s="253" t="s">
        <v>104</v>
      </c>
    </row>
    <row r="79" spans="2:72" s="225" customFormat="1" ht="17.25" customHeight="1">
      <c r="B79" s="231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6"/>
      <c r="BP79" s="234" t="s">
        <v>246</v>
      </c>
      <c r="BQ79" s="232"/>
      <c r="BR79" s="235"/>
      <c r="BS79" s="232"/>
      <c r="BT79" s="253"/>
    </row>
    <row r="80" spans="2:72" s="225" customFormat="1" ht="17.25" customHeight="1">
      <c r="B80" s="231" t="s">
        <v>98</v>
      </c>
      <c r="C80" s="235">
        <v>70</v>
      </c>
      <c r="D80" s="235">
        <v>1</v>
      </c>
      <c r="E80" s="235">
        <v>4</v>
      </c>
      <c r="F80" s="235">
        <v>19</v>
      </c>
      <c r="G80" s="235">
        <v>30</v>
      </c>
      <c r="H80" s="235">
        <v>0</v>
      </c>
      <c r="I80" s="235">
        <v>0</v>
      </c>
      <c r="J80" s="235">
        <v>15</v>
      </c>
      <c r="K80" s="235">
        <v>2</v>
      </c>
      <c r="L80" s="235">
        <v>7</v>
      </c>
      <c r="M80" s="235">
        <v>3</v>
      </c>
      <c r="N80" s="235">
        <v>0</v>
      </c>
      <c r="O80" s="235">
        <v>26</v>
      </c>
      <c r="P80" s="235">
        <v>0</v>
      </c>
      <c r="Q80" s="235">
        <v>2</v>
      </c>
      <c r="R80" s="235">
        <v>1</v>
      </c>
      <c r="S80" s="235">
        <v>1</v>
      </c>
      <c r="T80" s="235">
        <v>2</v>
      </c>
      <c r="U80" s="235">
        <v>4</v>
      </c>
      <c r="V80" s="235">
        <v>1</v>
      </c>
      <c r="W80" s="235">
        <v>0</v>
      </c>
      <c r="X80" s="235">
        <v>4</v>
      </c>
      <c r="Y80" s="235">
        <v>1</v>
      </c>
      <c r="Z80" s="235">
        <v>1</v>
      </c>
      <c r="AA80" s="235">
        <v>3</v>
      </c>
      <c r="AB80" s="235">
        <v>1</v>
      </c>
      <c r="AC80" s="235">
        <v>2</v>
      </c>
      <c r="AD80" s="235">
        <v>0</v>
      </c>
      <c r="AE80" s="235">
        <v>1</v>
      </c>
      <c r="AF80" s="235">
        <v>0</v>
      </c>
      <c r="AG80" s="235">
        <v>0</v>
      </c>
      <c r="AH80" s="235">
        <v>0</v>
      </c>
      <c r="AI80" s="235">
        <v>2</v>
      </c>
      <c r="AJ80" s="235">
        <v>0</v>
      </c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6"/>
      <c r="BP80" s="234">
        <f>SUM(C80:BO80)</f>
        <v>203</v>
      </c>
      <c r="BQ80" s="232" t="s">
        <v>104</v>
      </c>
      <c r="BR80" s="232" t="s">
        <v>104</v>
      </c>
      <c r="BS80" s="232" t="s">
        <v>104</v>
      </c>
      <c r="BT80" s="253" t="s">
        <v>104</v>
      </c>
    </row>
    <row r="81" spans="2:72" s="225" customFormat="1" ht="17.25" customHeight="1">
      <c r="B81" s="231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6"/>
      <c r="BP81" s="234" t="s">
        <v>247</v>
      </c>
      <c r="BQ81" s="232"/>
      <c r="BR81" s="232"/>
      <c r="BS81" s="232"/>
      <c r="BT81" s="253"/>
    </row>
    <row r="82" spans="2:72" s="225" customFormat="1" ht="17.25" customHeight="1">
      <c r="B82" s="231" t="s">
        <v>248</v>
      </c>
      <c r="C82" s="235">
        <v>3</v>
      </c>
      <c r="D82" s="235">
        <v>-38</v>
      </c>
      <c r="E82" s="235">
        <v>-224</v>
      </c>
      <c r="F82" s="235">
        <v>-47</v>
      </c>
      <c r="G82" s="235">
        <v>-11</v>
      </c>
      <c r="H82" s="235">
        <v>-22</v>
      </c>
      <c r="I82" s="235">
        <v>-31</v>
      </c>
      <c r="J82" s="235">
        <v>-52</v>
      </c>
      <c r="K82" s="235">
        <v>-60</v>
      </c>
      <c r="L82" s="235">
        <v>-75</v>
      </c>
      <c r="M82" s="235">
        <v>-7</v>
      </c>
      <c r="N82" s="235">
        <v>-28</v>
      </c>
      <c r="O82" s="235">
        <v>-19</v>
      </c>
      <c r="P82" s="235">
        <v>-10</v>
      </c>
      <c r="Q82" s="235">
        <v>-5</v>
      </c>
      <c r="R82" s="235">
        <v>-48</v>
      </c>
      <c r="S82" s="235">
        <v>-7</v>
      </c>
      <c r="T82" s="235">
        <v>-13</v>
      </c>
      <c r="U82" s="235">
        <v>-5</v>
      </c>
      <c r="V82" s="235">
        <v>-2</v>
      </c>
      <c r="W82" s="235">
        <v>9</v>
      </c>
      <c r="X82" s="235">
        <v>-2</v>
      </c>
      <c r="Y82" s="235">
        <v>2</v>
      </c>
      <c r="Z82" s="235">
        <v>8</v>
      </c>
      <c r="AA82" s="235">
        <v>-48</v>
      </c>
      <c r="AB82" s="235">
        <v>-57</v>
      </c>
      <c r="AC82" s="235">
        <v>-23</v>
      </c>
      <c r="AD82" s="235">
        <v>-2</v>
      </c>
      <c r="AE82" s="235">
        <v>0</v>
      </c>
      <c r="AF82" s="235">
        <v>-7</v>
      </c>
      <c r="AG82" s="235">
        <v>-9</v>
      </c>
      <c r="AH82" s="235">
        <v>-11</v>
      </c>
      <c r="AI82" s="235">
        <v>-22</v>
      </c>
      <c r="AJ82" s="235">
        <v>-2</v>
      </c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6"/>
      <c r="BP82" s="234">
        <f>SUM(C82:BO82)</f>
        <v>-865</v>
      </c>
      <c r="BQ82" s="232" t="s">
        <v>104</v>
      </c>
      <c r="BR82" s="232" t="s">
        <v>104</v>
      </c>
      <c r="BS82" s="232" t="s">
        <v>104</v>
      </c>
      <c r="BT82" s="253" t="s">
        <v>104</v>
      </c>
    </row>
    <row r="83" spans="2:72" s="225" customFormat="1" ht="17.25" customHeight="1">
      <c r="B83" s="231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6"/>
      <c r="BP83" s="234" t="s">
        <v>249</v>
      </c>
      <c r="BQ83" s="232"/>
      <c r="BR83" s="232"/>
      <c r="BS83" s="232"/>
      <c r="BT83" s="253"/>
    </row>
    <row r="84" spans="2:73" s="225" customFormat="1" ht="17.25" customHeight="1">
      <c r="B84" s="239" t="s">
        <v>250</v>
      </c>
      <c r="C84" s="243">
        <v>14</v>
      </c>
      <c r="D84" s="243">
        <v>1</v>
      </c>
      <c r="E84" s="243">
        <v>2</v>
      </c>
      <c r="F84" s="243">
        <v>2</v>
      </c>
      <c r="G84" s="243">
        <v>1</v>
      </c>
      <c r="H84" s="243">
        <v>0</v>
      </c>
      <c r="I84" s="243">
        <v>0</v>
      </c>
      <c r="J84" s="243">
        <v>5</v>
      </c>
      <c r="K84" s="243">
        <v>0</v>
      </c>
      <c r="L84" s="243">
        <v>1</v>
      </c>
      <c r="M84" s="243">
        <v>1</v>
      </c>
      <c r="N84" s="243">
        <v>0</v>
      </c>
      <c r="O84" s="243">
        <v>4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1</v>
      </c>
      <c r="V84" s="243">
        <v>0</v>
      </c>
      <c r="W84" s="243">
        <v>0</v>
      </c>
      <c r="X84" s="243">
        <v>2</v>
      </c>
      <c r="Y84" s="243">
        <v>0</v>
      </c>
      <c r="Z84" s="243">
        <v>1</v>
      </c>
      <c r="AA84" s="243">
        <v>0</v>
      </c>
      <c r="AB84" s="243">
        <v>0</v>
      </c>
      <c r="AC84" s="243">
        <v>0</v>
      </c>
      <c r="AD84" s="243">
        <v>0</v>
      </c>
      <c r="AE84" s="243">
        <v>0</v>
      </c>
      <c r="AF84" s="243">
        <v>0</v>
      </c>
      <c r="AG84" s="243">
        <v>0</v>
      </c>
      <c r="AH84" s="243">
        <v>0</v>
      </c>
      <c r="AI84" s="243">
        <v>0</v>
      </c>
      <c r="AJ84" s="243">
        <v>0</v>
      </c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4"/>
      <c r="BP84" s="242">
        <f>SUM(C84:BO84)</f>
        <v>35</v>
      </c>
      <c r="BQ84" s="240" t="s">
        <v>104</v>
      </c>
      <c r="BR84" s="240" t="s">
        <v>104</v>
      </c>
      <c r="BS84" s="240" t="s">
        <v>104</v>
      </c>
      <c r="BT84" s="254" t="s">
        <v>104</v>
      </c>
      <c r="BU84" s="255"/>
    </row>
    <row r="85" spans="1:73" s="225" customFormat="1" ht="17.25" customHeight="1">
      <c r="A85" s="255"/>
      <c r="B85" s="231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  <c r="BL85" s="235"/>
      <c r="BM85" s="235"/>
      <c r="BN85" s="235"/>
      <c r="BO85" s="236"/>
      <c r="BP85" s="256" t="s">
        <v>251</v>
      </c>
      <c r="BQ85" s="232"/>
      <c r="BR85" s="232"/>
      <c r="BS85" s="232"/>
      <c r="BT85" s="257" t="s">
        <v>252</v>
      </c>
      <c r="BU85" s="255"/>
    </row>
    <row r="86" spans="2:72" s="225" customFormat="1" ht="17.25" customHeight="1">
      <c r="B86" s="239" t="s">
        <v>253</v>
      </c>
      <c r="C86" s="243">
        <f aca="true" t="shared" si="1" ref="C86:BN86">SUM(C74:C84)</f>
        <v>15554</v>
      </c>
      <c r="D86" s="243">
        <f t="shared" si="1"/>
        <v>1892</v>
      </c>
      <c r="E86" s="243">
        <f t="shared" si="1"/>
        <v>1137</v>
      </c>
      <c r="F86" s="243">
        <f t="shared" si="1"/>
        <v>3082</v>
      </c>
      <c r="G86" s="243">
        <f t="shared" si="1"/>
        <v>4242</v>
      </c>
      <c r="H86" s="243">
        <f t="shared" si="1"/>
        <v>1244</v>
      </c>
      <c r="I86" s="243">
        <f t="shared" si="1"/>
        <v>927</v>
      </c>
      <c r="J86" s="243">
        <f t="shared" si="1"/>
        <v>4040</v>
      </c>
      <c r="K86" s="243">
        <f t="shared" si="1"/>
        <v>537</v>
      </c>
      <c r="L86" s="243">
        <f t="shared" si="1"/>
        <v>1303</v>
      </c>
      <c r="M86" s="243">
        <f t="shared" si="1"/>
        <v>1012</v>
      </c>
      <c r="N86" s="243">
        <f t="shared" si="1"/>
        <v>703</v>
      </c>
      <c r="O86" s="243">
        <f t="shared" si="1"/>
        <v>3657</v>
      </c>
      <c r="P86" s="243">
        <f t="shared" si="1"/>
        <v>534</v>
      </c>
      <c r="Q86" s="243">
        <f t="shared" si="1"/>
        <v>199</v>
      </c>
      <c r="R86" s="243">
        <f t="shared" si="1"/>
        <v>349</v>
      </c>
      <c r="S86" s="243">
        <f t="shared" si="1"/>
        <v>3126</v>
      </c>
      <c r="T86" s="243">
        <f t="shared" si="1"/>
        <v>1269</v>
      </c>
      <c r="U86" s="243">
        <f t="shared" si="1"/>
        <v>1203</v>
      </c>
      <c r="V86" s="243">
        <f t="shared" si="1"/>
        <v>142</v>
      </c>
      <c r="W86" s="243">
        <f t="shared" si="1"/>
        <v>747</v>
      </c>
      <c r="X86" s="243">
        <f t="shared" si="1"/>
        <v>215</v>
      </c>
      <c r="Y86" s="243">
        <f t="shared" si="1"/>
        <v>234</v>
      </c>
      <c r="Z86" s="243">
        <f t="shared" si="1"/>
        <v>321</v>
      </c>
      <c r="AA86" s="243">
        <f t="shared" si="1"/>
        <v>395</v>
      </c>
      <c r="AB86" s="243">
        <f t="shared" si="1"/>
        <v>490</v>
      </c>
      <c r="AC86" s="243">
        <f t="shared" si="1"/>
        <v>318</v>
      </c>
      <c r="AD86" s="243">
        <f t="shared" si="1"/>
        <v>121</v>
      </c>
      <c r="AE86" s="243">
        <f t="shared" si="1"/>
        <v>69</v>
      </c>
      <c r="AF86" s="243">
        <f t="shared" si="1"/>
        <v>257</v>
      </c>
      <c r="AG86" s="243">
        <f t="shared" si="1"/>
        <v>107</v>
      </c>
      <c r="AH86" s="243">
        <f t="shared" si="1"/>
        <v>130</v>
      </c>
      <c r="AI86" s="243">
        <f t="shared" si="1"/>
        <v>420</v>
      </c>
      <c r="AJ86" s="243">
        <f t="shared" si="1"/>
        <v>393</v>
      </c>
      <c r="AK86" s="243">
        <f t="shared" si="1"/>
        <v>0</v>
      </c>
      <c r="AL86" s="243">
        <f t="shared" si="1"/>
        <v>0</v>
      </c>
      <c r="AM86" s="243">
        <f t="shared" si="1"/>
        <v>0</v>
      </c>
      <c r="AN86" s="243">
        <f t="shared" si="1"/>
        <v>0</v>
      </c>
      <c r="AO86" s="243">
        <f t="shared" si="1"/>
        <v>0</v>
      </c>
      <c r="AP86" s="243">
        <f t="shared" si="1"/>
        <v>0</v>
      </c>
      <c r="AQ86" s="243">
        <f t="shared" si="1"/>
        <v>0</v>
      </c>
      <c r="AR86" s="243">
        <f t="shared" si="1"/>
        <v>0</v>
      </c>
      <c r="AS86" s="243">
        <f t="shared" si="1"/>
        <v>0</v>
      </c>
      <c r="AT86" s="243">
        <f t="shared" si="1"/>
        <v>0</v>
      </c>
      <c r="AU86" s="243">
        <f t="shared" si="1"/>
        <v>0</v>
      </c>
      <c r="AV86" s="243">
        <f t="shared" si="1"/>
        <v>0</v>
      </c>
      <c r="AW86" s="243">
        <f t="shared" si="1"/>
        <v>0</v>
      </c>
      <c r="AX86" s="243">
        <f t="shared" si="1"/>
        <v>0</v>
      </c>
      <c r="AY86" s="243">
        <f t="shared" si="1"/>
        <v>0</v>
      </c>
      <c r="AZ86" s="243">
        <f t="shared" si="1"/>
        <v>0</v>
      </c>
      <c r="BA86" s="243">
        <f t="shared" si="1"/>
        <v>0</v>
      </c>
      <c r="BB86" s="243">
        <f t="shared" si="1"/>
        <v>0</v>
      </c>
      <c r="BC86" s="243">
        <f t="shared" si="1"/>
        <v>0</v>
      </c>
      <c r="BD86" s="243">
        <f t="shared" si="1"/>
        <v>0</v>
      </c>
      <c r="BE86" s="243">
        <f t="shared" si="1"/>
        <v>0</v>
      </c>
      <c r="BF86" s="243">
        <f t="shared" si="1"/>
        <v>0</v>
      </c>
      <c r="BG86" s="243">
        <f t="shared" si="1"/>
        <v>0</v>
      </c>
      <c r="BH86" s="243">
        <f t="shared" si="1"/>
        <v>0</v>
      </c>
      <c r="BI86" s="243">
        <f t="shared" si="1"/>
        <v>0</v>
      </c>
      <c r="BJ86" s="243">
        <f t="shared" si="1"/>
        <v>0</v>
      </c>
      <c r="BK86" s="243">
        <f t="shared" si="1"/>
        <v>0</v>
      </c>
      <c r="BL86" s="243">
        <f t="shared" si="1"/>
        <v>0</v>
      </c>
      <c r="BM86" s="243">
        <f t="shared" si="1"/>
        <v>0</v>
      </c>
      <c r="BN86" s="243">
        <f t="shared" si="1"/>
        <v>0</v>
      </c>
      <c r="BO86" s="244">
        <f>SUM(BO74:BO84)</f>
        <v>0</v>
      </c>
      <c r="BP86" s="242">
        <f>SUM(C86:BO86)</f>
        <v>50369</v>
      </c>
      <c r="BQ86" s="243"/>
      <c r="BR86" s="243"/>
      <c r="BS86" s="243"/>
      <c r="BT86" s="245">
        <f>BP86-BT74</f>
        <v>-17391</v>
      </c>
    </row>
    <row r="87" spans="3:72" s="252" customFormat="1" ht="30" customHeight="1">
      <c r="C87" s="225" t="s">
        <v>254</v>
      </c>
      <c r="D87" s="225"/>
      <c r="E87" s="225"/>
      <c r="F87" s="225"/>
      <c r="G87" s="225" t="s">
        <v>255</v>
      </c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</row>
    <row r="88" spans="3:72" s="252" customFormat="1" ht="30" customHeight="1">
      <c r="C88" s="225"/>
      <c r="D88" s="225"/>
      <c r="E88" s="225"/>
      <c r="F88" s="225"/>
      <c r="G88" s="225" t="s">
        <v>256</v>
      </c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</row>
    <row r="89" spans="3:72" s="252" customFormat="1" ht="30" customHeight="1">
      <c r="C89" s="225"/>
      <c r="D89" s="225"/>
      <c r="E89" s="225"/>
      <c r="F89" s="225"/>
      <c r="G89" s="225" t="s">
        <v>257</v>
      </c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</row>
    <row r="90" spans="3:72" s="252" customFormat="1" ht="30" customHeight="1">
      <c r="C90" s="225"/>
      <c r="D90" s="225"/>
      <c r="E90" s="225"/>
      <c r="F90" s="225"/>
      <c r="G90" s="225"/>
      <c r="H90" s="225" t="s">
        <v>258</v>
      </c>
      <c r="I90" s="225"/>
      <c r="J90" s="225"/>
      <c r="K90" s="225"/>
      <c r="L90" s="225" t="s">
        <v>259</v>
      </c>
      <c r="M90" s="225"/>
      <c r="N90" s="225"/>
      <c r="O90" s="225"/>
      <c r="P90" s="225" t="s">
        <v>260</v>
      </c>
      <c r="Q90" s="225"/>
      <c r="R90" s="225"/>
      <c r="S90" s="225"/>
      <c r="T90" s="225"/>
      <c r="U90" s="225"/>
      <c r="V90" s="225"/>
      <c r="W90" s="225" t="s">
        <v>261</v>
      </c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</row>
    <row r="91" spans="3:72" s="252" customFormat="1" ht="30" customHeight="1">
      <c r="C91" s="225"/>
      <c r="D91" s="225"/>
      <c r="E91" s="225"/>
      <c r="F91" s="225"/>
      <c r="G91" s="225"/>
      <c r="H91" s="225" t="s">
        <v>262</v>
      </c>
      <c r="I91" s="225"/>
      <c r="J91" s="225"/>
      <c r="K91" s="225"/>
      <c r="L91" s="225" t="s">
        <v>263</v>
      </c>
      <c r="M91" s="225"/>
      <c r="N91" s="225"/>
      <c r="O91" s="225"/>
      <c r="P91" s="225" t="s">
        <v>264</v>
      </c>
      <c r="Q91" s="225"/>
      <c r="R91" s="225"/>
      <c r="S91" s="225"/>
      <c r="T91" s="225"/>
      <c r="U91" s="225"/>
      <c r="V91" s="225"/>
      <c r="W91" s="225" t="s">
        <v>265</v>
      </c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</row>
    <row r="92" spans="3:72" s="252" customFormat="1" ht="30" customHeight="1">
      <c r="C92" s="225"/>
      <c r="D92" s="225"/>
      <c r="E92" s="225"/>
      <c r="F92" s="258"/>
      <c r="G92" s="225"/>
      <c r="H92" s="225" t="s">
        <v>266</v>
      </c>
      <c r="I92" s="225"/>
      <c r="J92" s="225"/>
      <c r="K92" s="225"/>
      <c r="L92" s="225" t="s">
        <v>267</v>
      </c>
      <c r="M92" s="225"/>
      <c r="N92" s="225"/>
      <c r="O92" s="225"/>
      <c r="P92" s="225" t="s">
        <v>268</v>
      </c>
      <c r="Q92" s="225"/>
      <c r="R92" s="225"/>
      <c r="S92" s="225"/>
      <c r="T92" s="225"/>
      <c r="U92" s="225"/>
      <c r="V92" s="225"/>
      <c r="W92" s="225" t="s">
        <v>269</v>
      </c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</row>
    <row r="93" spans="3:72" s="252" customFormat="1" ht="30" customHeight="1">
      <c r="C93" s="225"/>
      <c r="D93" s="225"/>
      <c r="E93" s="225"/>
      <c r="F93" s="225"/>
      <c r="G93" s="225"/>
      <c r="H93" s="225" t="s">
        <v>270</v>
      </c>
      <c r="I93" s="225"/>
      <c r="J93" s="225"/>
      <c r="K93" s="225"/>
      <c r="L93" s="225" t="s">
        <v>271</v>
      </c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</row>
  </sheetData>
  <sheetProtection/>
  <mergeCells count="73">
    <mergeCell ref="BR3:BR7"/>
    <mergeCell ref="BS3:BS7"/>
    <mergeCell ref="BT3:BT7"/>
    <mergeCell ref="BL3:BL7"/>
    <mergeCell ref="BM3:BM7"/>
    <mergeCell ref="BN3:BN7"/>
    <mergeCell ref="BO3:BO7"/>
    <mergeCell ref="BP3:BP7"/>
    <mergeCell ref="BQ3:BQ7"/>
    <mergeCell ref="BF3:BF7"/>
    <mergeCell ref="BG3:BG7"/>
    <mergeCell ref="BH3:BH7"/>
    <mergeCell ref="BI3:BI7"/>
    <mergeCell ref="BJ3:BJ7"/>
    <mergeCell ref="BK3:BK7"/>
    <mergeCell ref="AZ3:AZ7"/>
    <mergeCell ref="BA3:BA7"/>
    <mergeCell ref="BB3:BB7"/>
    <mergeCell ref="BC3:BC7"/>
    <mergeCell ref="BD3:BD7"/>
    <mergeCell ref="BE3:BE7"/>
    <mergeCell ref="AT3:AT7"/>
    <mergeCell ref="AU3:AU7"/>
    <mergeCell ref="AV3:AV7"/>
    <mergeCell ref="AW3:AW7"/>
    <mergeCell ref="AX3:AX7"/>
    <mergeCell ref="AY3:AY7"/>
    <mergeCell ref="AN3:AN7"/>
    <mergeCell ref="AO3:AO7"/>
    <mergeCell ref="AP3:AP7"/>
    <mergeCell ref="AQ3:AQ7"/>
    <mergeCell ref="AR3:AR7"/>
    <mergeCell ref="AS3:AS7"/>
    <mergeCell ref="AH3:AH7"/>
    <mergeCell ref="AI3:AI7"/>
    <mergeCell ref="AJ3:AJ7"/>
    <mergeCell ref="AK3:AK7"/>
    <mergeCell ref="AL3:AL7"/>
    <mergeCell ref="AM3:AM7"/>
    <mergeCell ref="AB3:AB7"/>
    <mergeCell ref="AC3:AC7"/>
    <mergeCell ref="AD3:AD7"/>
    <mergeCell ref="AE3:AE7"/>
    <mergeCell ref="AF3:AF7"/>
    <mergeCell ref="AG3:AG7"/>
    <mergeCell ref="V3:V7"/>
    <mergeCell ref="W3:W7"/>
    <mergeCell ref="X3:X7"/>
    <mergeCell ref="Y3:Y7"/>
    <mergeCell ref="Z3:Z7"/>
    <mergeCell ref="AA3:AA7"/>
    <mergeCell ref="P3:P7"/>
    <mergeCell ref="Q3:Q7"/>
    <mergeCell ref="R3:R7"/>
    <mergeCell ref="S3:S7"/>
    <mergeCell ref="T3:T7"/>
    <mergeCell ref="U3:U7"/>
    <mergeCell ref="J3:J7"/>
    <mergeCell ref="K3:K7"/>
    <mergeCell ref="L3:L7"/>
    <mergeCell ref="M3:M7"/>
    <mergeCell ref="N3:N7"/>
    <mergeCell ref="O3:O7"/>
    <mergeCell ref="B1:I1"/>
    <mergeCell ref="J1:N1"/>
    <mergeCell ref="O1:T1"/>
    <mergeCell ref="C3:C7"/>
    <mergeCell ref="D3:D7"/>
    <mergeCell ref="E3:E7"/>
    <mergeCell ref="F3:F7"/>
    <mergeCell ref="G3:G7"/>
    <mergeCell ref="H3:H7"/>
    <mergeCell ref="I3:I7"/>
  </mergeCells>
  <printOptions horizontalCentered="1"/>
  <pageMargins left="0.7874015748031497" right="0.1968503937007874" top="0.5905511811023623" bottom="0.3937007874015748" header="0.1968503937007874" footer="0.1968503937007874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1"/>
  <sheetViews>
    <sheetView zoomScalePageLayoutView="0" workbookViewId="0" topLeftCell="A1">
      <selection activeCell="C6" sqref="C6"/>
    </sheetView>
  </sheetViews>
  <sheetFormatPr defaultColWidth="9.00390625" defaultRowHeight="13.5"/>
  <sheetData>
    <row r="1" ht="13.5">
      <c r="A1" t="s">
        <v>40</v>
      </c>
    </row>
    <row r="2" spans="1:3" ht="13.5">
      <c r="A2">
        <v>1</v>
      </c>
      <c r="B2">
        <v>1</v>
      </c>
      <c r="C2" t="s">
        <v>41</v>
      </c>
    </row>
    <row r="3" spans="1:3" ht="13.5">
      <c r="A3">
        <v>3</v>
      </c>
      <c r="B3">
        <v>4</v>
      </c>
      <c r="C3" t="s">
        <v>42</v>
      </c>
    </row>
    <row r="10" spans="1:5" ht="13.5">
      <c r="A10" s="34"/>
      <c r="B10" s="35" t="s">
        <v>30</v>
      </c>
      <c r="C10" s="35" t="s">
        <v>31</v>
      </c>
      <c r="D10" s="35" t="s">
        <v>32</v>
      </c>
      <c r="E10" s="35" t="s">
        <v>33</v>
      </c>
    </row>
    <row r="11" spans="1:5" ht="13.5">
      <c r="A11" s="35">
        <v>1</v>
      </c>
      <c r="B11" s="33">
        <v>20388</v>
      </c>
      <c r="C11" s="33">
        <v>19172</v>
      </c>
      <c r="D11" s="33">
        <v>4794</v>
      </c>
      <c r="E11" s="33">
        <v>4703</v>
      </c>
    </row>
    <row r="12" spans="1:5" ht="13.5">
      <c r="A12" s="35">
        <v>2</v>
      </c>
      <c r="B12" s="33">
        <v>27777</v>
      </c>
      <c r="C12" s="33">
        <v>26853</v>
      </c>
      <c r="D12" s="33">
        <v>0</v>
      </c>
      <c r="E12" s="33">
        <v>0</v>
      </c>
    </row>
    <row r="13" spans="1:5" ht="13.5">
      <c r="A13" s="35">
        <v>3</v>
      </c>
      <c r="B13" s="33">
        <v>31894</v>
      </c>
      <c r="C13" s="33">
        <v>30065</v>
      </c>
      <c r="D13" s="33">
        <v>0</v>
      </c>
      <c r="E13" s="33">
        <v>0</v>
      </c>
    </row>
    <row r="14" spans="1:5" ht="13.5">
      <c r="A14" s="35">
        <v>4</v>
      </c>
      <c r="B14" s="33">
        <v>34325</v>
      </c>
      <c r="C14" s="33">
        <v>32526</v>
      </c>
      <c r="D14" s="33">
        <v>0</v>
      </c>
      <c r="E14" s="33">
        <v>0</v>
      </c>
    </row>
    <row r="15" spans="1:5" ht="13.5">
      <c r="A15" s="35">
        <v>5</v>
      </c>
      <c r="B15" s="33">
        <v>26512</v>
      </c>
      <c r="C15" s="33">
        <v>26888</v>
      </c>
      <c r="D15" s="33">
        <v>0</v>
      </c>
      <c r="E15" s="33">
        <v>0</v>
      </c>
    </row>
    <row r="16" spans="1:5" ht="13.5">
      <c r="A16" s="35">
        <v>6</v>
      </c>
      <c r="B16" s="33">
        <v>31630</v>
      </c>
      <c r="C16" s="33">
        <v>30722</v>
      </c>
      <c r="D16" s="33">
        <v>0</v>
      </c>
      <c r="E16" s="33">
        <v>0</v>
      </c>
    </row>
    <row r="17" spans="1:5" ht="13.5">
      <c r="A17" s="35">
        <v>7</v>
      </c>
      <c r="B17" s="33">
        <v>36487</v>
      </c>
      <c r="C17" s="33">
        <v>35478</v>
      </c>
      <c r="D17" s="33">
        <v>0</v>
      </c>
      <c r="E17" s="33">
        <v>0</v>
      </c>
    </row>
    <row r="18" spans="1:5" ht="13.5">
      <c r="A18" s="35">
        <v>8</v>
      </c>
      <c r="B18" s="33">
        <v>42491</v>
      </c>
      <c r="C18" s="33">
        <v>41014</v>
      </c>
      <c r="D18" s="33">
        <v>0</v>
      </c>
      <c r="E18" s="33">
        <v>0</v>
      </c>
    </row>
    <row r="19" spans="1:5" ht="13.5">
      <c r="A19" s="35">
        <v>9</v>
      </c>
      <c r="B19" s="33">
        <v>40357</v>
      </c>
      <c r="C19" s="33">
        <v>40270</v>
      </c>
      <c r="D19" s="33">
        <v>0</v>
      </c>
      <c r="E19" s="33">
        <v>0</v>
      </c>
    </row>
    <row r="20" spans="1:5" ht="13.5">
      <c r="A20" s="35">
        <v>10</v>
      </c>
      <c r="B20" s="33">
        <v>39251</v>
      </c>
      <c r="C20" s="33">
        <v>39377</v>
      </c>
      <c r="D20" s="33">
        <v>0</v>
      </c>
      <c r="E20" s="33">
        <v>0</v>
      </c>
    </row>
    <row r="21" spans="1:5" ht="13.5">
      <c r="A21" s="35">
        <v>11</v>
      </c>
      <c r="B21" s="33">
        <v>43424</v>
      </c>
      <c r="C21" s="33">
        <v>43386</v>
      </c>
      <c r="D21" s="33">
        <v>0</v>
      </c>
      <c r="E21" s="33">
        <v>0</v>
      </c>
    </row>
    <row r="22" spans="1:5" ht="13.5">
      <c r="A22" s="35">
        <v>12</v>
      </c>
      <c r="B22" s="33">
        <v>49219</v>
      </c>
      <c r="C22" s="33">
        <v>49509</v>
      </c>
      <c r="D22" s="33">
        <v>0</v>
      </c>
      <c r="E22" s="33">
        <v>0</v>
      </c>
    </row>
    <row r="23" spans="1:5" ht="13.5">
      <c r="A23" s="35">
        <v>13</v>
      </c>
      <c r="B23" s="33">
        <v>55391</v>
      </c>
      <c r="C23" s="33">
        <v>56441</v>
      </c>
      <c r="D23" s="33">
        <v>0</v>
      </c>
      <c r="E23" s="33">
        <v>0</v>
      </c>
    </row>
    <row r="24" spans="1:5" ht="13.5">
      <c r="A24" s="35">
        <v>14</v>
      </c>
      <c r="B24" s="33">
        <v>37687</v>
      </c>
      <c r="C24" s="33">
        <v>43115</v>
      </c>
      <c r="D24" s="33">
        <v>0</v>
      </c>
      <c r="E24" s="33">
        <v>0</v>
      </c>
    </row>
    <row r="25" spans="1:5" ht="13.5">
      <c r="A25" s="35">
        <v>15</v>
      </c>
      <c r="B25" s="33">
        <v>37108</v>
      </c>
      <c r="C25" s="33">
        <v>46842</v>
      </c>
      <c r="D25" s="33">
        <v>0</v>
      </c>
      <c r="E25" s="33">
        <v>0</v>
      </c>
    </row>
    <row r="26" spans="1:5" ht="13.5">
      <c r="A26" s="35">
        <v>16</v>
      </c>
      <c r="B26" s="33">
        <v>34874</v>
      </c>
      <c r="C26" s="33">
        <v>47827</v>
      </c>
      <c r="D26" s="33">
        <v>0</v>
      </c>
      <c r="E26" s="33">
        <v>0</v>
      </c>
    </row>
    <row r="27" spans="1:5" ht="13.5">
      <c r="A27" s="35">
        <v>17</v>
      </c>
      <c r="B27" s="33">
        <v>25467</v>
      </c>
      <c r="C27" s="33">
        <v>39738</v>
      </c>
      <c r="D27" s="33">
        <v>0</v>
      </c>
      <c r="E27" s="33">
        <v>0</v>
      </c>
    </row>
    <row r="28" spans="1:5" ht="13.5">
      <c r="A28" s="35">
        <v>18</v>
      </c>
      <c r="B28" s="33">
        <v>12446</v>
      </c>
      <c r="C28" s="33">
        <v>26606</v>
      </c>
      <c r="D28" s="33">
        <v>0</v>
      </c>
      <c r="E28" s="33">
        <v>0</v>
      </c>
    </row>
    <row r="29" spans="1:5" ht="13.5">
      <c r="A29" s="35">
        <v>19</v>
      </c>
      <c r="B29" s="33">
        <v>3909</v>
      </c>
      <c r="C29" s="33">
        <v>12629</v>
      </c>
      <c r="D29" s="33">
        <v>0</v>
      </c>
      <c r="E29" s="33">
        <v>0</v>
      </c>
    </row>
    <row r="30" spans="1:5" ht="13.5">
      <c r="A30" s="35">
        <v>20</v>
      </c>
      <c r="B30" s="33">
        <v>1055</v>
      </c>
      <c r="C30" s="33">
        <v>4108</v>
      </c>
      <c r="D30" s="33">
        <v>0</v>
      </c>
      <c r="E30" s="33">
        <v>0</v>
      </c>
    </row>
    <row r="31" spans="1:5" ht="13.5">
      <c r="A31" s="35">
        <v>21</v>
      </c>
      <c r="B31" s="33">
        <v>120</v>
      </c>
      <c r="C31" s="33">
        <v>704</v>
      </c>
      <c r="D31" s="33">
        <v>0</v>
      </c>
      <c r="E31" s="33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262" customWidth="1"/>
    <col min="2" max="3" width="3.50390625" style="262" customWidth="1"/>
    <col min="4" max="4" width="2.75390625" style="262" customWidth="1"/>
    <col min="5" max="7" width="8.25390625" style="262" customWidth="1"/>
    <col min="8" max="8" width="5.25390625" style="262" customWidth="1"/>
    <col min="9" max="9" width="11.125" style="262" customWidth="1"/>
    <col min="10" max="10" width="15.25390625" style="262" customWidth="1"/>
    <col min="11" max="16384" width="9.00390625" style="262" customWidth="1"/>
  </cols>
  <sheetData>
    <row r="1" spans="1:11" ht="18.75">
      <c r="A1" s="260" t="s">
        <v>343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3.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3.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4.25">
      <c r="A4" s="261"/>
      <c r="B4" s="263" t="s">
        <v>344</v>
      </c>
      <c r="C4" s="261"/>
      <c r="D4" s="261"/>
      <c r="E4" s="261"/>
      <c r="F4" s="261"/>
      <c r="G4" s="261"/>
      <c r="H4" s="261"/>
      <c r="I4" s="261"/>
      <c r="J4" s="261"/>
      <c r="K4" s="261"/>
    </row>
    <row r="5" spans="1:11" ht="13.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13.5">
      <c r="A6" s="261"/>
      <c r="B6" s="261"/>
      <c r="C6" s="261" t="s">
        <v>332</v>
      </c>
      <c r="D6" s="261"/>
      <c r="E6" s="261"/>
      <c r="F6" s="261"/>
      <c r="G6" s="261"/>
      <c r="H6" s="261"/>
      <c r="I6" s="261"/>
      <c r="J6" s="261"/>
      <c r="K6" s="261"/>
    </row>
    <row r="7" spans="1:11" ht="7.5" customHeigh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7.5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1:11" ht="13.5">
      <c r="A9" s="261"/>
      <c r="B9" s="261"/>
      <c r="C9" s="261"/>
      <c r="D9" s="261" t="s">
        <v>333</v>
      </c>
      <c r="E9" s="261"/>
      <c r="F9" s="261"/>
      <c r="G9" s="261"/>
      <c r="H9" s="261"/>
      <c r="I9" s="261"/>
      <c r="J9" s="261"/>
      <c r="K9" s="261"/>
    </row>
    <row r="10" spans="1:11" ht="13.5">
      <c r="A10" s="261"/>
      <c r="B10" s="261"/>
      <c r="C10" s="261"/>
      <c r="D10" s="261"/>
      <c r="E10" s="264" t="s">
        <v>334</v>
      </c>
      <c r="F10" s="264" t="s">
        <v>335</v>
      </c>
      <c r="G10" s="264" t="s">
        <v>336</v>
      </c>
      <c r="H10" s="261"/>
      <c r="I10" s="261"/>
      <c r="J10" s="261"/>
      <c r="K10" s="261"/>
    </row>
    <row r="11" spans="1:11" ht="7.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13.5">
      <c r="A12" s="261"/>
      <c r="B12" s="261"/>
      <c r="C12" s="261"/>
      <c r="D12" s="276" t="s">
        <v>337</v>
      </c>
      <c r="E12" s="276"/>
      <c r="F12" s="276"/>
      <c r="G12" s="276"/>
      <c r="H12" s="276"/>
      <c r="I12" s="276"/>
      <c r="J12" s="276"/>
      <c r="K12" s="261"/>
    </row>
    <row r="13" spans="1:11" ht="7.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1:11" ht="13.5">
      <c r="A14" s="261"/>
      <c r="B14" s="261"/>
      <c r="C14" s="261"/>
      <c r="D14" s="276" t="s">
        <v>338</v>
      </c>
      <c r="E14" s="276"/>
      <c r="F14" s="276"/>
      <c r="G14" s="276"/>
      <c r="H14" s="276"/>
      <c r="I14" s="276"/>
      <c r="J14" s="261"/>
      <c r="K14" s="261"/>
    </row>
    <row r="15" spans="1:11" ht="7.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</row>
    <row r="16" spans="1:11" ht="13.5">
      <c r="A16" s="261"/>
      <c r="B16" s="261"/>
      <c r="C16" s="261"/>
      <c r="D16" s="276" t="s">
        <v>339</v>
      </c>
      <c r="E16" s="276"/>
      <c r="F16" s="276"/>
      <c r="G16" s="276"/>
      <c r="H16" s="277"/>
      <c r="I16" s="261"/>
      <c r="J16" s="261"/>
      <c r="K16" s="261"/>
    </row>
    <row r="17" spans="1:11" ht="7.5" customHeight="1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t="13.5">
      <c r="A18" s="261"/>
      <c r="B18" s="261"/>
      <c r="C18" s="261"/>
      <c r="D18" s="276" t="s">
        <v>340</v>
      </c>
      <c r="E18" s="276"/>
      <c r="F18" s="276"/>
      <c r="G18" s="276"/>
      <c r="H18" s="276"/>
      <c r="I18" s="276"/>
      <c r="J18" s="261"/>
      <c r="K18" s="261"/>
    </row>
    <row r="19" spans="1:11" ht="7.5" customHeight="1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</row>
    <row r="20" spans="1:11" ht="13.5">
      <c r="A20" s="261"/>
      <c r="B20" s="261"/>
      <c r="C20" s="261"/>
      <c r="D20" s="276" t="s">
        <v>342</v>
      </c>
      <c r="E20" s="276"/>
      <c r="F20" s="276"/>
      <c r="G20" s="276"/>
      <c r="H20" s="276"/>
      <c r="I20" s="276"/>
      <c r="J20" s="276"/>
      <c r="K20" s="261"/>
    </row>
    <row r="21" spans="1:11" ht="7.5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3" ht="13.5">
      <c r="A23" s="265" t="s">
        <v>341</v>
      </c>
    </row>
  </sheetData>
  <sheetProtection/>
  <mergeCells count="5">
    <mergeCell ref="D12:J12"/>
    <mergeCell ref="D14:I14"/>
    <mergeCell ref="D16:H16"/>
    <mergeCell ref="D18:I18"/>
    <mergeCell ref="D20:J20"/>
  </mergeCells>
  <hyperlinks>
    <hyperlink ref="E10" location="'第5表 男女計'!R1C1" display="(男女計)"/>
    <hyperlink ref="F10" location="'第5表 男'!R1C1" display="(男)"/>
    <hyperlink ref="G10" location="'第5表 女'!R1C1" display="(女)"/>
    <hyperlink ref="D12" location="第6表!A1" display="第６表　年齢(５歳階級)別・男女別死亡数及び死亡率"/>
    <hyperlink ref="D14" location="第7表!A1" display="第７表　年齢(５歳階級)別・男女別社会動態"/>
    <hyperlink ref="D16" location="第8表!A1" display="第８表　月別・要因別増減状況"/>
    <hyperlink ref="D18" location="第9表!A1" display="第９表　月別・男女別出生数及び死亡数"/>
    <hyperlink ref="D20" location="第10表!A1" display="第10表　岩手県人口移動一覧表"/>
    <hyperlink ref="D20:J20" location="第10表!R1C2" display="第10表　岩手県人口移動一覧表(平成19年市町村別転出入者数)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61" customWidth="1"/>
    <col min="2" max="2" width="10.625" style="61" customWidth="1"/>
    <col min="3" max="4" width="9.125" style="61" customWidth="1"/>
    <col min="5" max="5" width="4.00390625" style="61" customWidth="1"/>
    <col min="6" max="6" width="6.625" style="61" customWidth="1"/>
    <col min="7" max="14" width="9.125" style="61" customWidth="1"/>
    <col min="15" max="15" width="3.625" style="61" customWidth="1"/>
    <col min="16" max="16" width="6.625" style="61" customWidth="1"/>
    <col min="17" max="17" width="3.625" style="61" customWidth="1"/>
    <col min="18" max="18" width="6.625" style="61" customWidth="1"/>
    <col min="19" max="19" width="6.625" style="61" hidden="1" customWidth="1"/>
    <col min="20" max="20" width="9.00390625" style="61" customWidth="1"/>
    <col min="21" max="21" width="4.00390625" style="61" customWidth="1"/>
    <col min="22" max="22" width="6.625" style="61" customWidth="1"/>
    <col min="23" max="23" width="10.625" style="61" customWidth="1"/>
    <col min="24" max="24" width="9.00390625" style="61" customWidth="1"/>
    <col min="25" max="25" width="4.00390625" style="61" hidden="1" customWidth="1"/>
    <col min="26" max="16384" width="9.00390625" style="61" customWidth="1"/>
  </cols>
  <sheetData>
    <row r="1" spans="1:24" ht="17.25">
      <c r="A1" s="278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9" t="s">
        <v>76</v>
      </c>
      <c r="L1" s="279"/>
      <c r="M1" s="278"/>
      <c r="N1" s="278"/>
      <c r="O1" s="60"/>
      <c r="X1" s="62"/>
    </row>
    <row r="2" spans="1:23" ht="13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80" t="s">
        <v>42</v>
      </c>
      <c r="O2" s="280"/>
      <c r="P2" s="280"/>
      <c r="Q2" s="280"/>
      <c r="R2" s="280"/>
      <c r="S2" s="280"/>
      <c r="T2" s="280"/>
      <c r="U2" s="64"/>
      <c r="V2" s="281" t="s">
        <v>77</v>
      </c>
      <c r="W2" s="281"/>
    </row>
    <row r="3" spans="1:24" ht="13.5" customHeight="1">
      <c r="A3" s="65" t="s">
        <v>78</v>
      </c>
      <c r="B3" s="66" t="s">
        <v>79</v>
      </c>
      <c r="C3" s="282" t="s">
        <v>80</v>
      </c>
      <c r="D3" s="283"/>
      <c r="E3" s="283"/>
      <c r="F3" s="284"/>
      <c r="G3" s="288" t="s">
        <v>81</v>
      </c>
      <c r="H3" s="289"/>
      <c r="I3" s="289"/>
      <c r="J3" s="289"/>
      <c r="K3" s="289"/>
      <c r="L3" s="289"/>
      <c r="M3" s="289"/>
      <c r="N3" s="289"/>
      <c r="O3" s="289"/>
      <c r="P3" s="290"/>
      <c r="Q3" s="282" t="s">
        <v>82</v>
      </c>
      <c r="R3" s="284"/>
      <c r="S3" s="67"/>
      <c r="T3" s="291" t="s">
        <v>83</v>
      </c>
      <c r="U3" s="282" t="s">
        <v>84</v>
      </c>
      <c r="V3" s="284"/>
      <c r="W3" s="68" t="s">
        <v>85</v>
      </c>
      <c r="X3" s="69"/>
    </row>
    <row r="4" spans="1:24" ht="13.5">
      <c r="A4" s="70"/>
      <c r="B4" s="71" t="s">
        <v>86</v>
      </c>
      <c r="C4" s="285"/>
      <c r="D4" s="286"/>
      <c r="E4" s="286"/>
      <c r="F4" s="287"/>
      <c r="G4" s="298" t="s">
        <v>87</v>
      </c>
      <c r="H4" s="299"/>
      <c r="I4" s="299"/>
      <c r="J4" s="300"/>
      <c r="K4" s="298" t="s">
        <v>88</v>
      </c>
      <c r="L4" s="299"/>
      <c r="M4" s="299"/>
      <c r="N4" s="300"/>
      <c r="O4" s="298" t="s">
        <v>89</v>
      </c>
      <c r="P4" s="300"/>
      <c r="Q4" s="294" t="s">
        <v>90</v>
      </c>
      <c r="R4" s="295"/>
      <c r="S4" s="72"/>
      <c r="T4" s="292"/>
      <c r="U4" s="294"/>
      <c r="V4" s="295"/>
      <c r="W4" s="74" t="s">
        <v>86</v>
      </c>
      <c r="X4" s="75"/>
    </row>
    <row r="5" spans="1:24" ht="13.5">
      <c r="A5" s="76" t="s">
        <v>91</v>
      </c>
      <c r="B5" s="77" t="s">
        <v>92</v>
      </c>
      <c r="C5" s="78" t="s">
        <v>93</v>
      </c>
      <c r="D5" s="78" t="s">
        <v>94</v>
      </c>
      <c r="E5" s="301" t="s">
        <v>95</v>
      </c>
      <c r="F5" s="302"/>
      <c r="G5" s="78" t="s">
        <v>96</v>
      </c>
      <c r="H5" s="78" t="s">
        <v>97</v>
      </c>
      <c r="I5" s="78" t="s">
        <v>98</v>
      </c>
      <c r="J5" s="79" t="s">
        <v>99</v>
      </c>
      <c r="K5" s="78" t="s">
        <v>96</v>
      </c>
      <c r="L5" s="78" t="s">
        <v>97</v>
      </c>
      <c r="M5" s="78" t="s">
        <v>100</v>
      </c>
      <c r="N5" s="79" t="s">
        <v>99</v>
      </c>
      <c r="O5" s="296"/>
      <c r="P5" s="297"/>
      <c r="Q5" s="296" t="s">
        <v>101</v>
      </c>
      <c r="R5" s="297"/>
      <c r="S5" s="81"/>
      <c r="T5" s="293"/>
      <c r="U5" s="296"/>
      <c r="V5" s="297"/>
      <c r="W5" s="82" t="s">
        <v>92</v>
      </c>
      <c r="X5" s="75"/>
    </row>
    <row r="6" spans="1:24" ht="12.75" customHeight="1">
      <c r="A6" s="83" t="s">
        <v>48</v>
      </c>
      <c r="B6" s="84">
        <v>1330147</v>
      </c>
      <c r="C6" s="85">
        <v>9497</v>
      </c>
      <c r="D6" s="86">
        <v>22047</v>
      </c>
      <c r="E6" s="87" t="s">
        <v>153</v>
      </c>
      <c r="F6" s="88">
        <v>12550</v>
      </c>
      <c r="G6" s="85">
        <v>22838</v>
      </c>
      <c r="H6" s="86">
        <v>18661</v>
      </c>
      <c r="I6" s="86">
        <v>203</v>
      </c>
      <c r="J6" s="88">
        <v>41702</v>
      </c>
      <c r="K6" s="85">
        <v>22838</v>
      </c>
      <c r="L6" s="86">
        <v>22702</v>
      </c>
      <c r="M6" s="86">
        <v>173</v>
      </c>
      <c r="N6" s="88">
        <v>45713</v>
      </c>
      <c r="O6" s="89" t="s">
        <v>153</v>
      </c>
      <c r="P6" s="88">
        <v>4011</v>
      </c>
      <c r="Q6" s="89" t="s">
        <v>153</v>
      </c>
      <c r="R6" s="90">
        <v>865</v>
      </c>
      <c r="S6" s="90">
        <v>-865</v>
      </c>
      <c r="T6" s="91">
        <v>35</v>
      </c>
      <c r="U6" s="89" t="s">
        <v>153</v>
      </c>
      <c r="V6" s="88">
        <v>17391</v>
      </c>
      <c r="W6" s="92">
        <v>1312756</v>
      </c>
      <c r="X6" s="69"/>
    </row>
    <row r="7" spans="1:25" ht="12.75" customHeight="1">
      <c r="A7" s="93" t="s">
        <v>102</v>
      </c>
      <c r="B7" s="94"/>
      <c r="C7" s="95"/>
      <c r="D7" s="96"/>
      <c r="E7" s="97"/>
      <c r="F7" s="98"/>
      <c r="G7" s="95"/>
      <c r="H7" s="96"/>
      <c r="I7" s="96"/>
      <c r="J7" s="99"/>
      <c r="K7" s="95"/>
      <c r="L7" s="96"/>
      <c r="M7" s="96"/>
      <c r="N7" s="99"/>
      <c r="O7" s="100"/>
      <c r="P7" s="98"/>
      <c r="Q7" s="100"/>
      <c r="R7" s="98"/>
      <c r="S7" s="98"/>
      <c r="T7" s="94"/>
      <c r="U7" s="100"/>
      <c r="V7" s="98"/>
      <c r="W7" s="101"/>
      <c r="X7" s="75"/>
      <c r="Y7" s="61">
        <v>1</v>
      </c>
    </row>
    <row r="8" spans="1:25" s="105" customFormat="1" ht="12.75" customHeight="1">
      <c r="A8" s="102" t="s">
        <v>103</v>
      </c>
      <c r="B8" s="91">
        <v>39560</v>
      </c>
      <c r="C8" s="85">
        <v>9497</v>
      </c>
      <c r="D8" s="86">
        <v>119</v>
      </c>
      <c r="E8" s="87" t="s">
        <v>154</v>
      </c>
      <c r="F8" s="88">
        <v>9378</v>
      </c>
      <c r="G8" s="85">
        <v>2006</v>
      </c>
      <c r="H8" s="86">
        <v>1325</v>
      </c>
      <c r="I8" s="86">
        <v>9</v>
      </c>
      <c r="J8" s="88">
        <v>3340</v>
      </c>
      <c r="K8" s="85">
        <v>2006</v>
      </c>
      <c r="L8" s="86">
        <v>1165</v>
      </c>
      <c r="M8" s="86">
        <v>14</v>
      </c>
      <c r="N8" s="88">
        <v>3185</v>
      </c>
      <c r="O8" s="103" t="s">
        <v>154</v>
      </c>
      <c r="P8" s="88">
        <v>155</v>
      </c>
      <c r="Q8" s="103" t="s">
        <v>154</v>
      </c>
      <c r="R8" s="88">
        <v>9</v>
      </c>
      <c r="S8" s="88">
        <v>9</v>
      </c>
      <c r="T8" s="91">
        <v>3</v>
      </c>
      <c r="U8" s="103" t="s">
        <v>154</v>
      </c>
      <c r="V8" s="88">
        <v>9545</v>
      </c>
      <c r="W8" s="92">
        <v>49105</v>
      </c>
      <c r="X8" s="104"/>
      <c r="Y8" s="105">
        <v>1</v>
      </c>
    </row>
    <row r="9" spans="1:24" ht="12.75" customHeight="1">
      <c r="A9" s="93">
        <v>0</v>
      </c>
      <c r="B9" s="94">
        <v>0</v>
      </c>
      <c r="C9" s="95">
        <v>9497</v>
      </c>
      <c r="D9" s="97">
        <v>45</v>
      </c>
      <c r="E9" s="97" t="s">
        <v>154</v>
      </c>
      <c r="F9" s="98">
        <v>9452</v>
      </c>
      <c r="G9" s="96">
        <v>489</v>
      </c>
      <c r="H9" s="96">
        <v>182</v>
      </c>
      <c r="I9" s="96">
        <v>2</v>
      </c>
      <c r="J9" s="98">
        <v>673</v>
      </c>
      <c r="K9" s="95">
        <v>489</v>
      </c>
      <c r="L9" s="96">
        <v>143</v>
      </c>
      <c r="M9" s="96">
        <v>11</v>
      </c>
      <c r="N9" s="98">
        <v>643</v>
      </c>
      <c r="O9" s="100" t="s">
        <v>154</v>
      </c>
      <c r="P9" s="98">
        <v>30</v>
      </c>
      <c r="Q9" s="106" t="s">
        <v>154</v>
      </c>
      <c r="R9" s="98">
        <v>17</v>
      </c>
      <c r="S9" s="98">
        <v>17</v>
      </c>
      <c r="T9" s="94">
        <v>0</v>
      </c>
      <c r="U9" s="100" t="s">
        <v>154</v>
      </c>
      <c r="V9" s="98">
        <v>9499</v>
      </c>
      <c r="W9" s="101">
        <v>9499</v>
      </c>
      <c r="X9" s="69"/>
    </row>
    <row r="10" spans="1:24" ht="12.75" customHeight="1">
      <c r="A10" s="107">
        <v>1</v>
      </c>
      <c r="B10" s="94">
        <v>9595</v>
      </c>
      <c r="C10" s="108" t="s">
        <v>104</v>
      </c>
      <c r="D10" s="96">
        <v>17</v>
      </c>
      <c r="E10" s="97" t="s">
        <v>153</v>
      </c>
      <c r="F10" s="98">
        <v>17</v>
      </c>
      <c r="G10" s="95">
        <v>461</v>
      </c>
      <c r="H10" s="96">
        <v>332</v>
      </c>
      <c r="I10" s="96">
        <v>2</v>
      </c>
      <c r="J10" s="98">
        <v>795</v>
      </c>
      <c r="K10" s="95">
        <v>461</v>
      </c>
      <c r="L10" s="96">
        <v>301</v>
      </c>
      <c r="M10" s="96">
        <v>1</v>
      </c>
      <c r="N10" s="98">
        <v>763</v>
      </c>
      <c r="O10" s="100" t="s">
        <v>154</v>
      </c>
      <c r="P10" s="98">
        <v>32</v>
      </c>
      <c r="Q10" s="106" t="s">
        <v>153</v>
      </c>
      <c r="R10" s="98">
        <v>1</v>
      </c>
      <c r="S10" s="98">
        <v>-1</v>
      </c>
      <c r="T10" s="94">
        <v>0</v>
      </c>
      <c r="U10" s="100" t="s">
        <v>154</v>
      </c>
      <c r="V10" s="98">
        <v>14</v>
      </c>
      <c r="W10" s="101">
        <v>9609</v>
      </c>
      <c r="X10" s="75"/>
    </row>
    <row r="11" spans="1:24" ht="12.75" customHeight="1">
      <c r="A11" s="107">
        <v>2</v>
      </c>
      <c r="B11" s="94">
        <v>9749</v>
      </c>
      <c r="C11" s="108" t="s">
        <v>104</v>
      </c>
      <c r="D11" s="96">
        <v>19</v>
      </c>
      <c r="E11" s="97" t="s">
        <v>153</v>
      </c>
      <c r="F11" s="98">
        <v>19</v>
      </c>
      <c r="G11" s="95">
        <v>401</v>
      </c>
      <c r="H11" s="96">
        <v>287</v>
      </c>
      <c r="I11" s="96">
        <v>3</v>
      </c>
      <c r="J11" s="98">
        <v>691</v>
      </c>
      <c r="K11" s="95">
        <v>401</v>
      </c>
      <c r="L11" s="96">
        <v>259</v>
      </c>
      <c r="M11" s="96">
        <v>2</v>
      </c>
      <c r="N11" s="98">
        <v>662</v>
      </c>
      <c r="O11" s="100" t="s">
        <v>154</v>
      </c>
      <c r="P11" s="98">
        <v>29</v>
      </c>
      <c r="Q11" s="106" t="s">
        <v>153</v>
      </c>
      <c r="R11" s="98">
        <v>1</v>
      </c>
      <c r="S11" s="98">
        <v>-1</v>
      </c>
      <c r="T11" s="94">
        <v>1</v>
      </c>
      <c r="U11" s="100" t="s">
        <v>154</v>
      </c>
      <c r="V11" s="98">
        <v>10</v>
      </c>
      <c r="W11" s="101">
        <v>9759</v>
      </c>
      <c r="X11" s="75"/>
    </row>
    <row r="12" spans="1:24" ht="12.75" customHeight="1">
      <c r="A12" s="107">
        <v>3</v>
      </c>
      <c r="B12" s="94">
        <v>9963</v>
      </c>
      <c r="C12" s="108" t="s">
        <v>104</v>
      </c>
      <c r="D12" s="96">
        <v>12</v>
      </c>
      <c r="E12" s="97" t="s">
        <v>153</v>
      </c>
      <c r="F12" s="98">
        <v>12</v>
      </c>
      <c r="G12" s="95">
        <v>340</v>
      </c>
      <c r="H12" s="96">
        <v>266</v>
      </c>
      <c r="I12" s="96">
        <v>0</v>
      </c>
      <c r="J12" s="98">
        <v>606</v>
      </c>
      <c r="K12" s="95">
        <v>340</v>
      </c>
      <c r="L12" s="96">
        <v>239</v>
      </c>
      <c r="M12" s="96">
        <v>0</v>
      </c>
      <c r="N12" s="98">
        <v>579</v>
      </c>
      <c r="O12" s="100" t="s">
        <v>154</v>
      </c>
      <c r="P12" s="98">
        <v>27</v>
      </c>
      <c r="Q12" s="106" t="s">
        <v>153</v>
      </c>
      <c r="R12" s="98">
        <v>5</v>
      </c>
      <c r="S12" s="98">
        <v>-5</v>
      </c>
      <c r="T12" s="94">
        <v>2</v>
      </c>
      <c r="U12" s="100" t="s">
        <v>154</v>
      </c>
      <c r="V12" s="98">
        <v>12</v>
      </c>
      <c r="W12" s="101">
        <v>9975</v>
      </c>
      <c r="X12" s="75"/>
    </row>
    <row r="13" spans="1:24" ht="12.75" customHeight="1">
      <c r="A13" s="107">
        <v>4</v>
      </c>
      <c r="B13" s="94">
        <v>10253</v>
      </c>
      <c r="C13" s="108" t="s">
        <v>104</v>
      </c>
      <c r="D13" s="96">
        <v>26</v>
      </c>
      <c r="E13" s="97" t="s">
        <v>153</v>
      </c>
      <c r="F13" s="98">
        <v>26</v>
      </c>
      <c r="G13" s="95">
        <v>315</v>
      </c>
      <c r="H13" s="96">
        <v>258</v>
      </c>
      <c r="I13" s="96">
        <v>2</v>
      </c>
      <c r="J13" s="98">
        <v>575</v>
      </c>
      <c r="K13" s="95">
        <v>315</v>
      </c>
      <c r="L13" s="96">
        <v>223</v>
      </c>
      <c r="M13" s="96">
        <v>0</v>
      </c>
      <c r="N13" s="98">
        <v>538</v>
      </c>
      <c r="O13" s="100" t="s">
        <v>154</v>
      </c>
      <c r="P13" s="98">
        <v>37</v>
      </c>
      <c r="Q13" s="106" t="s">
        <v>153</v>
      </c>
      <c r="R13" s="98">
        <v>1</v>
      </c>
      <c r="S13" s="98">
        <v>-1</v>
      </c>
      <c r="T13" s="94">
        <v>0</v>
      </c>
      <c r="U13" s="100" t="s">
        <v>154</v>
      </c>
      <c r="V13" s="98">
        <v>10</v>
      </c>
      <c r="W13" s="101">
        <v>10263</v>
      </c>
      <c r="X13" s="75"/>
    </row>
    <row r="14" spans="1:25" s="105" customFormat="1" ht="12.75" customHeight="1">
      <c r="A14" s="109" t="s">
        <v>105</v>
      </c>
      <c r="B14" s="91">
        <v>54630</v>
      </c>
      <c r="C14" s="110" t="s">
        <v>104</v>
      </c>
      <c r="D14" s="86">
        <v>49</v>
      </c>
      <c r="E14" s="87" t="s">
        <v>153</v>
      </c>
      <c r="F14" s="88">
        <v>49</v>
      </c>
      <c r="G14" s="85">
        <v>1092</v>
      </c>
      <c r="H14" s="86">
        <v>782</v>
      </c>
      <c r="I14" s="86">
        <v>5</v>
      </c>
      <c r="J14" s="88">
        <v>1879</v>
      </c>
      <c r="K14" s="85">
        <v>1092</v>
      </c>
      <c r="L14" s="86">
        <v>852</v>
      </c>
      <c r="M14" s="86">
        <v>3</v>
      </c>
      <c r="N14" s="88">
        <v>1947</v>
      </c>
      <c r="O14" s="103" t="s">
        <v>153</v>
      </c>
      <c r="P14" s="88">
        <v>68</v>
      </c>
      <c r="Q14" s="103" t="s">
        <v>153</v>
      </c>
      <c r="R14" s="111">
        <v>13</v>
      </c>
      <c r="S14" s="88">
        <v>-13</v>
      </c>
      <c r="T14" s="91">
        <v>4</v>
      </c>
      <c r="U14" s="103" t="s">
        <v>153</v>
      </c>
      <c r="V14" s="88">
        <v>126</v>
      </c>
      <c r="W14" s="92">
        <v>54504</v>
      </c>
      <c r="X14" s="104"/>
      <c r="Y14" s="105">
        <v>1</v>
      </c>
    </row>
    <row r="15" spans="1:24" ht="12.75" customHeight="1">
      <c r="A15" s="107">
        <v>5</v>
      </c>
      <c r="B15" s="94">
        <v>10125</v>
      </c>
      <c r="C15" s="108" t="s">
        <v>104</v>
      </c>
      <c r="D15" s="96">
        <v>11</v>
      </c>
      <c r="E15" s="97" t="s">
        <v>153</v>
      </c>
      <c r="F15" s="98">
        <v>11</v>
      </c>
      <c r="G15" s="95">
        <v>321</v>
      </c>
      <c r="H15" s="96">
        <v>217</v>
      </c>
      <c r="I15" s="96">
        <v>1</v>
      </c>
      <c r="J15" s="98">
        <v>539</v>
      </c>
      <c r="K15" s="95">
        <v>321</v>
      </c>
      <c r="L15" s="96">
        <v>193</v>
      </c>
      <c r="M15" s="96">
        <v>1</v>
      </c>
      <c r="N15" s="98">
        <v>515</v>
      </c>
      <c r="O15" s="100" t="s">
        <v>154</v>
      </c>
      <c r="P15" s="98">
        <v>24</v>
      </c>
      <c r="Q15" s="106" t="s">
        <v>153</v>
      </c>
      <c r="R15" s="98">
        <v>3</v>
      </c>
      <c r="S15" s="98">
        <v>-3</v>
      </c>
      <c r="T15" s="94">
        <v>0</v>
      </c>
      <c r="U15" s="100" t="s">
        <v>154</v>
      </c>
      <c r="V15" s="98">
        <v>10</v>
      </c>
      <c r="W15" s="101">
        <v>10135</v>
      </c>
      <c r="X15" s="75"/>
    </row>
    <row r="16" spans="1:24" ht="12.75" customHeight="1">
      <c r="A16" s="107">
        <v>6</v>
      </c>
      <c r="B16" s="94">
        <v>10546</v>
      </c>
      <c r="C16" s="108" t="s">
        <v>104</v>
      </c>
      <c r="D16" s="96">
        <v>10</v>
      </c>
      <c r="E16" s="97" t="s">
        <v>153</v>
      </c>
      <c r="F16" s="98">
        <v>10</v>
      </c>
      <c r="G16" s="95">
        <v>259</v>
      </c>
      <c r="H16" s="96">
        <v>175</v>
      </c>
      <c r="I16" s="96">
        <v>2</v>
      </c>
      <c r="J16" s="98">
        <v>436</v>
      </c>
      <c r="K16" s="95">
        <v>259</v>
      </c>
      <c r="L16" s="96">
        <v>179</v>
      </c>
      <c r="M16" s="96">
        <v>0</v>
      </c>
      <c r="N16" s="98">
        <v>438</v>
      </c>
      <c r="O16" s="100" t="s">
        <v>153</v>
      </c>
      <c r="P16" s="98">
        <v>2</v>
      </c>
      <c r="Q16" s="106" t="s">
        <v>154</v>
      </c>
      <c r="R16" s="98">
        <v>2</v>
      </c>
      <c r="S16" s="98">
        <v>2</v>
      </c>
      <c r="T16" s="94">
        <v>1</v>
      </c>
      <c r="U16" s="100" t="s">
        <v>153</v>
      </c>
      <c r="V16" s="98">
        <v>9</v>
      </c>
      <c r="W16" s="101">
        <v>10537</v>
      </c>
      <c r="X16" s="75"/>
    </row>
    <row r="17" spans="1:24" ht="12.75" customHeight="1">
      <c r="A17" s="107">
        <v>7</v>
      </c>
      <c r="B17" s="94">
        <v>10919</v>
      </c>
      <c r="C17" s="108" t="s">
        <v>104</v>
      </c>
      <c r="D17" s="96">
        <v>17</v>
      </c>
      <c r="E17" s="97" t="s">
        <v>153</v>
      </c>
      <c r="F17" s="98">
        <v>17</v>
      </c>
      <c r="G17" s="95">
        <v>190</v>
      </c>
      <c r="H17" s="96">
        <v>149</v>
      </c>
      <c r="I17" s="96">
        <v>1</v>
      </c>
      <c r="J17" s="98">
        <v>340</v>
      </c>
      <c r="K17" s="95">
        <v>190</v>
      </c>
      <c r="L17" s="96">
        <v>170</v>
      </c>
      <c r="M17" s="96">
        <v>1</v>
      </c>
      <c r="N17" s="98">
        <v>361</v>
      </c>
      <c r="O17" s="100" t="s">
        <v>153</v>
      </c>
      <c r="P17" s="98">
        <v>21</v>
      </c>
      <c r="Q17" s="106" t="s">
        <v>154</v>
      </c>
      <c r="R17" s="98">
        <v>0</v>
      </c>
      <c r="S17" s="98">
        <v>0</v>
      </c>
      <c r="T17" s="94">
        <v>1</v>
      </c>
      <c r="U17" s="100" t="s">
        <v>153</v>
      </c>
      <c r="V17" s="98">
        <v>37</v>
      </c>
      <c r="W17" s="101">
        <v>10882</v>
      </c>
      <c r="X17" s="75"/>
    </row>
    <row r="18" spans="1:24" ht="12.75" customHeight="1">
      <c r="A18" s="107">
        <v>8</v>
      </c>
      <c r="B18" s="94">
        <v>11207</v>
      </c>
      <c r="C18" s="108" t="s">
        <v>104</v>
      </c>
      <c r="D18" s="96">
        <v>8</v>
      </c>
      <c r="E18" s="97" t="s">
        <v>153</v>
      </c>
      <c r="F18" s="98">
        <v>8</v>
      </c>
      <c r="G18" s="95">
        <v>179</v>
      </c>
      <c r="H18" s="96">
        <v>131</v>
      </c>
      <c r="I18" s="96">
        <v>1</v>
      </c>
      <c r="J18" s="98">
        <v>311</v>
      </c>
      <c r="K18" s="95">
        <v>179</v>
      </c>
      <c r="L18" s="96">
        <v>158</v>
      </c>
      <c r="M18" s="96">
        <v>1</v>
      </c>
      <c r="N18" s="98">
        <v>338</v>
      </c>
      <c r="O18" s="100" t="s">
        <v>153</v>
      </c>
      <c r="P18" s="98">
        <v>27</v>
      </c>
      <c r="Q18" s="106" t="s">
        <v>153</v>
      </c>
      <c r="R18" s="98">
        <v>7</v>
      </c>
      <c r="S18" s="98">
        <v>-7</v>
      </c>
      <c r="T18" s="94">
        <v>2</v>
      </c>
      <c r="U18" s="100" t="s">
        <v>153</v>
      </c>
      <c r="V18" s="98">
        <v>40</v>
      </c>
      <c r="W18" s="101">
        <v>11167</v>
      </c>
      <c r="X18" s="75"/>
    </row>
    <row r="19" spans="1:24" ht="12.75" customHeight="1">
      <c r="A19" s="107">
        <v>9</v>
      </c>
      <c r="B19" s="94">
        <v>11833</v>
      </c>
      <c r="C19" s="108" t="s">
        <v>104</v>
      </c>
      <c r="D19" s="96">
        <v>3</v>
      </c>
      <c r="E19" s="97" t="s">
        <v>153</v>
      </c>
      <c r="F19" s="98">
        <v>3</v>
      </c>
      <c r="G19" s="95">
        <v>143</v>
      </c>
      <c r="H19" s="96">
        <v>110</v>
      </c>
      <c r="I19" s="96">
        <v>0</v>
      </c>
      <c r="J19" s="98">
        <v>253</v>
      </c>
      <c r="K19" s="95">
        <v>143</v>
      </c>
      <c r="L19" s="96">
        <v>152</v>
      </c>
      <c r="M19" s="96">
        <v>0</v>
      </c>
      <c r="N19" s="98">
        <v>295</v>
      </c>
      <c r="O19" s="100" t="s">
        <v>153</v>
      </c>
      <c r="P19" s="98">
        <v>42</v>
      </c>
      <c r="Q19" s="106" t="s">
        <v>153</v>
      </c>
      <c r="R19" s="98">
        <v>5</v>
      </c>
      <c r="S19" s="98">
        <v>-5</v>
      </c>
      <c r="T19" s="94">
        <v>0</v>
      </c>
      <c r="U19" s="100" t="s">
        <v>153</v>
      </c>
      <c r="V19" s="98">
        <v>50</v>
      </c>
      <c r="W19" s="101">
        <v>11783</v>
      </c>
      <c r="X19" s="75"/>
    </row>
    <row r="20" spans="1:25" s="105" customFormat="1" ht="12.75" customHeight="1">
      <c r="A20" s="102" t="s">
        <v>106</v>
      </c>
      <c r="B20" s="91">
        <v>61959</v>
      </c>
      <c r="C20" s="110" t="s">
        <v>104</v>
      </c>
      <c r="D20" s="86">
        <v>30</v>
      </c>
      <c r="E20" s="87" t="s">
        <v>153</v>
      </c>
      <c r="F20" s="88">
        <v>30</v>
      </c>
      <c r="G20" s="85">
        <v>616</v>
      </c>
      <c r="H20" s="86">
        <v>423</v>
      </c>
      <c r="I20" s="86">
        <v>2</v>
      </c>
      <c r="J20" s="88">
        <v>1041</v>
      </c>
      <c r="K20" s="85">
        <v>616</v>
      </c>
      <c r="L20" s="86">
        <v>494</v>
      </c>
      <c r="M20" s="86">
        <v>2</v>
      </c>
      <c r="N20" s="88">
        <v>1112</v>
      </c>
      <c r="O20" s="103" t="s">
        <v>153</v>
      </c>
      <c r="P20" s="88">
        <v>71</v>
      </c>
      <c r="Q20" s="103" t="s">
        <v>153</v>
      </c>
      <c r="R20" s="111">
        <v>3</v>
      </c>
      <c r="S20" s="88">
        <v>-3</v>
      </c>
      <c r="T20" s="91">
        <v>1</v>
      </c>
      <c r="U20" s="103" t="s">
        <v>153</v>
      </c>
      <c r="V20" s="88">
        <v>103</v>
      </c>
      <c r="W20" s="92">
        <v>61856</v>
      </c>
      <c r="X20" s="104"/>
      <c r="Y20" s="105">
        <v>1</v>
      </c>
    </row>
    <row r="21" spans="1:24" ht="12.75" customHeight="1">
      <c r="A21" s="107">
        <v>10</v>
      </c>
      <c r="B21" s="94">
        <v>12027</v>
      </c>
      <c r="C21" s="108" t="s">
        <v>104</v>
      </c>
      <c r="D21" s="96">
        <v>3</v>
      </c>
      <c r="E21" s="97" t="s">
        <v>153</v>
      </c>
      <c r="F21" s="98">
        <v>3</v>
      </c>
      <c r="G21" s="95">
        <v>157</v>
      </c>
      <c r="H21" s="96">
        <v>113</v>
      </c>
      <c r="I21" s="96">
        <v>0</v>
      </c>
      <c r="J21" s="98">
        <v>270</v>
      </c>
      <c r="K21" s="95">
        <v>157</v>
      </c>
      <c r="L21" s="96">
        <v>125</v>
      </c>
      <c r="M21" s="96">
        <v>1</v>
      </c>
      <c r="N21" s="98">
        <v>283</v>
      </c>
      <c r="O21" s="100" t="s">
        <v>153</v>
      </c>
      <c r="P21" s="98">
        <v>13</v>
      </c>
      <c r="Q21" s="106" t="s">
        <v>154</v>
      </c>
      <c r="R21" s="98">
        <v>0</v>
      </c>
      <c r="S21" s="98">
        <v>0</v>
      </c>
      <c r="T21" s="94">
        <v>0</v>
      </c>
      <c r="U21" s="100" t="s">
        <v>153</v>
      </c>
      <c r="V21" s="98">
        <v>16</v>
      </c>
      <c r="W21" s="101">
        <v>12011</v>
      </c>
      <c r="X21" s="75"/>
    </row>
    <row r="22" spans="1:24" ht="12.75" customHeight="1">
      <c r="A22" s="107">
        <v>11</v>
      </c>
      <c r="B22" s="94">
        <v>12147</v>
      </c>
      <c r="C22" s="108" t="s">
        <v>104</v>
      </c>
      <c r="D22" s="96">
        <v>4</v>
      </c>
      <c r="E22" s="97" t="s">
        <v>153</v>
      </c>
      <c r="F22" s="98">
        <v>4</v>
      </c>
      <c r="G22" s="95">
        <v>141</v>
      </c>
      <c r="H22" s="96">
        <v>93</v>
      </c>
      <c r="I22" s="96">
        <v>1</v>
      </c>
      <c r="J22" s="98">
        <v>235</v>
      </c>
      <c r="K22" s="95">
        <v>141</v>
      </c>
      <c r="L22" s="96">
        <v>103</v>
      </c>
      <c r="M22" s="96">
        <v>0</v>
      </c>
      <c r="N22" s="98">
        <v>244</v>
      </c>
      <c r="O22" s="100" t="s">
        <v>153</v>
      </c>
      <c r="P22" s="98">
        <v>9</v>
      </c>
      <c r="Q22" s="106" t="s">
        <v>154</v>
      </c>
      <c r="R22" s="98">
        <v>4</v>
      </c>
      <c r="S22" s="98">
        <v>4</v>
      </c>
      <c r="T22" s="94">
        <v>0</v>
      </c>
      <c r="U22" s="100" t="s">
        <v>153</v>
      </c>
      <c r="V22" s="98">
        <v>9</v>
      </c>
      <c r="W22" s="101">
        <v>12138</v>
      </c>
      <c r="X22" s="75"/>
    </row>
    <row r="23" spans="1:24" ht="12.75" customHeight="1">
      <c r="A23" s="107">
        <v>12</v>
      </c>
      <c r="B23" s="94">
        <v>12515</v>
      </c>
      <c r="C23" s="108" t="s">
        <v>104</v>
      </c>
      <c r="D23" s="96">
        <v>6</v>
      </c>
      <c r="E23" s="97" t="s">
        <v>153</v>
      </c>
      <c r="F23" s="98">
        <v>6</v>
      </c>
      <c r="G23" s="95">
        <v>140</v>
      </c>
      <c r="H23" s="96">
        <v>84</v>
      </c>
      <c r="I23" s="96">
        <v>0</v>
      </c>
      <c r="J23" s="98">
        <v>224</v>
      </c>
      <c r="K23" s="95">
        <v>140</v>
      </c>
      <c r="L23" s="96">
        <v>107</v>
      </c>
      <c r="M23" s="96">
        <v>1</v>
      </c>
      <c r="N23" s="98">
        <v>248</v>
      </c>
      <c r="O23" s="100" t="s">
        <v>153</v>
      </c>
      <c r="P23" s="98">
        <v>24</v>
      </c>
      <c r="Q23" s="106" t="s">
        <v>153</v>
      </c>
      <c r="R23" s="98">
        <v>1</v>
      </c>
      <c r="S23" s="98">
        <v>-1</v>
      </c>
      <c r="T23" s="94">
        <v>1</v>
      </c>
      <c r="U23" s="100" t="s">
        <v>153</v>
      </c>
      <c r="V23" s="98">
        <v>30</v>
      </c>
      <c r="W23" s="101">
        <v>12485</v>
      </c>
      <c r="X23" s="75"/>
    </row>
    <row r="24" spans="1:24" ht="12.75" customHeight="1">
      <c r="A24" s="107">
        <v>13</v>
      </c>
      <c r="B24" s="94">
        <v>12599</v>
      </c>
      <c r="C24" s="108" t="s">
        <v>104</v>
      </c>
      <c r="D24" s="96">
        <v>7</v>
      </c>
      <c r="E24" s="97" t="s">
        <v>153</v>
      </c>
      <c r="F24" s="98">
        <v>7</v>
      </c>
      <c r="G24" s="95">
        <v>91</v>
      </c>
      <c r="H24" s="96">
        <v>75</v>
      </c>
      <c r="I24" s="96">
        <v>1</v>
      </c>
      <c r="J24" s="98">
        <v>167</v>
      </c>
      <c r="K24" s="95">
        <v>91</v>
      </c>
      <c r="L24" s="96">
        <v>96</v>
      </c>
      <c r="M24" s="96">
        <v>0</v>
      </c>
      <c r="N24" s="98">
        <v>187</v>
      </c>
      <c r="O24" s="100" t="s">
        <v>153</v>
      </c>
      <c r="P24" s="98">
        <v>20</v>
      </c>
      <c r="Q24" s="106" t="s">
        <v>153</v>
      </c>
      <c r="R24" s="98">
        <v>2</v>
      </c>
      <c r="S24" s="98">
        <v>-2</v>
      </c>
      <c r="T24" s="94">
        <v>0</v>
      </c>
      <c r="U24" s="100" t="s">
        <v>153</v>
      </c>
      <c r="V24" s="98">
        <v>29</v>
      </c>
      <c r="W24" s="101">
        <v>12570</v>
      </c>
      <c r="X24" s="75"/>
    </row>
    <row r="25" spans="1:24" ht="12.75" customHeight="1">
      <c r="A25" s="107">
        <v>14</v>
      </c>
      <c r="B25" s="94">
        <v>12671</v>
      </c>
      <c r="C25" s="108" t="s">
        <v>104</v>
      </c>
      <c r="D25" s="96">
        <v>10</v>
      </c>
      <c r="E25" s="97" t="s">
        <v>153</v>
      </c>
      <c r="F25" s="98">
        <v>10</v>
      </c>
      <c r="G25" s="95">
        <v>87</v>
      </c>
      <c r="H25" s="96">
        <v>58</v>
      </c>
      <c r="I25" s="96">
        <v>0</v>
      </c>
      <c r="J25" s="98">
        <v>145</v>
      </c>
      <c r="K25" s="95">
        <v>87</v>
      </c>
      <c r="L25" s="96">
        <v>63</v>
      </c>
      <c r="M25" s="96">
        <v>0</v>
      </c>
      <c r="N25" s="98">
        <v>150</v>
      </c>
      <c r="O25" s="100" t="s">
        <v>153</v>
      </c>
      <c r="P25" s="98">
        <v>5</v>
      </c>
      <c r="Q25" s="106" t="s">
        <v>153</v>
      </c>
      <c r="R25" s="98">
        <v>4</v>
      </c>
      <c r="S25" s="98">
        <v>-4</v>
      </c>
      <c r="T25" s="94">
        <v>0</v>
      </c>
      <c r="U25" s="100" t="s">
        <v>153</v>
      </c>
      <c r="V25" s="98">
        <v>19</v>
      </c>
      <c r="W25" s="101">
        <v>12652</v>
      </c>
      <c r="X25" s="75"/>
    </row>
    <row r="26" spans="1:25" s="105" customFormat="1" ht="12.75" customHeight="1">
      <c r="A26" s="102" t="s">
        <v>107</v>
      </c>
      <c r="B26" s="91">
        <v>66851</v>
      </c>
      <c r="C26" s="110" t="s">
        <v>104</v>
      </c>
      <c r="D26" s="86">
        <v>79</v>
      </c>
      <c r="E26" s="87" t="s">
        <v>153</v>
      </c>
      <c r="F26" s="88">
        <v>79</v>
      </c>
      <c r="G26" s="85">
        <v>1330</v>
      </c>
      <c r="H26" s="86">
        <v>923</v>
      </c>
      <c r="I26" s="86">
        <v>4</v>
      </c>
      <c r="J26" s="88">
        <v>2257</v>
      </c>
      <c r="K26" s="85">
        <v>1330</v>
      </c>
      <c r="L26" s="86">
        <v>3089</v>
      </c>
      <c r="M26" s="86">
        <v>3</v>
      </c>
      <c r="N26" s="88">
        <v>4422</v>
      </c>
      <c r="O26" s="103" t="s">
        <v>153</v>
      </c>
      <c r="P26" s="88">
        <v>2165</v>
      </c>
      <c r="Q26" s="103" t="s">
        <v>154</v>
      </c>
      <c r="R26" s="111">
        <v>56</v>
      </c>
      <c r="S26" s="88">
        <v>56</v>
      </c>
      <c r="T26" s="91">
        <v>4</v>
      </c>
      <c r="U26" s="103" t="s">
        <v>153</v>
      </c>
      <c r="V26" s="88">
        <v>2184</v>
      </c>
      <c r="W26" s="92">
        <v>64667</v>
      </c>
      <c r="X26" s="104"/>
      <c r="Y26" s="105">
        <v>1</v>
      </c>
    </row>
    <row r="27" spans="1:24" ht="12.75" customHeight="1">
      <c r="A27" s="107">
        <v>15</v>
      </c>
      <c r="B27" s="94">
        <v>12655</v>
      </c>
      <c r="C27" s="108" t="s">
        <v>104</v>
      </c>
      <c r="D27" s="96">
        <v>8</v>
      </c>
      <c r="E27" s="97" t="s">
        <v>153</v>
      </c>
      <c r="F27" s="98">
        <v>8</v>
      </c>
      <c r="G27" s="95">
        <v>145</v>
      </c>
      <c r="H27" s="96">
        <v>61</v>
      </c>
      <c r="I27" s="96">
        <v>0</v>
      </c>
      <c r="J27" s="98">
        <v>206</v>
      </c>
      <c r="K27" s="95">
        <v>145</v>
      </c>
      <c r="L27" s="96">
        <v>68</v>
      </c>
      <c r="M27" s="96">
        <v>0</v>
      </c>
      <c r="N27" s="98">
        <v>213</v>
      </c>
      <c r="O27" s="100" t="s">
        <v>153</v>
      </c>
      <c r="P27" s="98">
        <v>7</v>
      </c>
      <c r="Q27" s="106" t="s">
        <v>154</v>
      </c>
      <c r="R27" s="98">
        <v>7</v>
      </c>
      <c r="S27" s="98">
        <v>7</v>
      </c>
      <c r="T27" s="94">
        <v>0</v>
      </c>
      <c r="U27" s="100" t="s">
        <v>153</v>
      </c>
      <c r="V27" s="98">
        <v>8</v>
      </c>
      <c r="W27" s="101">
        <v>12647</v>
      </c>
      <c r="X27" s="75"/>
    </row>
    <row r="28" spans="1:24" ht="12.75" customHeight="1">
      <c r="A28" s="107">
        <v>16</v>
      </c>
      <c r="B28" s="94">
        <v>13712</v>
      </c>
      <c r="C28" s="108" t="s">
        <v>104</v>
      </c>
      <c r="D28" s="96">
        <v>5</v>
      </c>
      <c r="E28" s="97" t="s">
        <v>153</v>
      </c>
      <c r="F28" s="98">
        <v>5</v>
      </c>
      <c r="G28" s="95">
        <v>153</v>
      </c>
      <c r="H28" s="96">
        <v>48</v>
      </c>
      <c r="I28" s="96">
        <v>3</v>
      </c>
      <c r="J28" s="98">
        <v>204</v>
      </c>
      <c r="K28" s="95">
        <v>153</v>
      </c>
      <c r="L28" s="96">
        <v>81</v>
      </c>
      <c r="M28" s="96">
        <v>0</v>
      </c>
      <c r="N28" s="98">
        <v>234</v>
      </c>
      <c r="O28" s="100" t="s">
        <v>153</v>
      </c>
      <c r="P28" s="98">
        <v>30</v>
      </c>
      <c r="Q28" s="106" t="s">
        <v>154</v>
      </c>
      <c r="R28" s="98">
        <v>3</v>
      </c>
      <c r="S28" s="98">
        <v>3</v>
      </c>
      <c r="T28" s="94">
        <v>0</v>
      </c>
      <c r="U28" s="100" t="s">
        <v>153</v>
      </c>
      <c r="V28" s="98">
        <v>32</v>
      </c>
      <c r="W28" s="101">
        <v>13680</v>
      </c>
      <c r="X28" s="75"/>
    </row>
    <row r="29" spans="1:24" ht="12.75" customHeight="1">
      <c r="A29" s="107">
        <v>17</v>
      </c>
      <c r="B29" s="94">
        <v>13880</v>
      </c>
      <c r="C29" s="108" t="s">
        <v>104</v>
      </c>
      <c r="D29" s="96">
        <v>20</v>
      </c>
      <c r="E29" s="97" t="s">
        <v>153</v>
      </c>
      <c r="F29" s="98">
        <v>20</v>
      </c>
      <c r="G29" s="95">
        <v>138</v>
      </c>
      <c r="H29" s="96">
        <v>16</v>
      </c>
      <c r="I29" s="96">
        <v>0</v>
      </c>
      <c r="J29" s="98">
        <v>154</v>
      </c>
      <c r="K29" s="95">
        <v>138</v>
      </c>
      <c r="L29" s="96">
        <v>49</v>
      </c>
      <c r="M29" s="96">
        <v>0</v>
      </c>
      <c r="N29" s="98">
        <v>187</v>
      </c>
      <c r="O29" s="100" t="s">
        <v>153</v>
      </c>
      <c r="P29" s="98">
        <v>33</v>
      </c>
      <c r="Q29" s="106" t="s">
        <v>153</v>
      </c>
      <c r="R29" s="98">
        <v>1</v>
      </c>
      <c r="S29" s="98">
        <v>-1</v>
      </c>
      <c r="T29" s="94">
        <v>3</v>
      </c>
      <c r="U29" s="100" t="s">
        <v>153</v>
      </c>
      <c r="V29" s="98">
        <v>51</v>
      </c>
      <c r="W29" s="101">
        <v>13829</v>
      </c>
      <c r="X29" s="75"/>
    </row>
    <row r="30" spans="1:24" ht="12.75" customHeight="1">
      <c r="A30" s="107">
        <v>18</v>
      </c>
      <c r="B30" s="94">
        <v>13921</v>
      </c>
      <c r="C30" s="108" t="s">
        <v>104</v>
      </c>
      <c r="D30" s="96">
        <v>24</v>
      </c>
      <c r="E30" s="97" t="s">
        <v>153</v>
      </c>
      <c r="F30" s="98">
        <v>24</v>
      </c>
      <c r="G30" s="95">
        <v>363</v>
      </c>
      <c r="H30" s="96">
        <v>285</v>
      </c>
      <c r="I30" s="96">
        <v>1</v>
      </c>
      <c r="J30" s="98">
        <v>649</v>
      </c>
      <c r="K30" s="95">
        <v>363</v>
      </c>
      <c r="L30" s="96">
        <v>1288</v>
      </c>
      <c r="M30" s="96">
        <v>1</v>
      </c>
      <c r="N30" s="98">
        <v>1652</v>
      </c>
      <c r="O30" s="100" t="s">
        <v>153</v>
      </c>
      <c r="P30" s="98">
        <v>1003</v>
      </c>
      <c r="Q30" s="106" t="s">
        <v>154</v>
      </c>
      <c r="R30" s="98">
        <v>8</v>
      </c>
      <c r="S30" s="98">
        <v>8</v>
      </c>
      <c r="T30" s="94">
        <v>1</v>
      </c>
      <c r="U30" s="100" t="s">
        <v>153</v>
      </c>
      <c r="V30" s="98">
        <v>1018</v>
      </c>
      <c r="W30" s="101">
        <v>12903</v>
      </c>
      <c r="X30" s="75"/>
    </row>
    <row r="31" spans="1:24" ht="12.75" customHeight="1">
      <c r="A31" s="107">
        <v>19</v>
      </c>
      <c r="B31" s="94">
        <v>12683</v>
      </c>
      <c r="C31" s="108" t="s">
        <v>104</v>
      </c>
      <c r="D31" s="96">
        <v>22</v>
      </c>
      <c r="E31" s="97" t="s">
        <v>153</v>
      </c>
      <c r="F31" s="98">
        <v>22</v>
      </c>
      <c r="G31" s="95">
        <v>531</v>
      </c>
      <c r="H31" s="96">
        <v>513</v>
      </c>
      <c r="I31" s="96">
        <v>0</v>
      </c>
      <c r="J31" s="98">
        <v>1044</v>
      </c>
      <c r="K31" s="95">
        <v>531</v>
      </c>
      <c r="L31" s="96">
        <v>1603</v>
      </c>
      <c r="M31" s="96">
        <v>2</v>
      </c>
      <c r="N31" s="98">
        <v>2136</v>
      </c>
      <c r="O31" s="100" t="s">
        <v>153</v>
      </c>
      <c r="P31" s="98">
        <v>1092</v>
      </c>
      <c r="Q31" s="106" t="s">
        <v>154</v>
      </c>
      <c r="R31" s="98">
        <v>39</v>
      </c>
      <c r="S31" s="98">
        <v>39</v>
      </c>
      <c r="T31" s="94">
        <v>0</v>
      </c>
      <c r="U31" s="100" t="s">
        <v>153</v>
      </c>
      <c r="V31" s="98">
        <v>1075</v>
      </c>
      <c r="W31" s="101">
        <v>11608</v>
      </c>
      <c r="X31" s="75"/>
    </row>
    <row r="32" spans="1:25" s="105" customFormat="1" ht="12.75" customHeight="1">
      <c r="A32" s="102" t="s">
        <v>108</v>
      </c>
      <c r="B32" s="91">
        <v>53400</v>
      </c>
      <c r="C32" s="110" t="s">
        <v>104</v>
      </c>
      <c r="D32" s="86">
        <v>93</v>
      </c>
      <c r="E32" s="87" t="s">
        <v>153</v>
      </c>
      <c r="F32" s="88">
        <v>93</v>
      </c>
      <c r="G32" s="85">
        <v>3190</v>
      </c>
      <c r="H32" s="86">
        <v>3198</v>
      </c>
      <c r="I32" s="86">
        <v>8</v>
      </c>
      <c r="J32" s="88">
        <v>6396</v>
      </c>
      <c r="K32" s="85">
        <v>3190</v>
      </c>
      <c r="L32" s="86">
        <v>4955</v>
      </c>
      <c r="M32" s="86">
        <v>8</v>
      </c>
      <c r="N32" s="88">
        <v>8153</v>
      </c>
      <c r="O32" s="103" t="s">
        <v>153</v>
      </c>
      <c r="P32" s="88">
        <v>1757</v>
      </c>
      <c r="Q32" s="103" t="s">
        <v>153</v>
      </c>
      <c r="R32" s="111">
        <v>322</v>
      </c>
      <c r="S32" s="88">
        <v>-322</v>
      </c>
      <c r="T32" s="91">
        <v>3</v>
      </c>
      <c r="U32" s="103" t="s">
        <v>153</v>
      </c>
      <c r="V32" s="88">
        <v>2169</v>
      </c>
      <c r="W32" s="92">
        <v>51231</v>
      </c>
      <c r="X32" s="104"/>
      <c r="Y32" s="105">
        <v>1</v>
      </c>
    </row>
    <row r="33" spans="1:24" ht="12.75" customHeight="1">
      <c r="A33" s="107">
        <v>20</v>
      </c>
      <c r="B33" s="94">
        <v>10441</v>
      </c>
      <c r="C33" s="108" t="s">
        <v>104</v>
      </c>
      <c r="D33" s="96">
        <v>10</v>
      </c>
      <c r="E33" s="97" t="s">
        <v>153</v>
      </c>
      <c r="F33" s="98">
        <v>10</v>
      </c>
      <c r="G33" s="96">
        <v>516</v>
      </c>
      <c r="H33" s="96">
        <v>430</v>
      </c>
      <c r="I33" s="96">
        <v>1</v>
      </c>
      <c r="J33" s="98">
        <v>947</v>
      </c>
      <c r="K33" s="95">
        <v>516</v>
      </c>
      <c r="L33" s="96">
        <v>821</v>
      </c>
      <c r="M33" s="96">
        <v>2</v>
      </c>
      <c r="N33" s="98">
        <v>1339</v>
      </c>
      <c r="O33" s="100" t="s">
        <v>153</v>
      </c>
      <c r="P33" s="98">
        <v>392</v>
      </c>
      <c r="Q33" s="106" t="s">
        <v>154</v>
      </c>
      <c r="R33" s="98">
        <v>19</v>
      </c>
      <c r="S33" s="98">
        <v>19</v>
      </c>
      <c r="T33" s="94">
        <v>0</v>
      </c>
      <c r="U33" s="100" t="s">
        <v>153</v>
      </c>
      <c r="V33" s="98">
        <v>383</v>
      </c>
      <c r="W33" s="101">
        <v>10058</v>
      </c>
      <c r="X33" s="75"/>
    </row>
    <row r="34" spans="1:24" ht="12.75" customHeight="1">
      <c r="A34" s="107">
        <v>21</v>
      </c>
      <c r="B34" s="94">
        <v>10588</v>
      </c>
      <c r="C34" s="108" t="s">
        <v>104</v>
      </c>
      <c r="D34" s="96">
        <v>21</v>
      </c>
      <c r="E34" s="97" t="s">
        <v>153</v>
      </c>
      <c r="F34" s="98">
        <v>21</v>
      </c>
      <c r="G34" s="96">
        <v>625</v>
      </c>
      <c r="H34" s="96">
        <v>487</v>
      </c>
      <c r="I34" s="96">
        <v>3</v>
      </c>
      <c r="J34" s="98">
        <v>1115</v>
      </c>
      <c r="K34" s="95">
        <v>625</v>
      </c>
      <c r="L34" s="96">
        <v>1021</v>
      </c>
      <c r="M34" s="96">
        <v>2</v>
      </c>
      <c r="N34" s="98">
        <v>1648</v>
      </c>
      <c r="O34" s="100" t="s">
        <v>153</v>
      </c>
      <c r="P34" s="98">
        <v>533</v>
      </c>
      <c r="Q34" s="106" t="s">
        <v>153</v>
      </c>
      <c r="R34" s="98">
        <v>66</v>
      </c>
      <c r="S34" s="98">
        <v>-66</v>
      </c>
      <c r="T34" s="94">
        <v>0</v>
      </c>
      <c r="U34" s="100" t="s">
        <v>153</v>
      </c>
      <c r="V34" s="98">
        <v>620</v>
      </c>
      <c r="W34" s="101">
        <v>9968</v>
      </c>
      <c r="X34" s="75"/>
    </row>
    <row r="35" spans="1:24" ht="12.75" customHeight="1">
      <c r="A35" s="107">
        <v>22</v>
      </c>
      <c r="B35" s="94">
        <v>10536</v>
      </c>
      <c r="C35" s="108" t="s">
        <v>104</v>
      </c>
      <c r="D35" s="96">
        <v>10</v>
      </c>
      <c r="E35" s="97" t="s">
        <v>153</v>
      </c>
      <c r="F35" s="98">
        <v>10</v>
      </c>
      <c r="G35" s="96">
        <v>666</v>
      </c>
      <c r="H35" s="96">
        <v>692</v>
      </c>
      <c r="I35" s="96">
        <v>1</v>
      </c>
      <c r="J35" s="98">
        <v>1359</v>
      </c>
      <c r="K35" s="95">
        <v>666</v>
      </c>
      <c r="L35" s="96">
        <v>1098</v>
      </c>
      <c r="M35" s="96">
        <v>1</v>
      </c>
      <c r="N35" s="98">
        <v>1765</v>
      </c>
      <c r="O35" s="100" t="s">
        <v>153</v>
      </c>
      <c r="P35" s="98">
        <v>406</v>
      </c>
      <c r="Q35" s="106" t="s">
        <v>153</v>
      </c>
      <c r="R35" s="98">
        <v>88</v>
      </c>
      <c r="S35" s="98">
        <v>-88</v>
      </c>
      <c r="T35" s="94">
        <v>2</v>
      </c>
      <c r="U35" s="100" t="s">
        <v>153</v>
      </c>
      <c r="V35" s="98">
        <v>502</v>
      </c>
      <c r="W35" s="101">
        <v>10034</v>
      </c>
      <c r="X35" s="75"/>
    </row>
    <row r="36" spans="1:24" ht="12.75" customHeight="1">
      <c r="A36" s="107">
        <v>23</v>
      </c>
      <c r="B36" s="94">
        <v>10846</v>
      </c>
      <c r="C36" s="108" t="s">
        <v>104</v>
      </c>
      <c r="D36" s="96">
        <v>22</v>
      </c>
      <c r="E36" s="97" t="s">
        <v>153</v>
      </c>
      <c r="F36" s="98">
        <v>22</v>
      </c>
      <c r="G36" s="96">
        <v>714</v>
      </c>
      <c r="H36" s="96">
        <v>921</v>
      </c>
      <c r="I36" s="96">
        <v>1</v>
      </c>
      <c r="J36" s="98">
        <v>1636</v>
      </c>
      <c r="K36" s="95">
        <v>714</v>
      </c>
      <c r="L36" s="96">
        <v>1233</v>
      </c>
      <c r="M36" s="96">
        <v>0</v>
      </c>
      <c r="N36" s="98">
        <v>1947</v>
      </c>
      <c r="O36" s="100" t="s">
        <v>153</v>
      </c>
      <c r="P36" s="98">
        <v>311</v>
      </c>
      <c r="Q36" s="106" t="s">
        <v>153</v>
      </c>
      <c r="R36" s="98">
        <v>87</v>
      </c>
      <c r="S36" s="98">
        <v>-87</v>
      </c>
      <c r="T36" s="94">
        <v>1</v>
      </c>
      <c r="U36" s="100" t="s">
        <v>153</v>
      </c>
      <c r="V36" s="98">
        <v>419</v>
      </c>
      <c r="W36" s="101">
        <v>10427</v>
      </c>
      <c r="X36" s="75"/>
    </row>
    <row r="37" spans="1:24" ht="12.75" customHeight="1">
      <c r="A37" s="107">
        <v>24</v>
      </c>
      <c r="B37" s="94">
        <v>10989</v>
      </c>
      <c r="C37" s="108" t="s">
        <v>104</v>
      </c>
      <c r="D37" s="96">
        <v>30</v>
      </c>
      <c r="E37" s="97" t="s">
        <v>153</v>
      </c>
      <c r="F37" s="98">
        <v>30</v>
      </c>
      <c r="G37" s="96">
        <v>669</v>
      </c>
      <c r="H37" s="96">
        <v>668</v>
      </c>
      <c r="I37" s="96">
        <v>2</v>
      </c>
      <c r="J37" s="98">
        <v>1339</v>
      </c>
      <c r="K37" s="95">
        <v>669</v>
      </c>
      <c r="L37" s="96">
        <v>782</v>
      </c>
      <c r="M37" s="96">
        <v>3</v>
      </c>
      <c r="N37" s="98">
        <v>1454</v>
      </c>
      <c r="O37" s="100" t="s">
        <v>153</v>
      </c>
      <c r="P37" s="98">
        <v>115</v>
      </c>
      <c r="Q37" s="106" t="s">
        <v>153</v>
      </c>
      <c r="R37" s="98">
        <v>100</v>
      </c>
      <c r="S37" s="98">
        <v>-100</v>
      </c>
      <c r="T37" s="94">
        <v>0</v>
      </c>
      <c r="U37" s="100" t="s">
        <v>153</v>
      </c>
      <c r="V37" s="98">
        <v>245</v>
      </c>
      <c r="W37" s="101">
        <v>10744</v>
      </c>
      <c r="X37" s="75"/>
    </row>
    <row r="38" spans="1:25" s="105" customFormat="1" ht="12.75" customHeight="1">
      <c r="A38" s="102" t="s">
        <v>109</v>
      </c>
      <c r="B38" s="91">
        <v>62352</v>
      </c>
      <c r="C38" s="110" t="s">
        <v>104</v>
      </c>
      <c r="D38" s="86">
        <v>126</v>
      </c>
      <c r="E38" s="87" t="s">
        <v>153</v>
      </c>
      <c r="F38" s="88">
        <v>126</v>
      </c>
      <c r="G38" s="86">
        <v>3534</v>
      </c>
      <c r="H38" s="86">
        <v>3143</v>
      </c>
      <c r="I38" s="86">
        <v>12</v>
      </c>
      <c r="J38" s="88">
        <v>6689</v>
      </c>
      <c r="K38" s="85">
        <v>3534</v>
      </c>
      <c r="L38" s="86">
        <v>3089</v>
      </c>
      <c r="M38" s="86">
        <v>10</v>
      </c>
      <c r="N38" s="88">
        <v>6633</v>
      </c>
      <c r="O38" s="103" t="s">
        <v>154</v>
      </c>
      <c r="P38" s="88">
        <v>56</v>
      </c>
      <c r="Q38" s="103" t="s">
        <v>153</v>
      </c>
      <c r="R38" s="111">
        <v>265</v>
      </c>
      <c r="S38" s="88">
        <v>-265</v>
      </c>
      <c r="T38" s="91">
        <v>2</v>
      </c>
      <c r="U38" s="103" t="s">
        <v>153</v>
      </c>
      <c r="V38" s="88">
        <v>333</v>
      </c>
      <c r="W38" s="92">
        <v>62019</v>
      </c>
      <c r="X38" s="104"/>
      <c r="Y38" s="105">
        <v>1</v>
      </c>
    </row>
    <row r="39" spans="1:24" ht="12.75" customHeight="1">
      <c r="A39" s="107">
        <v>25</v>
      </c>
      <c r="B39" s="94">
        <v>11780</v>
      </c>
      <c r="C39" s="108" t="s">
        <v>104</v>
      </c>
      <c r="D39" s="96">
        <v>24</v>
      </c>
      <c r="E39" s="97" t="s">
        <v>153</v>
      </c>
      <c r="F39" s="98">
        <v>24</v>
      </c>
      <c r="G39" s="96">
        <v>723</v>
      </c>
      <c r="H39" s="96">
        <v>692</v>
      </c>
      <c r="I39" s="96">
        <v>1</v>
      </c>
      <c r="J39" s="98">
        <v>1416</v>
      </c>
      <c r="K39" s="95">
        <v>723</v>
      </c>
      <c r="L39" s="96">
        <v>782</v>
      </c>
      <c r="M39" s="96">
        <v>2</v>
      </c>
      <c r="N39" s="98">
        <v>1507</v>
      </c>
      <c r="O39" s="100" t="s">
        <v>153</v>
      </c>
      <c r="P39" s="98">
        <v>91</v>
      </c>
      <c r="Q39" s="106" t="s">
        <v>153</v>
      </c>
      <c r="R39" s="98">
        <v>58</v>
      </c>
      <c r="S39" s="98">
        <v>-58</v>
      </c>
      <c r="T39" s="94">
        <v>1</v>
      </c>
      <c r="U39" s="100" t="s">
        <v>153</v>
      </c>
      <c r="V39" s="98">
        <v>172</v>
      </c>
      <c r="W39" s="101">
        <v>11608</v>
      </c>
      <c r="X39" s="75"/>
    </row>
    <row r="40" spans="1:24" ht="12.75" customHeight="1">
      <c r="A40" s="107">
        <v>26</v>
      </c>
      <c r="B40" s="94">
        <v>11912</v>
      </c>
      <c r="C40" s="108" t="s">
        <v>104</v>
      </c>
      <c r="D40" s="96">
        <v>27</v>
      </c>
      <c r="E40" s="97" t="s">
        <v>153</v>
      </c>
      <c r="F40" s="98">
        <v>27</v>
      </c>
      <c r="G40" s="96">
        <v>718</v>
      </c>
      <c r="H40" s="96">
        <v>671</v>
      </c>
      <c r="I40" s="96">
        <v>3</v>
      </c>
      <c r="J40" s="98">
        <v>1392</v>
      </c>
      <c r="K40" s="95">
        <v>718</v>
      </c>
      <c r="L40" s="96">
        <v>683</v>
      </c>
      <c r="M40" s="96">
        <v>2</v>
      </c>
      <c r="N40" s="98">
        <v>1403</v>
      </c>
      <c r="O40" s="100" t="s">
        <v>153</v>
      </c>
      <c r="P40" s="98">
        <v>11</v>
      </c>
      <c r="Q40" s="106" t="s">
        <v>153</v>
      </c>
      <c r="R40" s="98">
        <v>54</v>
      </c>
      <c r="S40" s="98">
        <v>-54</v>
      </c>
      <c r="T40" s="94">
        <v>0</v>
      </c>
      <c r="U40" s="100" t="s">
        <v>153</v>
      </c>
      <c r="V40" s="98">
        <v>92</v>
      </c>
      <c r="W40" s="101">
        <v>11820</v>
      </c>
      <c r="X40" s="75"/>
    </row>
    <row r="41" spans="1:24" ht="12.75" customHeight="1">
      <c r="A41" s="107">
        <v>27</v>
      </c>
      <c r="B41" s="94">
        <v>12710</v>
      </c>
      <c r="C41" s="108" t="s">
        <v>104</v>
      </c>
      <c r="D41" s="96">
        <v>19</v>
      </c>
      <c r="E41" s="97" t="s">
        <v>153</v>
      </c>
      <c r="F41" s="98">
        <v>19</v>
      </c>
      <c r="G41" s="96">
        <v>700</v>
      </c>
      <c r="H41" s="96">
        <v>643</v>
      </c>
      <c r="I41" s="96">
        <v>4</v>
      </c>
      <c r="J41" s="98">
        <v>1347</v>
      </c>
      <c r="K41" s="95">
        <v>700</v>
      </c>
      <c r="L41" s="96">
        <v>578</v>
      </c>
      <c r="M41" s="96">
        <v>4</v>
      </c>
      <c r="N41" s="98">
        <v>1282</v>
      </c>
      <c r="O41" s="100" t="s">
        <v>154</v>
      </c>
      <c r="P41" s="98">
        <v>65</v>
      </c>
      <c r="Q41" s="106" t="s">
        <v>153</v>
      </c>
      <c r="R41" s="98">
        <v>47</v>
      </c>
      <c r="S41" s="98">
        <v>-47</v>
      </c>
      <c r="T41" s="94">
        <v>0</v>
      </c>
      <c r="U41" s="100" t="s">
        <v>153</v>
      </c>
      <c r="V41" s="98">
        <v>1</v>
      </c>
      <c r="W41" s="101">
        <v>12709</v>
      </c>
      <c r="X41" s="75"/>
    </row>
    <row r="42" spans="1:24" ht="12.75" customHeight="1">
      <c r="A42" s="107">
        <v>28</v>
      </c>
      <c r="B42" s="94">
        <v>12795</v>
      </c>
      <c r="C42" s="108" t="s">
        <v>104</v>
      </c>
      <c r="D42" s="96">
        <v>27</v>
      </c>
      <c r="E42" s="97" t="s">
        <v>153</v>
      </c>
      <c r="F42" s="98">
        <v>27</v>
      </c>
      <c r="G42" s="96">
        <v>716</v>
      </c>
      <c r="H42" s="96">
        <v>592</v>
      </c>
      <c r="I42" s="96">
        <v>1</v>
      </c>
      <c r="J42" s="98">
        <v>1309</v>
      </c>
      <c r="K42" s="95">
        <v>716</v>
      </c>
      <c r="L42" s="96">
        <v>543</v>
      </c>
      <c r="M42" s="96">
        <v>1</v>
      </c>
      <c r="N42" s="98">
        <v>1260</v>
      </c>
      <c r="O42" s="100" t="s">
        <v>154</v>
      </c>
      <c r="P42" s="98">
        <v>49</v>
      </c>
      <c r="Q42" s="106" t="s">
        <v>153</v>
      </c>
      <c r="R42" s="98">
        <v>39</v>
      </c>
      <c r="S42" s="98">
        <v>-39</v>
      </c>
      <c r="T42" s="94">
        <v>1</v>
      </c>
      <c r="U42" s="100" t="s">
        <v>153</v>
      </c>
      <c r="V42" s="98">
        <v>16</v>
      </c>
      <c r="W42" s="101">
        <v>12779</v>
      </c>
      <c r="X42" s="75"/>
    </row>
    <row r="43" spans="1:24" ht="12.75" customHeight="1">
      <c r="A43" s="107">
        <v>29</v>
      </c>
      <c r="B43" s="94">
        <v>13155</v>
      </c>
      <c r="C43" s="108" t="s">
        <v>104</v>
      </c>
      <c r="D43" s="96">
        <v>29</v>
      </c>
      <c r="E43" s="97" t="s">
        <v>153</v>
      </c>
      <c r="F43" s="98">
        <v>29</v>
      </c>
      <c r="G43" s="96">
        <v>677</v>
      </c>
      <c r="H43" s="96">
        <v>545</v>
      </c>
      <c r="I43" s="96">
        <v>3</v>
      </c>
      <c r="J43" s="98">
        <v>1225</v>
      </c>
      <c r="K43" s="95">
        <v>677</v>
      </c>
      <c r="L43" s="96">
        <v>503</v>
      </c>
      <c r="M43" s="96">
        <v>1</v>
      </c>
      <c r="N43" s="98">
        <v>1181</v>
      </c>
      <c r="O43" s="100" t="s">
        <v>154</v>
      </c>
      <c r="P43" s="98">
        <v>44</v>
      </c>
      <c r="Q43" s="106" t="s">
        <v>153</v>
      </c>
      <c r="R43" s="98">
        <v>67</v>
      </c>
      <c r="S43" s="98">
        <v>-67</v>
      </c>
      <c r="T43" s="94">
        <v>0</v>
      </c>
      <c r="U43" s="100" t="s">
        <v>153</v>
      </c>
      <c r="V43" s="98">
        <v>52</v>
      </c>
      <c r="W43" s="101">
        <v>13103</v>
      </c>
      <c r="X43" s="75"/>
    </row>
    <row r="44" spans="1:25" s="105" customFormat="1" ht="12.75" customHeight="1">
      <c r="A44" s="102" t="s">
        <v>110</v>
      </c>
      <c r="B44" s="91">
        <v>71965</v>
      </c>
      <c r="C44" s="110" t="s">
        <v>104</v>
      </c>
      <c r="D44" s="86">
        <v>173</v>
      </c>
      <c r="E44" s="87" t="s">
        <v>153</v>
      </c>
      <c r="F44" s="88">
        <v>173</v>
      </c>
      <c r="G44" s="86">
        <v>2938</v>
      </c>
      <c r="H44" s="86">
        <v>2331</v>
      </c>
      <c r="I44" s="86">
        <v>26</v>
      </c>
      <c r="J44" s="88">
        <v>5295</v>
      </c>
      <c r="K44" s="85">
        <v>2938</v>
      </c>
      <c r="L44" s="86">
        <v>2181</v>
      </c>
      <c r="M44" s="86">
        <v>18</v>
      </c>
      <c r="N44" s="88">
        <v>5137</v>
      </c>
      <c r="O44" s="103" t="s">
        <v>154</v>
      </c>
      <c r="P44" s="88">
        <v>158</v>
      </c>
      <c r="Q44" s="103" t="s">
        <v>153</v>
      </c>
      <c r="R44" s="111">
        <v>195</v>
      </c>
      <c r="S44" s="88">
        <v>-195</v>
      </c>
      <c r="T44" s="88">
        <v>3</v>
      </c>
      <c r="U44" s="103" t="s">
        <v>153</v>
      </c>
      <c r="V44" s="88">
        <v>207</v>
      </c>
      <c r="W44" s="92">
        <v>71758</v>
      </c>
      <c r="X44" s="104"/>
      <c r="Y44" s="105">
        <v>1</v>
      </c>
    </row>
    <row r="45" spans="1:23" ht="12.75" customHeight="1">
      <c r="A45" s="107">
        <v>30</v>
      </c>
      <c r="B45" s="94">
        <v>13306</v>
      </c>
      <c r="C45" s="108" t="s">
        <v>104</v>
      </c>
      <c r="D45" s="96">
        <v>29</v>
      </c>
      <c r="E45" s="97" t="s">
        <v>153</v>
      </c>
      <c r="F45" s="98">
        <v>29</v>
      </c>
      <c r="G45" s="96">
        <v>634</v>
      </c>
      <c r="H45" s="96">
        <v>516</v>
      </c>
      <c r="I45" s="96">
        <v>6</v>
      </c>
      <c r="J45" s="98">
        <v>1156</v>
      </c>
      <c r="K45" s="95">
        <v>634</v>
      </c>
      <c r="L45" s="96">
        <v>459</v>
      </c>
      <c r="M45" s="96">
        <v>6</v>
      </c>
      <c r="N45" s="98">
        <v>1099</v>
      </c>
      <c r="O45" s="100" t="s">
        <v>154</v>
      </c>
      <c r="P45" s="98">
        <v>57</v>
      </c>
      <c r="Q45" s="106" t="s">
        <v>153</v>
      </c>
      <c r="R45" s="98">
        <v>42</v>
      </c>
      <c r="S45" s="98">
        <v>-42</v>
      </c>
      <c r="T45" s="98">
        <v>1</v>
      </c>
      <c r="U45" s="100" t="s">
        <v>153</v>
      </c>
      <c r="V45" s="98">
        <v>13</v>
      </c>
      <c r="W45" s="101">
        <v>13293</v>
      </c>
    </row>
    <row r="46" spans="1:23" ht="12.75" customHeight="1">
      <c r="A46" s="107">
        <v>31</v>
      </c>
      <c r="B46" s="94">
        <v>13826</v>
      </c>
      <c r="C46" s="108" t="s">
        <v>104</v>
      </c>
      <c r="D46" s="96">
        <v>29</v>
      </c>
      <c r="E46" s="97" t="s">
        <v>153</v>
      </c>
      <c r="F46" s="98">
        <v>29</v>
      </c>
      <c r="G46" s="96">
        <v>626</v>
      </c>
      <c r="H46" s="96">
        <v>480</v>
      </c>
      <c r="I46" s="96">
        <v>8</v>
      </c>
      <c r="J46" s="98">
        <v>1114</v>
      </c>
      <c r="K46" s="95">
        <v>626</v>
      </c>
      <c r="L46" s="96">
        <v>470</v>
      </c>
      <c r="M46" s="96">
        <v>4</v>
      </c>
      <c r="N46" s="98">
        <v>1100</v>
      </c>
      <c r="O46" s="100" t="s">
        <v>154</v>
      </c>
      <c r="P46" s="98">
        <v>14</v>
      </c>
      <c r="Q46" s="106" t="s">
        <v>153</v>
      </c>
      <c r="R46" s="98">
        <v>42</v>
      </c>
      <c r="S46" s="98">
        <v>-42</v>
      </c>
      <c r="T46" s="98">
        <v>0</v>
      </c>
      <c r="U46" s="100" t="s">
        <v>153</v>
      </c>
      <c r="V46" s="98">
        <v>57</v>
      </c>
      <c r="W46" s="101">
        <v>13769</v>
      </c>
    </row>
    <row r="47" spans="1:23" ht="12.75" customHeight="1">
      <c r="A47" s="107">
        <v>32</v>
      </c>
      <c r="B47" s="94">
        <v>14313</v>
      </c>
      <c r="C47" s="108" t="s">
        <v>104</v>
      </c>
      <c r="D47" s="96">
        <v>37</v>
      </c>
      <c r="E47" s="97" t="s">
        <v>153</v>
      </c>
      <c r="F47" s="98">
        <v>37</v>
      </c>
      <c r="G47" s="96">
        <v>551</v>
      </c>
      <c r="H47" s="96">
        <v>459</v>
      </c>
      <c r="I47" s="96">
        <v>4</v>
      </c>
      <c r="J47" s="98">
        <v>1014</v>
      </c>
      <c r="K47" s="95">
        <v>551</v>
      </c>
      <c r="L47" s="96">
        <v>420</v>
      </c>
      <c r="M47" s="96">
        <v>2</v>
      </c>
      <c r="N47" s="98">
        <v>973</v>
      </c>
      <c r="O47" s="100" t="s">
        <v>154</v>
      </c>
      <c r="P47" s="98">
        <v>41</v>
      </c>
      <c r="Q47" s="106" t="s">
        <v>153</v>
      </c>
      <c r="R47" s="98">
        <v>48</v>
      </c>
      <c r="S47" s="98">
        <v>-48</v>
      </c>
      <c r="T47" s="98">
        <v>1</v>
      </c>
      <c r="U47" s="100" t="s">
        <v>153</v>
      </c>
      <c r="V47" s="98">
        <v>43</v>
      </c>
      <c r="W47" s="101">
        <v>14270</v>
      </c>
    </row>
    <row r="48" spans="1:23" ht="12.75" customHeight="1">
      <c r="A48" s="107">
        <v>33</v>
      </c>
      <c r="B48" s="94">
        <v>15179</v>
      </c>
      <c r="C48" s="108" t="s">
        <v>104</v>
      </c>
      <c r="D48" s="96">
        <v>34</v>
      </c>
      <c r="E48" s="97" t="s">
        <v>153</v>
      </c>
      <c r="F48" s="98">
        <v>34</v>
      </c>
      <c r="G48" s="96">
        <v>588</v>
      </c>
      <c r="H48" s="96">
        <v>471</v>
      </c>
      <c r="I48" s="96">
        <v>6</v>
      </c>
      <c r="J48" s="98">
        <v>1065</v>
      </c>
      <c r="K48" s="95">
        <v>588</v>
      </c>
      <c r="L48" s="96">
        <v>438</v>
      </c>
      <c r="M48" s="96">
        <v>3</v>
      </c>
      <c r="N48" s="98">
        <v>1029</v>
      </c>
      <c r="O48" s="100" t="s">
        <v>154</v>
      </c>
      <c r="P48" s="98">
        <v>36</v>
      </c>
      <c r="Q48" s="106" t="s">
        <v>153</v>
      </c>
      <c r="R48" s="98">
        <v>37</v>
      </c>
      <c r="S48" s="98">
        <v>-37</v>
      </c>
      <c r="T48" s="98">
        <v>0</v>
      </c>
      <c r="U48" s="100" t="s">
        <v>153</v>
      </c>
      <c r="V48" s="98">
        <v>35</v>
      </c>
      <c r="W48" s="101">
        <v>15144</v>
      </c>
    </row>
    <row r="49" spans="1:23" ht="12.75" customHeight="1">
      <c r="A49" s="107">
        <v>34</v>
      </c>
      <c r="B49" s="94">
        <v>15341</v>
      </c>
      <c r="C49" s="108" t="s">
        <v>104</v>
      </c>
      <c r="D49" s="96">
        <v>44</v>
      </c>
      <c r="E49" s="97" t="s">
        <v>153</v>
      </c>
      <c r="F49" s="98">
        <v>44</v>
      </c>
      <c r="G49" s="96">
        <v>539</v>
      </c>
      <c r="H49" s="96">
        <v>405</v>
      </c>
      <c r="I49" s="96">
        <v>2</v>
      </c>
      <c r="J49" s="98">
        <v>946</v>
      </c>
      <c r="K49" s="95">
        <v>539</v>
      </c>
      <c r="L49" s="96">
        <v>394</v>
      </c>
      <c r="M49" s="96">
        <v>3</v>
      </c>
      <c r="N49" s="98">
        <v>936</v>
      </c>
      <c r="O49" s="100" t="s">
        <v>154</v>
      </c>
      <c r="P49" s="98">
        <v>10</v>
      </c>
      <c r="Q49" s="106" t="s">
        <v>153</v>
      </c>
      <c r="R49" s="98">
        <v>26</v>
      </c>
      <c r="S49" s="98">
        <v>-26</v>
      </c>
      <c r="T49" s="98">
        <v>1</v>
      </c>
      <c r="U49" s="100" t="s">
        <v>153</v>
      </c>
      <c r="V49" s="98">
        <v>59</v>
      </c>
      <c r="W49" s="101">
        <v>15282</v>
      </c>
    </row>
    <row r="50" spans="1:25" s="105" customFormat="1" ht="12.75" customHeight="1">
      <c r="A50" s="102" t="s">
        <v>111</v>
      </c>
      <c r="B50" s="91">
        <v>83505</v>
      </c>
      <c r="C50" s="110" t="s">
        <v>104</v>
      </c>
      <c r="D50" s="86">
        <v>237</v>
      </c>
      <c r="E50" s="87" t="s">
        <v>153</v>
      </c>
      <c r="F50" s="88">
        <v>237</v>
      </c>
      <c r="G50" s="86">
        <v>2155</v>
      </c>
      <c r="H50" s="86">
        <v>1806</v>
      </c>
      <c r="I50" s="86">
        <v>17</v>
      </c>
      <c r="J50" s="88">
        <v>3978</v>
      </c>
      <c r="K50" s="85">
        <v>2155</v>
      </c>
      <c r="L50" s="86">
        <v>1816</v>
      </c>
      <c r="M50" s="86">
        <v>15</v>
      </c>
      <c r="N50" s="88">
        <v>3986</v>
      </c>
      <c r="O50" s="103" t="s">
        <v>153</v>
      </c>
      <c r="P50" s="88">
        <v>8</v>
      </c>
      <c r="Q50" s="103" t="s">
        <v>153</v>
      </c>
      <c r="R50" s="111">
        <v>63</v>
      </c>
      <c r="S50" s="88">
        <v>-63</v>
      </c>
      <c r="T50" s="88">
        <v>2</v>
      </c>
      <c r="U50" s="103" t="s">
        <v>153</v>
      </c>
      <c r="V50" s="88">
        <v>306</v>
      </c>
      <c r="W50" s="92">
        <v>83199</v>
      </c>
      <c r="X50" s="112"/>
      <c r="Y50" s="105">
        <v>1</v>
      </c>
    </row>
    <row r="51" spans="1:23" ht="12.75" customHeight="1">
      <c r="A51" s="107">
        <v>35</v>
      </c>
      <c r="B51" s="94">
        <v>16239</v>
      </c>
      <c r="C51" s="108" t="s">
        <v>104</v>
      </c>
      <c r="D51" s="96">
        <v>37</v>
      </c>
      <c r="E51" s="97" t="s">
        <v>153</v>
      </c>
      <c r="F51" s="98">
        <v>37</v>
      </c>
      <c r="G51" s="96">
        <v>501</v>
      </c>
      <c r="H51" s="96">
        <v>362</v>
      </c>
      <c r="I51" s="96">
        <v>4</v>
      </c>
      <c r="J51" s="98">
        <v>867</v>
      </c>
      <c r="K51" s="95">
        <v>501</v>
      </c>
      <c r="L51" s="96">
        <v>366</v>
      </c>
      <c r="M51" s="96">
        <v>2</v>
      </c>
      <c r="N51" s="98">
        <v>869</v>
      </c>
      <c r="O51" s="100" t="s">
        <v>153</v>
      </c>
      <c r="P51" s="98">
        <v>2</v>
      </c>
      <c r="Q51" s="106" t="s">
        <v>153</v>
      </c>
      <c r="R51" s="98">
        <v>16</v>
      </c>
      <c r="S51" s="98">
        <v>-16</v>
      </c>
      <c r="T51" s="98">
        <v>0</v>
      </c>
      <c r="U51" s="100" t="s">
        <v>153</v>
      </c>
      <c r="V51" s="98">
        <v>55</v>
      </c>
      <c r="W51" s="101">
        <v>16184</v>
      </c>
    </row>
    <row r="52" spans="1:23" ht="12.75" customHeight="1">
      <c r="A52" s="107">
        <v>36</v>
      </c>
      <c r="B52" s="94">
        <v>16632</v>
      </c>
      <c r="C52" s="108" t="s">
        <v>104</v>
      </c>
      <c r="D52" s="96">
        <v>53</v>
      </c>
      <c r="E52" s="97" t="s">
        <v>153</v>
      </c>
      <c r="F52" s="98">
        <v>53</v>
      </c>
      <c r="G52" s="96">
        <v>461</v>
      </c>
      <c r="H52" s="96">
        <v>389</v>
      </c>
      <c r="I52" s="96">
        <v>4</v>
      </c>
      <c r="J52" s="98">
        <v>854</v>
      </c>
      <c r="K52" s="95">
        <v>461</v>
      </c>
      <c r="L52" s="96">
        <v>393</v>
      </c>
      <c r="M52" s="96">
        <v>5</v>
      </c>
      <c r="N52" s="98">
        <v>859</v>
      </c>
      <c r="O52" s="100" t="s">
        <v>153</v>
      </c>
      <c r="P52" s="98">
        <v>5</v>
      </c>
      <c r="Q52" s="106" t="s">
        <v>153</v>
      </c>
      <c r="R52" s="98">
        <v>19</v>
      </c>
      <c r="S52" s="98">
        <v>-19</v>
      </c>
      <c r="T52" s="98">
        <v>1</v>
      </c>
      <c r="U52" s="100" t="s">
        <v>153</v>
      </c>
      <c r="V52" s="98">
        <v>76</v>
      </c>
      <c r="W52" s="101">
        <v>16556</v>
      </c>
    </row>
    <row r="53" spans="1:23" ht="12.75" customHeight="1">
      <c r="A53" s="107">
        <v>37</v>
      </c>
      <c r="B53" s="94">
        <v>16993</v>
      </c>
      <c r="C53" s="108" t="s">
        <v>104</v>
      </c>
      <c r="D53" s="96">
        <v>56</v>
      </c>
      <c r="E53" s="97" t="s">
        <v>153</v>
      </c>
      <c r="F53" s="98">
        <v>56</v>
      </c>
      <c r="G53" s="96">
        <v>426</v>
      </c>
      <c r="H53" s="96">
        <v>356</v>
      </c>
      <c r="I53" s="96">
        <v>4</v>
      </c>
      <c r="J53" s="98">
        <v>786</v>
      </c>
      <c r="K53" s="95">
        <v>426</v>
      </c>
      <c r="L53" s="96">
        <v>337</v>
      </c>
      <c r="M53" s="96">
        <v>1</v>
      </c>
      <c r="N53" s="98">
        <v>764</v>
      </c>
      <c r="O53" s="100" t="s">
        <v>154</v>
      </c>
      <c r="P53" s="98">
        <v>22</v>
      </c>
      <c r="Q53" s="106" t="s">
        <v>153</v>
      </c>
      <c r="R53" s="98">
        <v>27</v>
      </c>
      <c r="S53" s="98">
        <v>-27</v>
      </c>
      <c r="T53" s="98">
        <v>1</v>
      </c>
      <c r="U53" s="100" t="s">
        <v>153</v>
      </c>
      <c r="V53" s="98">
        <v>60</v>
      </c>
      <c r="W53" s="101">
        <v>16933</v>
      </c>
    </row>
    <row r="54" spans="1:23" ht="12.75" customHeight="1">
      <c r="A54" s="107">
        <v>38</v>
      </c>
      <c r="B54" s="94">
        <v>16964</v>
      </c>
      <c r="C54" s="108" t="s">
        <v>104</v>
      </c>
      <c r="D54" s="96">
        <v>43</v>
      </c>
      <c r="E54" s="97" t="s">
        <v>153</v>
      </c>
      <c r="F54" s="98">
        <v>43</v>
      </c>
      <c r="G54" s="96">
        <v>409</v>
      </c>
      <c r="H54" s="96">
        <v>375</v>
      </c>
      <c r="I54" s="96">
        <v>4</v>
      </c>
      <c r="J54" s="98">
        <v>788</v>
      </c>
      <c r="K54" s="95">
        <v>409</v>
      </c>
      <c r="L54" s="96">
        <v>398</v>
      </c>
      <c r="M54" s="96">
        <v>5</v>
      </c>
      <c r="N54" s="98">
        <v>812</v>
      </c>
      <c r="O54" s="100" t="s">
        <v>153</v>
      </c>
      <c r="P54" s="98">
        <v>24</v>
      </c>
      <c r="Q54" s="106" t="s">
        <v>154</v>
      </c>
      <c r="R54" s="98">
        <v>0</v>
      </c>
      <c r="S54" s="98">
        <v>0</v>
      </c>
      <c r="T54" s="98">
        <v>0</v>
      </c>
      <c r="U54" s="100" t="s">
        <v>153</v>
      </c>
      <c r="V54" s="98">
        <v>67</v>
      </c>
      <c r="W54" s="101">
        <v>16897</v>
      </c>
    </row>
    <row r="55" spans="1:23" ht="12.75" customHeight="1">
      <c r="A55" s="107">
        <v>39</v>
      </c>
      <c r="B55" s="94">
        <v>16677</v>
      </c>
      <c r="C55" s="108" t="s">
        <v>104</v>
      </c>
      <c r="D55" s="96">
        <v>48</v>
      </c>
      <c r="E55" s="97" t="s">
        <v>153</v>
      </c>
      <c r="F55" s="98">
        <v>48</v>
      </c>
      <c r="G55" s="96">
        <v>358</v>
      </c>
      <c r="H55" s="96">
        <v>324</v>
      </c>
      <c r="I55" s="96">
        <v>1</v>
      </c>
      <c r="J55" s="98">
        <v>683</v>
      </c>
      <c r="K55" s="95">
        <v>358</v>
      </c>
      <c r="L55" s="96">
        <v>322</v>
      </c>
      <c r="M55" s="96">
        <v>2</v>
      </c>
      <c r="N55" s="98">
        <v>682</v>
      </c>
      <c r="O55" s="100" t="s">
        <v>154</v>
      </c>
      <c r="P55" s="98">
        <v>1</v>
      </c>
      <c r="Q55" s="106" t="s">
        <v>153</v>
      </c>
      <c r="R55" s="98">
        <v>1</v>
      </c>
      <c r="S55" s="98">
        <v>-1</v>
      </c>
      <c r="T55" s="98">
        <v>0</v>
      </c>
      <c r="U55" s="100" t="s">
        <v>153</v>
      </c>
      <c r="V55" s="98">
        <v>48</v>
      </c>
      <c r="W55" s="101">
        <v>16629</v>
      </c>
    </row>
    <row r="56" spans="1:25" s="105" customFormat="1" ht="12.75" customHeight="1">
      <c r="A56" s="102" t="s">
        <v>112</v>
      </c>
      <c r="B56" s="91">
        <v>80627</v>
      </c>
      <c r="C56" s="110" t="s">
        <v>104</v>
      </c>
      <c r="D56" s="86">
        <v>276</v>
      </c>
      <c r="E56" s="87" t="s">
        <v>153</v>
      </c>
      <c r="F56" s="88">
        <v>276</v>
      </c>
      <c r="G56" s="86">
        <v>1286</v>
      </c>
      <c r="H56" s="86">
        <v>1246</v>
      </c>
      <c r="I56" s="86">
        <v>29</v>
      </c>
      <c r="J56" s="88">
        <v>2561</v>
      </c>
      <c r="K56" s="85">
        <v>1286</v>
      </c>
      <c r="L56" s="86">
        <v>1192</v>
      </c>
      <c r="M56" s="86">
        <v>19</v>
      </c>
      <c r="N56" s="88">
        <v>2497</v>
      </c>
      <c r="O56" s="103" t="s">
        <v>154</v>
      </c>
      <c r="P56" s="88">
        <v>64</v>
      </c>
      <c r="Q56" s="103" t="s">
        <v>153</v>
      </c>
      <c r="R56" s="111">
        <v>20</v>
      </c>
      <c r="S56" s="88">
        <v>-20</v>
      </c>
      <c r="T56" s="88">
        <v>7</v>
      </c>
      <c r="U56" s="103" t="s">
        <v>153</v>
      </c>
      <c r="V56" s="88">
        <v>225</v>
      </c>
      <c r="W56" s="92">
        <v>80402</v>
      </c>
      <c r="X56" s="112"/>
      <c r="Y56" s="105">
        <v>1</v>
      </c>
    </row>
    <row r="57" spans="1:23" ht="12.75" customHeight="1">
      <c r="A57" s="107">
        <v>40</v>
      </c>
      <c r="B57" s="94">
        <v>15801</v>
      </c>
      <c r="C57" s="108" t="s">
        <v>104</v>
      </c>
      <c r="D57" s="96">
        <v>52</v>
      </c>
      <c r="E57" s="97" t="s">
        <v>153</v>
      </c>
      <c r="F57" s="98">
        <v>52</v>
      </c>
      <c r="G57" s="96">
        <v>273</v>
      </c>
      <c r="H57" s="96">
        <v>256</v>
      </c>
      <c r="I57" s="96">
        <v>5</v>
      </c>
      <c r="J57" s="98">
        <v>534</v>
      </c>
      <c r="K57" s="95">
        <v>273</v>
      </c>
      <c r="L57" s="96">
        <v>262</v>
      </c>
      <c r="M57" s="96">
        <v>7</v>
      </c>
      <c r="N57" s="98">
        <v>542</v>
      </c>
      <c r="O57" s="100" t="s">
        <v>153</v>
      </c>
      <c r="P57" s="98">
        <v>8</v>
      </c>
      <c r="Q57" s="106" t="s">
        <v>153</v>
      </c>
      <c r="R57" s="98">
        <v>5</v>
      </c>
      <c r="S57" s="98">
        <v>-5</v>
      </c>
      <c r="T57" s="98">
        <v>0</v>
      </c>
      <c r="U57" s="100" t="s">
        <v>153</v>
      </c>
      <c r="V57" s="98">
        <v>65</v>
      </c>
      <c r="W57" s="101">
        <v>15736</v>
      </c>
    </row>
    <row r="58" spans="1:23" ht="12.75" customHeight="1">
      <c r="A58" s="107">
        <v>41</v>
      </c>
      <c r="B58" s="94">
        <v>15985</v>
      </c>
      <c r="C58" s="108" t="s">
        <v>104</v>
      </c>
      <c r="D58" s="96">
        <v>66</v>
      </c>
      <c r="E58" s="97" t="s">
        <v>153</v>
      </c>
      <c r="F58" s="98">
        <v>66</v>
      </c>
      <c r="G58" s="96">
        <v>305</v>
      </c>
      <c r="H58" s="96">
        <v>269</v>
      </c>
      <c r="I58" s="96">
        <v>5</v>
      </c>
      <c r="J58" s="98">
        <v>579</v>
      </c>
      <c r="K58" s="95">
        <v>305</v>
      </c>
      <c r="L58" s="96">
        <v>242</v>
      </c>
      <c r="M58" s="96">
        <v>3</v>
      </c>
      <c r="N58" s="98">
        <v>550</v>
      </c>
      <c r="O58" s="100" t="s">
        <v>154</v>
      </c>
      <c r="P58" s="98">
        <v>29</v>
      </c>
      <c r="Q58" s="106" t="s">
        <v>153</v>
      </c>
      <c r="R58" s="98">
        <v>5</v>
      </c>
      <c r="S58" s="98">
        <v>-5</v>
      </c>
      <c r="T58" s="98">
        <v>3</v>
      </c>
      <c r="U58" s="100" t="s">
        <v>153</v>
      </c>
      <c r="V58" s="98">
        <v>39</v>
      </c>
      <c r="W58" s="101">
        <v>15946</v>
      </c>
    </row>
    <row r="59" spans="1:23" ht="12.75" customHeight="1">
      <c r="A59" s="107">
        <v>42</v>
      </c>
      <c r="B59" s="94">
        <v>16215</v>
      </c>
      <c r="C59" s="108" t="s">
        <v>104</v>
      </c>
      <c r="D59" s="96">
        <v>46</v>
      </c>
      <c r="E59" s="97" t="s">
        <v>153</v>
      </c>
      <c r="F59" s="98">
        <v>46</v>
      </c>
      <c r="G59" s="96">
        <v>245</v>
      </c>
      <c r="H59" s="96">
        <v>255</v>
      </c>
      <c r="I59" s="96">
        <v>9</v>
      </c>
      <c r="J59" s="98">
        <v>509</v>
      </c>
      <c r="K59" s="95">
        <v>245</v>
      </c>
      <c r="L59" s="96">
        <v>248</v>
      </c>
      <c r="M59" s="96">
        <v>3</v>
      </c>
      <c r="N59" s="98">
        <v>496</v>
      </c>
      <c r="O59" s="100" t="s">
        <v>154</v>
      </c>
      <c r="P59" s="98">
        <v>13</v>
      </c>
      <c r="Q59" s="106" t="s">
        <v>153</v>
      </c>
      <c r="R59" s="98">
        <v>2</v>
      </c>
      <c r="S59" s="98">
        <v>-2</v>
      </c>
      <c r="T59" s="98">
        <v>1</v>
      </c>
      <c r="U59" s="100" t="s">
        <v>153</v>
      </c>
      <c r="V59" s="98">
        <v>34</v>
      </c>
      <c r="W59" s="101">
        <v>16181</v>
      </c>
    </row>
    <row r="60" spans="1:23" ht="12.75" customHeight="1">
      <c r="A60" s="107">
        <v>43</v>
      </c>
      <c r="B60" s="94">
        <v>16331</v>
      </c>
      <c r="C60" s="108" t="s">
        <v>104</v>
      </c>
      <c r="D60" s="96">
        <v>45</v>
      </c>
      <c r="E60" s="97" t="s">
        <v>153</v>
      </c>
      <c r="F60" s="98">
        <v>45</v>
      </c>
      <c r="G60" s="96">
        <v>254</v>
      </c>
      <c r="H60" s="96">
        <v>240</v>
      </c>
      <c r="I60" s="96">
        <v>2</v>
      </c>
      <c r="J60" s="98">
        <v>496</v>
      </c>
      <c r="K60" s="95">
        <v>254</v>
      </c>
      <c r="L60" s="96">
        <v>210</v>
      </c>
      <c r="M60" s="96">
        <v>4</v>
      </c>
      <c r="N60" s="98">
        <v>468</v>
      </c>
      <c r="O60" s="100" t="s">
        <v>154</v>
      </c>
      <c r="P60" s="98">
        <v>28</v>
      </c>
      <c r="Q60" s="106" t="s">
        <v>153</v>
      </c>
      <c r="R60" s="98">
        <v>6</v>
      </c>
      <c r="S60" s="98">
        <v>-6</v>
      </c>
      <c r="T60" s="98">
        <v>1</v>
      </c>
      <c r="U60" s="100" t="s">
        <v>153</v>
      </c>
      <c r="V60" s="98">
        <v>22</v>
      </c>
      <c r="W60" s="101">
        <v>16309</v>
      </c>
    </row>
    <row r="61" spans="1:23" ht="12.75" customHeight="1">
      <c r="A61" s="107">
        <v>44</v>
      </c>
      <c r="B61" s="94">
        <v>16295</v>
      </c>
      <c r="C61" s="108" t="s">
        <v>104</v>
      </c>
      <c r="D61" s="96">
        <v>67</v>
      </c>
      <c r="E61" s="97" t="s">
        <v>153</v>
      </c>
      <c r="F61" s="98">
        <v>67</v>
      </c>
      <c r="G61" s="96">
        <v>209</v>
      </c>
      <c r="H61" s="96">
        <v>226</v>
      </c>
      <c r="I61" s="96">
        <v>8</v>
      </c>
      <c r="J61" s="98">
        <v>443</v>
      </c>
      <c r="K61" s="95">
        <v>209</v>
      </c>
      <c r="L61" s="96">
        <v>230</v>
      </c>
      <c r="M61" s="96">
        <v>2</v>
      </c>
      <c r="N61" s="98">
        <v>441</v>
      </c>
      <c r="O61" s="100" t="s">
        <v>154</v>
      </c>
      <c r="P61" s="98">
        <v>2</v>
      </c>
      <c r="Q61" s="106" t="s">
        <v>153</v>
      </c>
      <c r="R61" s="98">
        <v>2</v>
      </c>
      <c r="S61" s="98">
        <v>-2</v>
      </c>
      <c r="T61" s="98">
        <v>2</v>
      </c>
      <c r="U61" s="100" t="s">
        <v>153</v>
      </c>
      <c r="V61" s="98">
        <v>65</v>
      </c>
      <c r="W61" s="101">
        <v>16230</v>
      </c>
    </row>
    <row r="62" spans="1:25" s="105" customFormat="1" ht="12.75" customHeight="1">
      <c r="A62" s="102" t="s">
        <v>113</v>
      </c>
      <c r="B62" s="91">
        <v>78628</v>
      </c>
      <c r="C62" s="110" t="s">
        <v>104</v>
      </c>
      <c r="D62" s="86">
        <v>375</v>
      </c>
      <c r="E62" s="87" t="s">
        <v>153</v>
      </c>
      <c r="F62" s="88">
        <v>375</v>
      </c>
      <c r="G62" s="86">
        <v>873</v>
      </c>
      <c r="H62" s="86">
        <v>807</v>
      </c>
      <c r="I62" s="86">
        <v>9</v>
      </c>
      <c r="J62" s="88">
        <v>1689</v>
      </c>
      <c r="K62" s="85">
        <v>873</v>
      </c>
      <c r="L62" s="86">
        <v>893</v>
      </c>
      <c r="M62" s="86">
        <v>7</v>
      </c>
      <c r="N62" s="88">
        <v>1773</v>
      </c>
      <c r="O62" s="103" t="s">
        <v>153</v>
      </c>
      <c r="P62" s="88">
        <v>84</v>
      </c>
      <c r="Q62" s="103" t="s">
        <v>153</v>
      </c>
      <c r="R62" s="111">
        <v>8</v>
      </c>
      <c r="S62" s="88">
        <v>-8</v>
      </c>
      <c r="T62" s="88">
        <v>2</v>
      </c>
      <c r="U62" s="103" t="s">
        <v>153</v>
      </c>
      <c r="V62" s="88">
        <v>465</v>
      </c>
      <c r="W62" s="92">
        <v>78163</v>
      </c>
      <c r="X62" s="112"/>
      <c r="Y62" s="105">
        <v>1</v>
      </c>
    </row>
    <row r="63" spans="1:23" ht="12.75" customHeight="1">
      <c r="A63" s="107">
        <v>45</v>
      </c>
      <c r="B63" s="94">
        <v>13130</v>
      </c>
      <c r="C63" s="108" t="s">
        <v>104</v>
      </c>
      <c r="D63" s="96">
        <v>48</v>
      </c>
      <c r="E63" s="97" t="s">
        <v>153</v>
      </c>
      <c r="F63" s="98">
        <v>48</v>
      </c>
      <c r="G63" s="96">
        <v>183</v>
      </c>
      <c r="H63" s="96">
        <v>158</v>
      </c>
      <c r="I63" s="96">
        <v>5</v>
      </c>
      <c r="J63" s="98">
        <v>346</v>
      </c>
      <c r="K63" s="95">
        <v>183</v>
      </c>
      <c r="L63" s="96">
        <v>180</v>
      </c>
      <c r="M63" s="96">
        <v>3</v>
      </c>
      <c r="N63" s="98">
        <v>366</v>
      </c>
      <c r="O63" s="100" t="s">
        <v>153</v>
      </c>
      <c r="P63" s="98">
        <v>20</v>
      </c>
      <c r="Q63" s="106" t="s">
        <v>153</v>
      </c>
      <c r="R63" s="98">
        <v>2</v>
      </c>
      <c r="S63" s="98">
        <v>-2</v>
      </c>
      <c r="T63" s="98">
        <v>2</v>
      </c>
      <c r="U63" s="100" t="s">
        <v>153</v>
      </c>
      <c r="V63" s="98">
        <v>68</v>
      </c>
      <c r="W63" s="101">
        <v>13062</v>
      </c>
    </row>
    <row r="64" spans="1:23" ht="12.75" customHeight="1">
      <c r="A64" s="107">
        <v>46</v>
      </c>
      <c r="B64" s="94">
        <v>16406</v>
      </c>
      <c r="C64" s="108" t="s">
        <v>104</v>
      </c>
      <c r="D64" s="96">
        <v>78</v>
      </c>
      <c r="E64" s="97" t="s">
        <v>153</v>
      </c>
      <c r="F64" s="98">
        <v>78</v>
      </c>
      <c r="G64" s="96">
        <v>187</v>
      </c>
      <c r="H64" s="96">
        <v>163</v>
      </c>
      <c r="I64" s="96">
        <v>0</v>
      </c>
      <c r="J64" s="98">
        <v>350</v>
      </c>
      <c r="K64" s="95">
        <v>187</v>
      </c>
      <c r="L64" s="96">
        <v>177</v>
      </c>
      <c r="M64" s="96">
        <v>2</v>
      </c>
      <c r="N64" s="98">
        <v>366</v>
      </c>
      <c r="O64" s="100" t="s">
        <v>153</v>
      </c>
      <c r="P64" s="98">
        <v>16</v>
      </c>
      <c r="Q64" s="106" t="s">
        <v>153</v>
      </c>
      <c r="R64" s="98">
        <v>6</v>
      </c>
      <c r="S64" s="98">
        <v>-6</v>
      </c>
      <c r="T64" s="98">
        <v>0</v>
      </c>
      <c r="U64" s="100" t="s">
        <v>153</v>
      </c>
      <c r="V64" s="98">
        <v>100</v>
      </c>
      <c r="W64" s="101">
        <v>16306</v>
      </c>
    </row>
    <row r="65" spans="1:23" ht="12.75" customHeight="1">
      <c r="A65" s="107">
        <v>47</v>
      </c>
      <c r="B65" s="94">
        <v>16198</v>
      </c>
      <c r="C65" s="108" t="s">
        <v>104</v>
      </c>
      <c r="D65" s="96">
        <v>72</v>
      </c>
      <c r="E65" s="97" t="s">
        <v>153</v>
      </c>
      <c r="F65" s="98">
        <v>72</v>
      </c>
      <c r="G65" s="96">
        <v>165</v>
      </c>
      <c r="H65" s="96">
        <v>180</v>
      </c>
      <c r="I65" s="96">
        <v>1</v>
      </c>
      <c r="J65" s="98">
        <v>346</v>
      </c>
      <c r="K65" s="95">
        <v>165</v>
      </c>
      <c r="L65" s="96">
        <v>196</v>
      </c>
      <c r="M65" s="96">
        <v>0</v>
      </c>
      <c r="N65" s="98">
        <v>361</v>
      </c>
      <c r="O65" s="100" t="s">
        <v>153</v>
      </c>
      <c r="P65" s="98">
        <v>15</v>
      </c>
      <c r="Q65" s="106" t="s">
        <v>153</v>
      </c>
      <c r="R65" s="98">
        <v>1</v>
      </c>
      <c r="S65" s="98">
        <v>-1</v>
      </c>
      <c r="T65" s="98">
        <v>0</v>
      </c>
      <c r="U65" s="100" t="s">
        <v>153</v>
      </c>
      <c r="V65" s="98">
        <v>88</v>
      </c>
      <c r="W65" s="101">
        <v>16110</v>
      </c>
    </row>
    <row r="66" spans="1:23" ht="12.75" customHeight="1">
      <c r="A66" s="107">
        <v>48</v>
      </c>
      <c r="B66" s="94">
        <v>16384</v>
      </c>
      <c r="C66" s="108" t="s">
        <v>104</v>
      </c>
      <c r="D66" s="96">
        <v>84</v>
      </c>
      <c r="E66" s="97" t="s">
        <v>153</v>
      </c>
      <c r="F66" s="98">
        <v>84</v>
      </c>
      <c r="G66" s="96">
        <v>168</v>
      </c>
      <c r="H66" s="96">
        <v>154</v>
      </c>
      <c r="I66" s="96">
        <v>3</v>
      </c>
      <c r="J66" s="98">
        <v>325</v>
      </c>
      <c r="K66" s="95">
        <v>168</v>
      </c>
      <c r="L66" s="96">
        <v>166</v>
      </c>
      <c r="M66" s="96">
        <v>2</v>
      </c>
      <c r="N66" s="98">
        <v>336</v>
      </c>
      <c r="O66" s="100" t="s">
        <v>153</v>
      </c>
      <c r="P66" s="98">
        <v>11</v>
      </c>
      <c r="Q66" s="106" t="s">
        <v>153</v>
      </c>
      <c r="R66" s="98">
        <v>1</v>
      </c>
      <c r="S66" s="98">
        <v>-1</v>
      </c>
      <c r="T66" s="98">
        <v>0</v>
      </c>
      <c r="U66" s="100" t="s">
        <v>153</v>
      </c>
      <c r="V66" s="98">
        <v>96</v>
      </c>
      <c r="W66" s="101">
        <v>16288</v>
      </c>
    </row>
    <row r="67" spans="1:23" ht="12.75" customHeight="1" thickBot="1">
      <c r="A67" s="113">
        <v>49</v>
      </c>
      <c r="B67" s="114">
        <v>16510</v>
      </c>
      <c r="C67" s="115" t="s">
        <v>104</v>
      </c>
      <c r="D67" s="116">
        <v>93</v>
      </c>
      <c r="E67" s="117" t="s">
        <v>153</v>
      </c>
      <c r="F67" s="118">
        <v>93</v>
      </c>
      <c r="G67" s="116">
        <v>170</v>
      </c>
      <c r="H67" s="116">
        <v>152</v>
      </c>
      <c r="I67" s="116">
        <v>0</v>
      </c>
      <c r="J67" s="118">
        <v>322</v>
      </c>
      <c r="K67" s="119">
        <v>170</v>
      </c>
      <c r="L67" s="116">
        <v>174</v>
      </c>
      <c r="M67" s="116">
        <v>0</v>
      </c>
      <c r="N67" s="118">
        <v>344</v>
      </c>
      <c r="O67" s="120" t="s">
        <v>153</v>
      </c>
      <c r="P67" s="118">
        <v>22</v>
      </c>
      <c r="Q67" s="121" t="s">
        <v>154</v>
      </c>
      <c r="R67" s="118">
        <v>2</v>
      </c>
      <c r="S67" s="118">
        <v>2</v>
      </c>
      <c r="T67" s="118">
        <v>0</v>
      </c>
      <c r="U67" s="120" t="s">
        <v>153</v>
      </c>
      <c r="V67" s="118">
        <v>113</v>
      </c>
      <c r="W67" s="122">
        <v>16397</v>
      </c>
    </row>
    <row r="68" spans="1:25" s="105" customFormat="1" ht="12.75" customHeight="1">
      <c r="A68" s="102" t="s">
        <v>114</v>
      </c>
      <c r="B68" s="123">
        <v>86810</v>
      </c>
      <c r="C68" s="124" t="s">
        <v>104</v>
      </c>
      <c r="D68" s="125">
        <v>593</v>
      </c>
      <c r="E68" s="126" t="s">
        <v>153</v>
      </c>
      <c r="F68" s="127">
        <v>593</v>
      </c>
      <c r="G68" s="125">
        <v>858</v>
      </c>
      <c r="H68" s="125">
        <v>638</v>
      </c>
      <c r="I68" s="125">
        <v>13</v>
      </c>
      <c r="J68" s="127">
        <v>1509</v>
      </c>
      <c r="K68" s="128">
        <v>858</v>
      </c>
      <c r="L68" s="125">
        <v>709</v>
      </c>
      <c r="M68" s="125">
        <v>19</v>
      </c>
      <c r="N68" s="127">
        <v>1586</v>
      </c>
      <c r="O68" s="129" t="s">
        <v>153</v>
      </c>
      <c r="P68" s="127">
        <v>77</v>
      </c>
      <c r="Q68" s="103" t="s">
        <v>153</v>
      </c>
      <c r="R68" s="111">
        <v>7</v>
      </c>
      <c r="S68" s="127">
        <v>-7</v>
      </c>
      <c r="T68" s="127">
        <v>1</v>
      </c>
      <c r="U68" s="129" t="s">
        <v>153</v>
      </c>
      <c r="V68" s="127">
        <v>676</v>
      </c>
      <c r="W68" s="130">
        <v>86134</v>
      </c>
      <c r="X68" s="131"/>
      <c r="Y68" s="105">
        <v>1</v>
      </c>
    </row>
    <row r="69" spans="1:23" ht="12.75" customHeight="1">
      <c r="A69" s="107">
        <v>50</v>
      </c>
      <c r="B69" s="132">
        <v>16616</v>
      </c>
      <c r="C69" s="133" t="s">
        <v>104</v>
      </c>
      <c r="D69" s="134">
        <v>89</v>
      </c>
      <c r="E69" s="135" t="s">
        <v>153</v>
      </c>
      <c r="F69" s="136">
        <v>89</v>
      </c>
      <c r="G69" s="134">
        <v>202</v>
      </c>
      <c r="H69" s="134">
        <v>149</v>
      </c>
      <c r="I69" s="134">
        <v>2</v>
      </c>
      <c r="J69" s="136">
        <v>353</v>
      </c>
      <c r="K69" s="137">
        <v>202</v>
      </c>
      <c r="L69" s="134">
        <v>151</v>
      </c>
      <c r="M69" s="134">
        <v>2</v>
      </c>
      <c r="N69" s="136">
        <v>355</v>
      </c>
      <c r="O69" s="138" t="s">
        <v>153</v>
      </c>
      <c r="P69" s="136">
        <v>2</v>
      </c>
      <c r="Q69" s="106" t="s">
        <v>153</v>
      </c>
      <c r="R69" s="98">
        <v>1</v>
      </c>
      <c r="S69" s="136">
        <v>-1</v>
      </c>
      <c r="T69" s="136">
        <v>0</v>
      </c>
      <c r="U69" s="138" t="s">
        <v>153</v>
      </c>
      <c r="V69" s="136">
        <v>92</v>
      </c>
      <c r="W69" s="139">
        <v>16524</v>
      </c>
    </row>
    <row r="70" spans="1:23" ht="12.75" customHeight="1">
      <c r="A70" s="107">
        <v>51</v>
      </c>
      <c r="B70" s="132">
        <v>17159</v>
      </c>
      <c r="C70" s="133" t="s">
        <v>104</v>
      </c>
      <c r="D70" s="134">
        <v>111</v>
      </c>
      <c r="E70" s="135" t="s">
        <v>153</v>
      </c>
      <c r="F70" s="136">
        <v>111</v>
      </c>
      <c r="G70" s="134">
        <v>175</v>
      </c>
      <c r="H70" s="134">
        <v>154</v>
      </c>
      <c r="I70" s="134">
        <v>4</v>
      </c>
      <c r="J70" s="136">
        <v>333</v>
      </c>
      <c r="K70" s="137">
        <v>175</v>
      </c>
      <c r="L70" s="134">
        <v>142</v>
      </c>
      <c r="M70" s="134">
        <v>3</v>
      </c>
      <c r="N70" s="136">
        <v>320</v>
      </c>
      <c r="O70" s="138" t="s">
        <v>154</v>
      </c>
      <c r="P70" s="136">
        <v>13</v>
      </c>
      <c r="Q70" s="106" t="s">
        <v>154</v>
      </c>
      <c r="R70" s="98">
        <v>0</v>
      </c>
      <c r="S70" s="136">
        <v>0</v>
      </c>
      <c r="T70" s="136">
        <v>0</v>
      </c>
      <c r="U70" s="138" t="s">
        <v>153</v>
      </c>
      <c r="V70" s="136">
        <v>98</v>
      </c>
      <c r="W70" s="139">
        <v>17061</v>
      </c>
    </row>
    <row r="71" spans="1:23" ht="12.75" customHeight="1">
      <c r="A71" s="107">
        <v>52</v>
      </c>
      <c r="B71" s="132">
        <v>17873</v>
      </c>
      <c r="C71" s="133" t="s">
        <v>104</v>
      </c>
      <c r="D71" s="134">
        <v>124</v>
      </c>
      <c r="E71" s="135" t="s">
        <v>153</v>
      </c>
      <c r="F71" s="136">
        <v>124</v>
      </c>
      <c r="G71" s="134">
        <v>144</v>
      </c>
      <c r="H71" s="134">
        <v>104</v>
      </c>
      <c r="I71" s="134">
        <v>1</v>
      </c>
      <c r="J71" s="136">
        <v>249</v>
      </c>
      <c r="K71" s="137">
        <v>144</v>
      </c>
      <c r="L71" s="134">
        <v>143</v>
      </c>
      <c r="M71" s="134">
        <v>6</v>
      </c>
      <c r="N71" s="136">
        <v>293</v>
      </c>
      <c r="O71" s="138" t="s">
        <v>153</v>
      </c>
      <c r="P71" s="136">
        <v>44</v>
      </c>
      <c r="Q71" s="106" t="s">
        <v>153</v>
      </c>
      <c r="R71" s="98">
        <v>1</v>
      </c>
      <c r="S71" s="136">
        <v>-1</v>
      </c>
      <c r="T71" s="136">
        <v>1</v>
      </c>
      <c r="U71" s="138" t="s">
        <v>153</v>
      </c>
      <c r="V71" s="136">
        <v>168</v>
      </c>
      <c r="W71" s="139">
        <v>17705</v>
      </c>
    </row>
    <row r="72" spans="1:23" ht="12.75" customHeight="1">
      <c r="A72" s="107">
        <v>53</v>
      </c>
      <c r="B72" s="132">
        <v>17927</v>
      </c>
      <c r="C72" s="133" t="s">
        <v>104</v>
      </c>
      <c r="D72" s="134">
        <v>127</v>
      </c>
      <c r="E72" s="135" t="s">
        <v>153</v>
      </c>
      <c r="F72" s="136">
        <v>127</v>
      </c>
      <c r="G72" s="134">
        <v>167</v>
      </c>
      <c r="H72" s="134">
        <v>123</v>
      </c>
      <c r="I72" s="134">
        <v>1</v>
      </c>
      <c r="J72" s="136">
        <v>291</v>
      </c>
      <c r="K72" s="137">
        <v>167</v>
      </c>
      <c r="L72" s="134">
        <v>136</v>
      </c>
      <c r="M72" s="134">
        <v>3</v>
      </c>
      <c r="N72" s="136">
        <v>306</v>
      </c>
      <c r="O72" s="138" t="s">
        <v>153</v>
      </c>
      <c r="P72" s="136">
        <v>15</v>
      </c>
      <c r="Q72" s="106" t="s">
        <v>153</v>
      </c>
      <c r="R72" s="98">
        <v>3</v>
      </c>
      <c r="S72" s="136">
        <v>-3</v>
      </c>
      <c r="T72" s="136">
        <v>0</v>
      </c>
      <c r="U72" s="138" t="s">
        <v>153</v>
      </c>
      <c r="V72" s="136">
        <v>145</v>
      </c>
      <c r="W72" s="139">
        <v>17782</v>
      </c>
    </row>
    <row r="73" spans="1:23" ht="12.75" customHeight="1">
      <c r="A73" s="107">
        <v>54</v>
      </c>
      <c r="B73" s="132">
        <v>17235</v>
      </c>
      <c r="C73" s="133" t="s">
        <v>104</v>
      </c>
      <c r="D73" s="134">
        <v>142</v>
      </c>
      <c r="E73" s="135" t="s">
        <v>153</v>
      </c>
      <c r="F73" s="136">
        <v>142</v>
      </c>
      <c r="G73" s="134">
        <v>170</v>
      </c>
      <c r="H73" s="134">
        <v>108</v>
      </c>
      <c r="I73" s="134">
        <v>5</v>
      </c>
      <c r="J73" s="136">
        <v>283</v>
      </c>
      <c r="K73" s="137">
        <v>170</v>
      </c>
      <c r="L73" s="134">
        <v>137</v>
      </c>
      <c r="M73" s="134">
        <v>5</v>
      </c>
      <c r="N73" s="136">
        <v>312</v>
      </c>
      <c r="O73" s="138" t="s">
        <v>153</v>
      </c>
      <c r="P73" s="136">
        <v>29</v>
      </c>
      <c r="Q73" s="106" t="s">
        <v>153</v>
      </c>
      <c r="R73" s="98">
        <v>2</v>
      </c>
      <c r="S73" s="136">
        <v>-2</v>
      </c>
      <c r="T73" s="136">
        <v>0</v>
      </c>
      <c r="U73" s="138" t="s">
        <v>153</v>
      </c>
      <c r="V73" s="136">
        <v>173</v>
      </c>
      <c r="W73" s="139">
        <v>17062</v>
      </c>
    </row>
    <row r="74" spans="1:25" s="105" customFormat="1" ht="12.75" customHeight="1">
      <c r="A74" s="102" t="s">
        <v>115</v>
      </c>
      <c r="B74" s="123">
        <v>98728</v>
      </c>
      <c r="C74" s="124" t="s">
        <v>104</v>
      </c>
      <c r="D74" s="125">
        <v>930</v>
      </c>
      <c r="E74" s="126" t="s">
        <v>153</v>
      </c>
      <c r="F74" s="127">
        <v>930</v>
      </c>
      <c r="G74" s="125">
        <v>673</v>
      </c>
      <c r="H74" s="125">
        <v>619</v>
      </c>
      <c r="I74" s="125">
        <v>22</v>
      </c>
      <c r="J74" s="127">
        <v>1314</v>
      </c>
      <c r="K74" s="128">
        <v>673</v>
      </c>
      <c r="L74" s="125">
        <v>585</v>
      </c>
      <c r="M74" s="125">
        <v>23</v>
      </c>
      <c r="N74" s="127">
        <v>1281</v>
      </c>
      <c r="O74" s="129" t="s">
        <v>154</v>
      </c>
      <c r="P74" s="127">
        <v>33</v>
      </c>
      <c r="Q74" s="103" t="s">
        <v>153</v>
      </c>
      <c r="R74" s="111">
        <v>9</v>
      </c>
      <c r="S74" s="127">
        <v>-9</v>
      </c>
      <c r="T74" s="127">
        <v>1</v>
      </c>
      <c r="U74" s="129" t="s">
        <v>153</v>
      </c>
      <c r="V74" s="127">
        <v>905</v>
      </c>
      <c r="W74" s="130">
        <v>97823</v>
      </c>
      <c r="X74" s="131"/>
      <c r="Y74" s="105">
        <v>1</v>
      </c>
    </row>
    <row r="75" spans="1:23" ht="12.75" customHeight="1">
      <c r="A75" s="107">
        <v>55</v>
      </c>
      <c r="B75" s="132">
        <v>18454</v>
      </c>
      <c r="C75" s="133" t="s">
        <v>104</v>
      </c>
      <c r="D75" s="134">
        <v>152</v>
      </c>
      <c r="E75" s="135" t="s">
        <v>153</v>
      </c>
      <c r="F75" s="136">
        <v>152</v>
      </c>
      <c r="G75" s="134">
        <v>153</v>
      </c>
      <c r="H75" s="134">
        <v>116</v>
      </c>
      <c r="I75" s="134">
        <v>2</v>
      </c>
      <c r="J75" s="136">
        <v>271</v>
      </c>
      <c r="K75" s="137">
        <v>153</v>
      </c>
      <c r="L75" s="134">
        <v>130</v>
      </c>
      <c r="M75" s="134">
        <v>3</v>
      </c>
      <c r="N75" s="136">
        <v>286</v>
      </c>
      <c r="O75" s="138" t="s">
        <v>153</v>
      </c>
      <c r="P75" s="136">
        <v>15</v>
      </c>
      <c r="Q75" s="106" t="s">
        <v>153</v>
      </c>
      <c r="R75" s="98">
        <v>5</v>
      </c>
      <c r="S75" s="136">
        <v>-5</v>
      </c>
      <c r="T75" s="136">
        <v>1</v>
      </c>
      <c r="U75" s="138" t="s">
        <v>153</v>
      </c>
      <c r="V75" s="136">
        <v>171</v>
      </c>
      <c r="W75" s="139">
        <v>18283</v>
      </c>
    </row>
    <row r="76" spans="1:23" ht="12.75" customHeight="1">
      <c r="A76" s="107">
        <v>56</v>
      </c>
      <c r="B76" s="132">
        <v>19260</v>
      </c>
      <c r="C76" s="133" t="s">
        <v>104</v>
      </c>
      <c r="D76" s="134">
        <v>171</v>
      </c>
      <c r="E76" s="135" t="s">
        <v>153</v>
      </c>
      <c r="F76" s="136">
        <v>171</v>
      </c>
      <c r="G76" s="134">
        <v>160</v>
      </c>
      <c r="H76" s="134">
        <v>140</v>
      </c>
      <c r="I76" s="134">
        <v>2</v>
      </c>
      <c r="J76" s="136">
        <v>302</v>
      </c>
      <c r="K76" s="137">
        <v>160</v>
      </c>
      <c r="L76" s="134">
        <v>123</v>
      </c>
      <c r="M76" s="134">
        <v>3</v>
      </c>
      <c r="N76" s="136">
        <v>286</v>
      </c>
      <c r="O76" s="138" t="s">
        <v>154</v>
      </c>
      <c r="P76" s="136">
        <v>16</v>
      </c>
      <c r="Q76" s="106" t="s">
        <v>153</v>
      </c>
      <c r="R76" s="98">
        <v>2</v>
      </c>
      <c r="S76" s="136">
        <v>-2</v>
      </c>
      <c r="T76" s="136">
        <v>0</v>
      </c>
      <c r="U76" s="138" t="s">
        <v>153</v>
      </c>
      <c r="V76" s="136">
        <v>157</v>
      </c>
      <c r="W76" s="139">
        <v>19103</v>
      </c>
    </row>
    <row r="77" spans="1:23" ht="12.75" customHeight="1">
      <c r="A77" s="107">
        <v>57</v>
      </c>
      <c r="B77" s="132">
        <v>19464</v>
      </c>
      <c r="C77" s="133" t="s">
        <v>104</v>
      </c>
      <c r="D77" s="134">
        <v>181</v>
      </c>
      <c r="E77" s="135" t="s">
        <v>153</v>
      </c>
      <c r="F77" s="136">
        <v>181</v>
      </c>
      <c r="G77" s="134">
        <v>121</v>
      </c>
      <c r="H77" s="134">
        <v>110</v>
      </c>
      <c r="I77" s="134">
        <v>2</v>
      </c>
      <c r="J77" s="136">
        <v>233</v>
      </c>
      <c r="K77" s="137">
        <v>121</v>
      </c>
      <c r="L77" s="134">
        <v>127</v>
      </c>
      <c r="M77" s="134">
        <v>5</v>
      </c>
      <c r="N77" s="136">
        <v>253</v>
      </c>
      <c r="O77" s="138" t="s">
        <v>153</v>
      </c>
      <c r="P77" s="136">
        <v>20</v>
      </c>
      <c r="Q77" s="106" t="s">
        <v>154</v>
      </c>
      <c r="R77" s="98">
        <v>0</v>
      </c>
      <c r="S77" s="136">
        <v>0</v>
      </c>
      <c r="T77" s="136">
        <v>0</v>
      </c>
      <c r="U77" s="138" t="s">
        <v>153</v>
      </c>
      <c r="V77" s="136">
        <v>201</v>
      </c>
      <c r="W77" s="139">
        <v>19263</v>
      </c>
    </row>
    <row r="78" spans="1:23" ht="12.75" customHeight="1">
      <c r="A78" s="107">
        <v>58</v>
      </c>
      <c r="B78" s="132">
        <v>20273</v>
      </c>
      <c r="C78" s="133" t="s">
        <v>104</v>
      </c>
      <c r="D78" s="134">
        <v>197</v>
      </c>
      <c r="E78" s="135" t="s">
        <v>153</v>
      </c>
      <c r="F78" s="136">
        <v>197</v>
      </c>
      <c r="G78" s="134">
        <v>124</v>
      </c>
      <c r="H78" s="134">
        <v>125</v>
      </c>
      <c r="I78" s="134">
        <v>7</v>
      </c>
      <c r="J78" s="136">
        <v>256</v>
      </c>
      <c r="K78" s="137">
        <v>124</v>
      </c>
      <c r="L78" s="134">
        <v>98</v>
      </c>
      <c r="M78" s="134">
        <v>3</v>
      </c>
      <c r="N78" s="136">
        <v>225</v>
      </c>
      <c r="O78" s="138" t="s">
        <v>154</v>
      </c>
      <c r="P78" s="136">
        <v>31</v>
      </c>
      <c r="Q78" s="106" t="s">
        <v>153</v>
      </c>
      <c r="R78" s="98">
        <v>2</v>
      </c>
      <c r="S78" s="136">
        <v>-2</v>
      </c>
      <c r="T78" s="136">
        <v>0</v>
      </c>
      <c r="U78" s="138" t="s">
        <v>153</v>
      </c>
      <c r="V78" s="136">
        <v>168</v>
      </c>
      <c r="W78" s="139">
        <v>20105</v>
      </c>
    </row>
    <row r="79" spans="1:23" ht="12.75" customHeight="1">
      <c r="A79" s="107">
        <v>59</v>
      </c>
      <c r="B79" s="136">
        <v>21277</v>
      </c>
      <c r="C79" s="133" t="s">
        <v>104</v>
      </c>
      <c r="D79" s="134">
        <v>229</v>
      </c>
      <c r="E79" s="135" t="s">
        <v>153</v>
      </c>
      <c r="F79" s="136">
        <v>229</v>
      </c>
      <c r="G79" s="134">
        <v>115</v>
      </c>
      <c r="H79" s="134">
        <v>128</v>
      </c>
      <c r="I79" s="134">
        <v>9</v>
      </c>
      <c r="J79" s="136">
        <v>252</v>
      </c>
      <c r="K79" s="137">
        <v>115</v>
      </c>
      <c r="L79" s="134">
        <v>107</v>
      </c>
      <c r="M79" s="134">
        <v>9</v>
      </c>
      <c r="N79" s="136">
        <v>231</v>
      </c>
      <c r="O79" s="138" t="s">
        <v>154</v>
      </c>
      <c r="P79" s="136">
        <v>21</v>
      </c>
      <c r="Q79" s="106" t="s">
        <v>154</v>
      </c>
      <c r="R79" s="98">
        <v>0</v>
      </c>
      <c r="S79" s="136">
        <v>0</v>
      </c>
      <c r="T79" s="132">
        <v>0</v>
      </c>
      <c r="U79" s="138" t="s">
        <v>153</v>
      </c>
      <c r="V79" s="136">
        <v>208</v>
      </c>
      <c r="W79" s="139">
        <v>21069</v>
      </c>
    </row>
    <row r="80" spans="1:25" s="105" customFormat="1" ht="12.75" customHeight="1">
      <c r="A80" s="102" t="s">
        <v>116</v>
      </c>
      <c r="B80" s="127">
        <v>111832</v>
      </c>
      <c r="C80" s="124" t="s">
        <v>104</v>
      </c>
      <c r="D80" s="125">
        <v>1292</v>
      </c>
      <c r="E80" s="126" t="s">
        <v>153</v>
      </c>
      <c r="F80" s="127">
        <v>1292</v>
      </c>
      <c r="G80" s="125">
        <v>567</v>
      </c>
      <c r="H80" s="125">
        <v>576</v>
      </c>
      <c r="I80" s="125">
        <v>27</v>
      </c>
      <c r="J80" s="127">
        <v>1170</v>
      </c>
      <c r="K80" s="128">
        <v>567</v>
      </c>
      <c r="L80" s="125">
        <v>444</v>
      </c>
      <c r="M80" s="125">
        <v>8</v>
      </c>
      <c r="N80" s="127">
        <v>1019</v>
      </c>
      <c r="O80" s="129" t="s">
        <v>154</v>
      </c>
      <c r="P80" s="127">
        <v>151</v>
      </c>
      <c r="Q80" s="103" t="s">
        <v>153</v>
      </c>
      <c r="R80" s="111">
        <v>3</v>
      </c>
      <c r="S80" s="127">
        <v>-3</v>
      </c>
      <c r="T80" s="123">
        <v>1</v>
      </c>
      <c r="U80" s="129" t="s">
        <v>153</v>
      </c>
      <c r="V80" s="127">
        <v>1143</v>
      </c>
      <c r="W80" s="130">
        <v>110689</v>
      </c>
      <c r="X80" s="131"/>
      <c r="Y80" s="105">
        <v>1</v>
      </c>
    </row>
    <row r="81" spans="1:23" ht="12.75" customHeight="1">
      <c r="A81" s="107">
        <v>60</v>
      </c>
      <c r="B81" s="136">
        <v>21623</v>
      </c>
      <c r="C81" s="133" t="s">
        <v>104</v>
      </c>
      <c r="D81" s="134">
        <v>233</v>
      </c>
      <c r="E81" s="135" t="s">
        <v>153</v>
      </c>
      <c r="F81" s="136">
        <v>233</v>
      </c>
      <c r="G81" s="134">
        <v>129</v>
      </c>
      <c r="H81" s="134">
        <v>159</v>
      </c>
      <c r="I81" s="134">
        <v>7</v>
      </c>
      <c r="J81" s="136">
        <v>295</v>
      </c>
      <c r="K81" s="137">
        <v>129</v>
      </c>
      <c r="L81" s="134">
        <v>113</v>
      </c>
      <c r="M81" s="134">
        <v>3</v>
      </c>
      <c r="N81" s="136">
        <v>245</v>
      </c>
      <c r="O81" s="138" t="s">
        <v>154</v>
      </c>
      <c r="P81" s="136">
        <v>50</v>
      </c>
      <c r="Q81" s="106" t="s">
        <v>153</v>
      </c>
      <c r="R81" s="98">
        <v>2</v>
      </c>
      <c r="S81" s="136">
        <v>-2</v>
      </c>
      <c r="T81" s="132">
        <v>1</v>
      </c>
      <c r="U81" s="138" t="s">
        <v>153</v>
      </c>
      <c r="V81" s="136">
        <v>184</v>
      </c>
      <c r="W81" s="139">
        <v>21439</v>
      </c>
    </row>
    <row r="82" spans="1:23" ht="12.75" customHeight="1">
      <c r="A82" s="107">
        <v>61</v>
      </c>
      <c r="B82" s="136">
        <v>22936</v>
      </c>
      <c r="C82" s="133" t="s">
        <v>104</v>
      </c>
      <c r="D82" s="134">
        <v>237</v>
      </c>
      <c r="E82" s="135" t="s">
        <v>153</v>
      </c>
      <c r="F82" s="136">
        <v>237</v>
      </c>
      <c r="G82" s="134">
        <v>118</v>
      </c>
      <c r="H82" s="134">
        <v>135</v>
      </c>
      <c r="I82" s="134">
        <v>6</v>
      </c>
      <c r="J82" s="136">
        <v>259</v>
      </c>
      <c r="K82" s="137">
        <v>118</v>
      </c>
      <c r="L82" s="134">
        <v>103</v>
      </c>
      <c r="M82" s="134">
        <v>1</v>
      </c>
      <c r="N82" s="136">
        <v>222</v>
      </c>
      <c r="O82" s="138" t="s">
        <v>154</v>
      </c>
      <c r="P82" s="136">
        <v>37</v>
      </c>
      <c r="Q82" s="106" t="s">
        <v>154</v>
      </c>
      <c r="R82" s="98">
        <v>0</v>
      </c>
      <c r="S82" s="136">
        <v>0</v>
      </c>
      <c r="T82" s="132">
        <v>0</v>
      </c>
      <c r="U82" s="138" t="s">
        <v>153</v>
      </c>
      <c r="V82" s="136">
        <v>200</v>
      </c>
      <c r="W82" s="139">
        <v>22736</v>
      </c>
    </row>
    <row r="83" spans="1:23" ht="12.75" customHeight="1">
      <c r="A83" s="107">
        <v>62</v>
      </c>
      <c r="B83" s="136">
        <v>23716</v>
      </c>
      <c r="C83" s="133" t="s">
        <v>104</v>
      </c>
      <c r="D83" s="134">
        <v>303</v>
      </c>
      <c r="E83" s="135" t="s">
        <v>153</v>
      </c>
      <c r="F83" s="136">
        <v>303</v>
      </c>
      <c r="G83" s="134">
        <v>123</v>
      </c>
      <c r="H83" s="134">
        <v>99</v>
      </c>
      <c r="I83" s="134">
        <v>8</v>
      </c>
      <c r="J83" s="136">
        <v>230</v>
      </c>
      <c r="K83" s="137">
        <v>123</v>
      </c>
      <c r="L83" s="134">
        <v>90</v>
      </c>
      <c r="M83" s="134">
        <v>2</v>
      </c>
      <c r="N83" s="136">
        <v>215</v>
      </c>
      <c r="O83" s="138" t="s">
        <v>154</v>
      </c>
      <c r="P83" s="136">
        <v>15</v>
      </c>
      <c r="Q83" s="106" t="s">
        <v>153</v>
      </c>
      <c r="R83" s="98">
        <v>1</v>
      </c>
      <c r="S83" s="136">
        <v>-1</v>
      </c>
      <c r="T83" s="132">
        <v>0</v>
      </c>
      <c r="U83" s="138" t="s">
        <v>153</v>
      </c>
      <c r="V83" s="136">
        <v>289</v>
      </c>
      <c r="W83" s="139">
        <v>23427</v>
      </c>
    </row>
    <row r="84" spans="1:23" ht="12.75" customHeight="1">
      <c r="A84" s="107">
        <v>63</v>
      </c>
      <c r="B84" s="136">
        <v>22660</v>
      </c>
      <c r="C84" s="133" t="s">
        <v>104</v>
      </c>
      <c r="D84" s="134">
        <v>283</v>
      </c>
      <c r="E84" s="135" t="s">
        <v>153</v>
      </c>
      <c r="F84" s="136">
        <v>283</v>
      </c>
      <c r="G84" s="134">
        <v>109</v>
      </c>
      <c r="H84" s="134">
        <v>94</v>
      </c>
      <c r="I84" s="134">
        <v>3</v>
      </c>
      <c r="J84" s="136">
        <v>206</v>
      </c>
      <c r="K84" s="137">
        <v>109</v>
      </c>
      <c r="L84" s="134">
        <v>67</v>
      </c>
      <c r="M84" s="134">
        <v>2</v>
      </c>
      <c r="N84" s="136">
        <v>178</v>
      </c>
      <c r="O84" s="138" t="s">
        <v>154</v>
      </c>
      <c r="P84" s="136">
        <v>28</v>
      </c>
      <c r="Q84" s="106" t="s">
        <v>154</v>
      </c>
      <c r="R84" s="98">
        <v>0</v>
      </c>
      <c r="S84" s="136">
        <v>0</v>
      </c>
      <c r="T84" s="132">
        <v>0</v>
      </c>
      <c r="U84" s="138" t="s">
        <v>153</v>
      </c>
      <c r="V84" s="136">
        <v>255</v>
      </c>
      <c r="W84" s="139">
        <v>22405</v>
      </c>
    </row>
    <row r="85" spans="1:23" ht="12.75" customHeight="1">
      <c r="A85" s="107">
        <v>64</v>
      </c>
      <c r="B85" s="136">
        <v>20897</v>
      </c>
      <c r="C85" s="133" t="s">
        <v>104</v>
      </c>
      <c r="D85" s="134">
        <v>236</v>
      </c>
      <c r="E85" s="135" t="s">
        <v>153</v>
      </c>
      <c r="F85" s="136">
        <v>236</v>
      </c>
      <c r="G85" s="134">
        <v>88</v>
      </c>
      <c r="H85" s="134">
        <v>89</v>
      </c>
      <c r="I85" s="134">
        <v>3</v>
      </c>
      <c r="J85" s="136">
        <v>180</v>
      </c>
      <c r="K85" s="137">
        <v>88</v>
      </c>
      <c r="L85" s="134">
        <v>71</v>
      </c>
      <c r="M85" s="134">
        <v>0</v>
      </c>
      <c r="N85" s="136">
        <v>159</v>
      </c>
      <c r="O85" s="138" t="s">
        <v>154</v>
      </c>
      <c r="P85" s="136">
        <v>21</v>
      </c>
      <c r="Q85" s="106" t="s">
        <v>154</v>
      </c>
      <c r="R85" s="98">
        <v>0</v>
      </c>
      <c r="S85" s="136">
        <v>0</v>
      </c>
      <c r="T85" s="132">
        <v>0</v>
      </c>
      <c r="U85" s="138" t="s">
        <v>153</v>
      </c>
      <c r="V85" s="136">
        <v>215</v>
      </c>
      <c r="W85" s="139">
        <v>20682</v>
      </c>
    </row>
    <row r="86" spans="1:25" s="105" customFormat="1" ht="12.75" customHeight="1">
      <c r="A86" s="102" t="s">
        <v>117</v>
      </c>
      <c r="B86" s="127">
        <v>80802</v>
      </c>
      <c r="C86" s="124" t="s">
        <v>104</v>
      </c>
      <c r="D86" s="125">
        <v>1491</v>
      </c>
      <c r="E86" s="126" t="s">
        <v>153</v>
      </c>
      <c r="F86" s="127">
        <v>1491</v>
      </c>
      <c r="G86" s="125">
        <v>316</v>
      </c>
      <c r="H86" s="125">
        <v>269</v>
      </c>
      <c r="I86" s="125">
        <v>11</v>
      </c>
      <c r="J86" s="127">
        <v>596</v>
      </c>
      <c r="K86" s="128">
        <v>316</v>
      </c>
      <c r="L86" s="125">
        <v>252</v>
      </c>
      <c r="M86" s="125">
        <v>11</v>
      </c>
      <c r="N86" s="127">
        <v>579</v>
      </c>
      <c r="O86" s="129" t="s">
        <v>154</v>
      </c>
      <c r="P86" s="127">
        <v>17</v>
      </c>
      <c r="Q86" s="103" t="s">
        <v>153</v>
      </c>
      <c r="R86" s="111">
        <v>7</v>
      </c>
      <c r="S86" s="127">
        <v>-7</v>
      </c>
      <c r="T86" s="123">
        <v>1</v>
      </c>
      <c r="U86" s="129" t="s">
        <v>153</v>
      </c>
      <c r="V86" s="127">
        <v>1480</v>
      </c>
      <c r="W86" s="130">
        <v>79322</v>
      </c>
      <c r="X86" s="131"/>
      <c r="Y86" s="105">
        <v>1</v>
      </c>
    </row>
    <row r="87" spans="1:23" ht="12.75" customHeight="1">
      <c r="A87" s="107">
        <v>65</v>
      </c>
      <c r="B87" s="136">
        <v>13737</v>
      </c>
      <c r="C87" s="133" t="s">
        <v>104</v>
      </c>
      <c r="D87" s="134">
        <v>184</v>
      </c>
      <c r="E87" s="135" t="s">
        <v>153</v>
      </c>
      <c r="F87" s="136">
        <v>184</v>
      </c>
      <c r="G87" s="134">
        <v>71</v>
      </c>
      <c r="H87" s="134">
        <v>65</v>
      </c>
      <c r="I87" s="134">
        <v>3</v>
      </c>
      <c r="J87" s="136">
        <v>139</v>
      </c>
      <c r="K87" s="137">
        <v>71</v>
      </c>
      <c r="L87" s="134">
        <v>56</v>
      </c>
      <c r="M87" s="134">
        <v>4</v>
      </c>
      <c r="N87" s="136">
        <v>131</v>
      </c>
      <c r="O87" s="138" t="s">
        <v>154</v>
      </c>
      <c r="P87" s="136">
        <v>8</v>
      </c>
      <c r="Q87" s="106" t="s">
        <v>153</v>
      </c>
      <c r="R87" s="98">
        <v>1</v>
      </c>
      <c r="S87" s="136">
        <v>-1</v>
      </c>
      <c r="T87" s="132">
        <v>0</v>
      </c>
      <c r="U87" s="138" t="s">
        <v>153</v>
      </c>
      <c r="V87" s="136">
        <v>177</v>
      </c>
      <c r="W87" s="139">
        <v>13560</v>
      </c>
    </row>
    <row r="88" spans="1:23" ht="12.75" customHeight="1">
      <c r="A88" s="107">
        <v>66</v>
      </c>
      <c r="B88" s="136">
        <v>14052</v>
      </c>
      <c r="C88" s="133" t="s">
        <v>104</v>
      </c>
      <c r="D88" s="134">
        <v>265</v>
      </c>
      <c r="E88" s="135" t="s">
        <v>153</v>
      </c>
      <c r="F88" s="136">
        <v>265</v>
      </c>
      <c r="G88" s="134">
        <v>48</v>
      </c>
      <c r="H88" s="134">
        <v>38</v>
      </c>
      <c r="I88" s="134">
        <v>0</v>
      </c>
      <c r="J88" s="136">
        <v>86</v>
      </c>
      <c r="K88" s="137">
        <v>48</v>
      </c>
      <c r="L88" s="134">
        <v>39</v>
      </c>
      <c r="M88" s="134">
        <v>2</v>
      </c>
      <c r="N88" s="136">
        <v>89</v>
      </c>
      <c r="O88" s="138" t="s">
        <v>153</v>
      </c>
      <c r="P88" s="136">
        <v>3</v>
      </c>
      <c r="Q88" s="106" t="s">
        <v>153</v>
      </c>
      <c r="R88" s="98">
        <v>1</v>
      </c>
      <c r="S88" s="136">
        <v>-1</v>
      </c>
      <c r="T88" s="132">
        <v>0</v>
      </c>
      <c r="U88" s="138" t="s">
        <v>153</v>
      </c>
      <c r="V88" s="136">
        <v>269</v>
      </c>
      <c r="W88" s="139">
        <v>13783</v>
      </c>
    </row>
    <row r="89" spans="1:23" ht="12.75" customHeight="1">
      <c r="A89" s="107">
        <v>67</v>
      </c>
      <c r="B89" s="136">
        <v>17717</v>
      </c>
      <c r="C89" s="133" t="s">
        <v>104</v>
      </c>
      <c r="D89" s="134">
        <v>327</v>
      </c>
      <c r="E89" s="135" t="s">
        <v>153</v>
      </c>
      <c r="F89" s="136">
        <v>327</v>
      </c>
      <c r="G89" s="134">
        <v>60</v>
      </c>
      <c r="H89" s="134">
        <v>53</v>
      </c>
      <c r="I89" s="134">
        <v>2</v>
      </c>
      <c r="J89" s="136">
        <v>115</v>
      </c>
      <c r="K89" s="137">
        <v>60</v>
      </c>
      <c r="L89" s="134">
        <v>53</v>
      </c>
      <c r="M89" s="134">
        <v>1</v>
      </c>
      <c r="N89" s="136">
        <v>114</v>
      </c>
      <c r="O89" s="138" t="s">
        <v>154</v>
      </c>
      <c r="P89" s="136">
        <v>1</v>
      </c>
      <c r="Q89" s="106" t="s">
        <v>153</v>
      </c>
      <c r="R89" s="98">
        <v>1</v>
      </c>
      <c r="S89" s="136">
        <v>-1</v>
      </c>
      <c r="T89" s="132">
        <v>0</v>
      </c>
      <c r="U89" s="138" t="s">
        <v>153</v>
      </c>
      <c r="V89" s="136">
        <v>327</v>
      </c>
      <c r="W89" s="139">
        <v>17390</v>
      </c>
    </row>
    <row r="90" spans="1:23" ht="12.75" customHeight="1">
      <c r="A90" s="107">
        <v>68</v>
      </c>
      <c r="B90" s="136">
        <v>17478</v>
      </c>
      <c r="C90" s="133" t="s">
        <v>104</v>
      </c>
      <c r="D90" s="134">
        <v>354</v>
      </c>
      <c r="E90" s="135" t="s">
        <v>153</v>
      </c>
      <c r="F90" s="136">
        <v>354</v>
      </c>
      <c r="G90" s="134">
        <v>69</v>
      </c>
      <c r="H90" s="134">
        <v>62</v>
      </c>
      <c r="I90" s="134">
        <v>1</v>
      </c>
      <c r="J90" s="136">
        <v>132</v>
      </c>
      <c r="K90" s="137">
        <v>69</v>
      </c>
      <c r="L90" s="134">
        <v>51</v>
      </c>
      <c r="M90" s="134">
        <v>0</v>
      </c>
      <c r="N90" s="136">
        <v>120</v>
      </c>
      <c r="O90" s="138" t="s">
        <v>154</v>
      </c>
      <c r="P90" s="136">
        <v>12</v>
      </c>
      <c r="Q90" s="106" t="s">
        <v>153</v>
      </c>
      <c r="R90" s="98">
        <v>1</v>
      </c>
      <c r="S90" s="136">
        <v>-1</v>
      </c>
      <c r="T90" s="132">
        <v>1</v>
      </c>
      <c r="U90" s="138" t="s">
        <v>153</v>
      </c>
      <c r="V90" s="136">
        <v>342</v>
      </c>
      <c r="W90" s="139">
        <v>17136</v>
      </c>
    </row>
    <row r="91" spans="1:23" ht="12.75" customHeight="1">
      <c r="A91" s="107">
        <v>69</v>
      </c>
      <c r="B91" s="136">
        <v>17818</v>
      </c>
      <c r="C91" s="133" t="s">
        <v>104</v>
      </c>
      <c r="D91" s="134">
        <v>361</v>
      </c>
      <c r="E91" s="135" t="s">
        <v>153</v>
      </c>
      <c r="F91" s="136">
        <v>361</v>
      </c>
      <c r="G91" s="134">
        <v>68</v>
      </c>
      <c r="H91" s="134">
        <v>51</v>
      </c>
      <c r="I91" s="134">
        <v>5</v>
      </c>
      <c r="J91" s="136">
        <v>124</v>
      </c>
      <c r="K91" s="137">
        <v>68</v>
      </c>
      <c r="L91" s="134">
        <v>53</v>
      </c>
      <c r="M91" s="134">
        <v>4</v>
      </c>
      <c r="N91" s="136">
        <v>125</v>
      </c>
      <c r="O91" s="138" t="s">
        <v>153</v>
      </c>
      <c r="P91" s="136">
        <v>1</v>
      </c>
      <c r="Q91" s="106" t="s">
        <v>153</v>
      </c>
      <c r="R91" s="98">
        <v>3</v>
      </c>
      <c r="S91" s="136">
        <v>-3</v>
      </c>
      <c r="T91" s="132">
        <v>0</v>
      </c>
      <c r="U91" s="138" t="s">
        <v>153</v>
      </c>
      <c r="V91" s="136">
        <v>365</v>
      </c>
      <c r="W91" s="139">
        <v>17453</v>
      </c>
    </row>
    <row r="92" spans="1:25" s="105" customFormat="1" ht="12.75" customHeight="1">
      <c r="A92" s="102" t="s">
        <v>118</v>
      </c>
      <c r="B92" s="127">
        <v>83950</v>
      </c>
      <c r="C92" s="124" t="s">
        <v>104</v>
      </c>
      <c r="D92" s="125">
        <v>2132</v>
      </c>
      <c r="E92" s="126" t="s">
        <v>153</v>
      </c>
      <c r="F92" s="127">
        <v>2132</v>
      </c>
      <c r="G92" s="125">
        <v>374</v>
      </c>
      <c r="H92" s="125">
        <v>179</v>
      </c>
      <c r="I92" s="125">
        <v>5</v>
      </c>
      <c r="J92" s="127">
        <v>558</v>
      </c>
      <c r="K92" s="128">
        <v>374</v>
      </c>
      <c r="L92" s="125">
        <v>200</v>
      </c>
      <c r="M92" s="125">
        <v>7</v>
      </c>
      <c r="N92" s="127">
        <v>581</v>
      </c>
      <c r="O92" s="129" t="s">
        <v>153</v>
      </c>
      <c r="P92" s="127">
        <v>23</v>
      </c>
      <c r="Q92" s="103" t="s">
        <v>153</v>
      </c>
      <c r="R92" s="111">
        <v>3</v>
      </c>
      <c r="S92" s="127">
        <v>-3</v>
      </c>
      <c r="T92" s="123">
        <v>0</v>
      </c>
      <c r="U92" s="129" t="s">
        <v>153</v>
      </c>
      <c r="V92" s="127">
        <v>2158</v>
      </c>
      <c r="W92" s="130">
        <v>81792</v>
      </c>
      <c r="X92" s="131"/>
      <c r="Y92" s="105">
        <v>1</v>
      </c>
    </row>
    <row r="93" spans="1:23" ht="12.75" customHeight="1">
      <c r="A93" s="107">
        <v>70</v>
      </c>
      <c r="B93" s="136">
        <v>17457</v>
      </c>
      <c r="C93" s="133" t="s">
        <v>104</v>
      </c>
      <c r="D93" s="134">
        <v>387</v>
      </c>
      <c r="E93" s="135" t="s">
        <v>153</v>
      </c>
      <c r="F93" s="136">
        <v>387</v>
      </c>
      <c r="G93" s="134">
        <v>85</v>
      </c>
      <c r="H93" s="134">
        <v>48</v>
      </c>
      <c r="I93" s="134">
        <v>1</v>
      </c>
      <c r="J93" s="136">
        <v>134</v>
      </c>
      <c r="K93" s="137">
        <v>85</v>
      </c>
      <c r="L93" s="134">
        <v>44</v>
      </c>
      <c r="M93" s="134">
        <v>1</v>
      </c>
      <c r="N93" s="136">
        <v>130</v>
      </c>
      <c r="O93" s="138" t="s">
        <v>154</v>
      </c>
      <c r="P93" s="136">
        <v>4</v>
      </c>
      <c r="Q93" s="106" t="s">
        <v>153</v>
      </c>
      <c r="R93" s="98">
        <v>2</v>
      </c>
      <c r="S93" s="136">
        <v>-2</v>
      </c>
      <c r="T93" s="132">
        <v>0</v>
      </c>
      <c r="U93" s="138" t="s">
        <v>153</v>
      </c>
      <c r="V93" s="136">
        <v>385</v>
      </c>
      <c r="W93" s="139">
        <v>17072</v>
      </c>
    </row>
    <row r="94" spans="1:23" ht="12.75" customHeight="1">
      <c r="A94" s="107">
        <v>71</v>
      </c>
      <c r="B94" s="136">
        <v>16919</v>
      </c>
      <c r="C94" s="133" t="s">
        <v>104</v>
      </c>
      <c r="D94" s="134">
        <v>392</v>
      </c>
      <c r="E94" s="135" t="s">
        <v>153</v>
      </c>
      <c r="F94" s="136">
        <v>392</v>
      </c>
      <c r="G94" s="134">
        <v>77</v>
      </c>
      <c r="H94" s="134">
        <v>41</v>
      </c>
      <c r="I94" s="134">
        <v>0</v>
      </c>
      <c r="J94" s="136">
        <v>118</v>
      </c>
      <c r="K94" s="137">
        <v>77</v>
      </c>
      <c r="L94" s="134">
        <v>43</v>
      </c>
      <c r="M94" s="134">
        <v>0</v>
      </c>
      <c r="N94" s="136">
        <v>120</v>
      </c>
      <c r="O94" s="138" t="s">
        <v>153</v>
      </c>
      <c r="P94" s="136">
        <v>2</v>
      </c>
      <c r="Q94" s="106" t="s">
        <v>154</v>
      </c>
      <c r="R94" s="98">
        <v>0</v>
      </c>
      <c r="S94" s="136">
        <v>0</v>
      </c>
      <c r="T94" s="132">
        <v>0</v>
      </c>
      <c r="U94" s="138" t="s">
        <v>153</v>
      </c>
      <c r="V94" s="136">
        <v>394</v>
      </c>
      <c r="W94" s="139">
        <v>16525</v>
      </c>
    </row>
    <row r="95" spans="1:23" ht="12.75" customHeight="1">
      <c r="A95" s="107">
        <v>72</v>
      </c>
      <c r="B95" s="136">
        <v>15425</v>
      </c>
      <c r="C95" s="133" t="s">
        <v>104</v>
      </c>
      <c r="D95" s="134">
        <v>368</v>
      </c>
      <c r="E95" s="135" t="s">
        <v>153</v>
      </c>
      <c r="F95" s="136">
        <v>368</v>
      </c>
      <c r="G95" s="134">
        <v>64</v>
      </c>
      <c r="H95" s="134">
        <v>25</v>
      </c>
      <c r="I95" s="134">
        <v>2</v>
      </c>
      <c r="J95" s="136">
        <v>91</v>
      </c>
      <c r="K95" s="137">
        <v>64</v>
      </c>
      <c r="L95" s="134">
        <v>37</v>
      </c>
      <c r="M95" s="134">
        <v>1</v>
      </c>
      <c r="N95" s="136">
        <v>102</v>
      </c>
      <c r="O95" s="138" t="s">
        <v>153</v>
      </c>
      <c r="P95" s="136">
        <v>11</v>
      </c>
      <c r="Q95" s="106" t="s">
        <v>154</v>
      </c>
      <c r="R95" s="98">
        <v>0</v>
      </c>
      <c r="S95" s="136">
        <v>0</v>
      </c>
      <c r="T95" s="132">
        <v>0</v>
      </c>
      <c r="U95" s="138" t="s">
        <v>153</v>
      </c>
      <c r="V95" s="136">
        <v>379</v>
      </c>
      <c r="W95" s="139">
        <v>15046</v>
      </c>
    </row>
    <row r="96" spans="1:23" ht="12.75" customHeight="1">
      <c r="A96" s="107">
        <v>73</v>
      </c>
      <c r="B96" s="136">
        <v>17087</v>
      </c>
      <c r="C96" s="133" t="s">
        <v>104</v>
      </c>
      <c r="D96" s="134">
        <v>468</v>
      </c>
      <c r="E96" s="135" t="s">
        <v>153</v>
      </c>
      <c r="F96" s="136">
        <v>468</v>
      </c>
      <c r="G96" s="134">
        <v>73</v>
      </c>
      <c r="H96" s="134">
        <v>31</v>
      </c>
      <c r="I96" s="134">
        <v>1</v>
      </c>
      <c r="J96" s="136">
        <v>105</v>
      </c>
      <c r="K96" s="137">
        <v>73</v>
      </c>
      <c r="L96" s="134">
        <v>32</v>
      </c>
      <c r="M96" s="134">
        <v>4</v>
      </c>
      <c r="N96" s="136">
        <v>109</v>
      </c>
      <c r="O96" s="138" t="s">
        <v>153</v>
      </c>
      <c r="P96" s="136">
        <v>4</v>
      </c>
      <c r="Q96" s="106" t="s">
        <v>154</v>
      </c>
      <c r="R96" s="98">
        <v>0</v>
      </c>
      <c r="S96" s="136">
        <v>0</v>
      </c>
      <c r="T96" s="132">
        <v>0</v>
      </c>
      <c r="U96" s="138" t="s">
        <v>153</v>
      </c>
      <c r="V96" s="136">
        <v>472</v>
      </c>
      <c r="W96" s="139">
        <v>16615</v>
      </c>
    </row>
    <row r="97" spans="1:23" ht="12.75" customHeight="1">
      <c r="A97" s="107">
        <v>74</v>
      </c>
      <c r="B97" s="136">
        <v>17062</v>
      </c>
      <c r="C97" s="133" t="s">
        <v>104</v>
      </c>
      <c r="D97" s="134">
        <v>517</v>
      </c>
      <c r="E97" s="135" t="s">
        <v>153</v>
      </c>
      <c r="F97" s="136">
        <v>517</v>
      </c>
      <c r="G97" s="134">
        <v>75</v>
      </c>
      <c r="H97" s="134">
        <v>34</v>
      </c>
      <c r="I97" s="134">
        <v>1</v>
      </c>
      <c r="J97" s="136">
        <v>110</v>
      </c>
      <c r="K97" s="137">
        <v>75</v>
      </c>
      <c r="L97" s="134">
        <v>44</v>
      </c>
      <c r="M97" s="134">
        <v>1</v>
      </c>
      <c r="N97" s="136">
        <v>120</v>
      </c>
      <c r="O97" s="138" t="s">
        <v>153</v>
      </c>
      <c r="P97" s="136">
        <v>10</v>
      </c>
      <c r="Q97" s="106" t="s">
        <v>153</v>
      </c>
      <c r="R97" s="98">
        <v>1</v>
      </c>
      <c r="S97" s="136">
        <v>-1</v>
      </c>
      <c r="T97" s="132">
        <v>0</v>
      </c>
      <c r="U97" s="138" t="s">
        <v>153</v>
      </c>
      <c r="V97" s="136">
        <v>528</v>
      </c>
      <c r="W97" s="139">
        <v>16534</v>
      </c>
    </row>
    <row r="98" spans="1:25" s="105" customFormat="1" ht="12.75" customHeight="1">
      <c r="A98" s="102" t="s">
        <v>119</v>
      </c>
      <c r="B98" s="127">
        <v>82701</v>
      </c>
      <c r="C98" s="124" t="s">
        <v>104</v>
      </c>
      <c r="D98" s="125">
        <v>2953</v>
      </c>
      <c r="E98" s="126" t="s">
        <v>153</v>
      </c>
      <c r="F98" s="127">
        <v>2953</v>
      </c>
      <c r="G98" s="125">
        <v>331</v>
      </c>
      <c r="H98" s="125">
        <v>163</v>
      </c>
      <c r="I98" s="125">
        <v>2</v>
      </c>
      <c r="J98" s="127">
        <v>496</v>
      </c>
      <c r="K98" s="128">
        <v>331</v>
      </c>
      <c r="L98" s="125">
        <v>237</v>
      </c>
      <c r="M98" s="125">
        <v>4</v>
      </c>
      <c r="N98" s="127">
        <v>572</v>
      </c>
      <c r="O98" s="129" t="s">
        <v>153</v>
      </c>
      <c r="P98" s="127">
        <v>76</v>
      </c>
      <c r="Q98" s="103" t="s">
        <v>153</v>
      </c>
      <c r="R98" s="111">
        <v>2</v>
      </c>
      <c r="S98" s="127">
        <v>-2</v>
      </c>
      <c r="T98" s="123">
        <v>0</v>
      </c>
      <c r="U98" s="129" t="s">
        <v>153</v>
      </c>
      <c r="V98" s="127">
        <v>3031</v>
      </c>
      <c r="W98" s="130">
        <v>79670</v>
      </c>
      <c r="X98" s="131"/>
      <c r="Y98" s="105">
        <v>1</v>
      </c>
    </row>
    <row r="99" spans="1:23" ht="12.75" customHeight="1">
      <c r="A99" s="107">
        <v>75</v>
      </c>
      <c r="B99" s="136">
        <v>17371</v>
      </c>
      <c r="C99" s="133" t="s">
        <v>104</v>
      </c>
      <c r="D99" s="134">
        <v>552</v>
      </c>
      <c r="E99" s="135" t="s">
        <v>153</v>
      </c>
      <c r="F99" s="136">
        <v>552</v>
      </c>
      <c r="G99" s="134">
        <v>70</v>
      </c>
      <c r="H99" s="134">
        <v>37</v>
      </c>
      <c r="I99" s="134">
        <v>1</v>
      </c>
      <c r="J99" s="136">
        <v>108</v>
      </c>
      <c r="K99" s="137">
        <v>70</v>
      </c>
      <c r="L99" s="134">
        <v>36</v>
      </c>
      <c r="M99" s="134">
        <v>1</v>
      </c>
      <c r="N99" s="136">
        <v>107</v>
      </c>
      <c r="O99" s="138" t="s">
        <v>154</v>
      </c>
      <c r="P99" s="136">
        <v>1</v>
      </c>
      <c r="Q99" s="106" t="s">
        <v>154</v>
      </c>
      <c r="R99" s="98">
        <v>1</v>
      </c>
      <c r="S99" s="136">
        <v>1</v>
      </c>
      <c r="T99" s="136">
        <v>0</v>
      </c>
      <c r="U99" s="138" t="s">
        <v>153</v>
      </c>
      <c r="V99" s="136">
        <v>550</v>
      </c>
      <c r="W99" s="139">
        <v>16821</v>
      </c>
    </row>
    <row r="100" spans="1:23" ht="12.75" customHeight="1">
      <c r="A100" s="107">
        <v>76</v>
      </c>
      <c r="B100" s="136">
        <v>17279</v>
      </c>
      <c r="C100" s="133" t="s">
        <v>104</v>
      </c>
      <c r="D100" s="134">
        <v>554</v>
      </c>
      <c r="E100" s="135" t="s">
        <v>153</v>
      </c>
      <c r="F100" s="136">
        <v>554</v>
      </c>
      <c r="G100" s="134">
        <v>67</v>
      </c>
      <c r="H100" s="134">
        <v>22</v>
      </c>
      <c r="I100" s="134">
        <v>1</v>
      </c>
      <c r="J100" s="136">
        <v>90</v>
      </c>
      <c r="K100" s="137">
        <v>67</v>
      </c>
      <c r="L100" s="134">
        <v>59</v>
      </c>
      <c r="M100" s="134">
        <v>1</v>
      </c>
      <c r="N100" s="136">
        <v>127</v>
      </c>
      <c r="O100" s="138" t="s">
        <v>153</v>
      </c>
      <c r="P100" s="136">
        <v>37</v>
      </c>
      <c r="Q100" s="106" t="s">
        <v>153</v>
      </c>
      <c r="R100" s="98">
        <v>2</v>
      </c>
      <c r="S100" s="136">
        <v>-2</v>
      </c>
      <c r="T100" s="136">
        <v>0</v>
      </c>
      <c r="U100" s="138" t="s">
        <v>153</v>
      </c>
      <c r="V100" s="136">
        <v>593</v>
      </c>
      <c r="W100" s="139">
        <v>16686</v>
      </c>
    </row>
    <row r="101" spans="1:23" ht="12.75" customHeight="1">
      <c r="A101" s="107">
        <v>77</v>
      </c>
      <c r="B101" s="136">
        <v>16293</v>
      </c>
      <c r="C101" s="133" t="s">
        <v>104</v>
      </c>
      <c r="D101" s="134">
        <v>583</v>
      </c>
      <c r="E101" s="135" t="s">
        <v>153</v>
      </c>
      <c r="F101" s="136">
        <v>583</v>
      </c>
      <c r="G101" s="134">
        <v>63</v>
      </c>
      <c r="H101" s="134">
        <v>38</v>
      </c>
      <c r="I101" s="134">
        <v>0</v>
      </c>
      <c r="J101" s="136">
        <v>101</v>
      </c>
      <c r="K101" s="137">
        <v>63</v>
      </c>
      <c r="L101" s="134">
        <v>46</v>
      </c>
      <c r="M101" s="134">
        <v>1</v>
      </c>
      <c r="N101" s="136">
        <v>110</v>
      </c>
      <c r="O101" s="138" t="s">
        <v>153</v>
      </c>
      <c r="P101" s="136">
        <v>9</v>
      </c>
      <c r="Q101" s="106" t="s">
        <v>153</v>
      </c>
      <c r="R101" s="98">
        <v>1</v>
      </c>
      <c r="S101" s="136">
        <v>-1</v>
      </c>
      <c r="T101" s="136">
        <v>0</v>
      </c>
      <c r="U101" s="138" t="s">
        <v>153</v>
      </c>
      <c r="V101" s="136">
        <v>593</v>
      </c>
      <c r="W101" s="139">
        <v>15700</v>
      </c>
    </row>
    <row r="102" spans="1:23" ht="12.75" customHeight="1">
      <c r="A102" s="107">
        <v>78</v>
      </c>
      <c r="B102" s="136">
        <v>16039</v>
      </c>
      <c r="C102" s="133" t="s">
        <v>104</v>
      </c>
      <c r="D102" s="134">
        <v>624</v>
      </c>
      <c r="E102" s="135" t="s">
        <v>153</v>
      </c>
      <c r="F102" s="136">
        <v>624</v>
      </c>
      <c r="G102" s="134">
        <v>62</v>
      </c>
      <c r="H102" s="134">
        <v>32</v>
      </c>
      <c r="I102" s="134">
        <v>0</v>
      </c>
      <c r="J102" s="136">
        <v>94</v>
      </c>
      <c r="K102" s="137">
        <v>62</v>
      </c>
      <c r="L102" s="134">
        <v>52</v>
      </c>
      <c r="M102" s="134">
        <v>1</v>
      </c>
      <c r="N102" s="136">
        <v>115</v>
      </c>
      <c r="O102" s="138" t="s">
        <v>153</v>
      </c>
      <c r="P102" s="136">
        <v>21</v>
      </c>
      <c r="Q102" s="106" t="s">
        <v>154</v>
      </c>
      <c r="R102" s="98">
        <v>0</v>
      </c>
      <c r="S102" s="136">
        <v>0</v>
      </c>
      <c r="T102" s="136">
        <v>0</v>
      </c>
      <c r="U102" s="138" t="s">
        <v>153</v>
      </c>
      <c r="V102" s="136">
        <v>645</v>
      </c>
      <c r="W102" s="139">
        <v>15394</v>
      </c>
    </row>
    <row r="103" spans="1:23" ht="12.75" customHeight="1">
      <c r="A103" s="107">
        <v>79</v>
      </c>
      <c r="B103" s="136">
        <v>15719</v>
      </c>
      <c r="C103" s="133" t="s">
        <v>104</v>
      </c>
      <c r="D103" s="134">
        <v>640</v>
      </c>
      <c r="E103" s="135" t="s">
        <v>153</v>
      </c>
      <c r="F103" s="136">
        <v>640</v>
      </c>
      <c r="G103" s="134">
        <v>69</v>
      </c>
      <c r="H103" s="134">
        <v>34</v>
      </c>
      <c r="I103" s="134">
        <v>0</v>
      </c>
      <c r="J103" s="136">
        <v>103</v>
      </c>
      <c r="K103" s="137">
        <v>69</v>
      </c>
      <c r="L103" s="134">
        <v>44</v>
      </c>
      <c r="M103" s="134">
        <v>0</v>
      </c>
      <c r="N103" s="136">
        <v>113</v>
      </c>
      <c r="O103" s="138" t="s">
        <v>153</v>
      </c>
      <c r="P103" s="136">
        <v>10</v>
      </c>
      <c r="Q103" s="106" t="s">
        <v>154</v>
      </c>
      <c r="R103" s="98">
        <v>0</v>
      </c>
      <c r="S103" s="136">
        <v>0</v>
      </c>
      <c r="T103" s="136">
        <v>0</v>
      </c>
      <c r="U103" s="138" t="s">
        <v>153</v>
      </c>
      <c r="V103" s="136">
        <v>650</v>
      </c>
      <c r="W103" s="139">
        <v>15069</v>
      </c>
    </row>
    <row r="104" spans="1:25" s="105" customFormat="1" ht="12.75" customHeight="1">
      <c r="A104" s="102" t="s">
        <v>120</v>
      </c>
      <c r="B104" s="127">
        <v>65205</v>
      </c>
      <c r="C104" s="124" t="s">
        <v>104</v>
      </c>
      <c r="D104" s="125">
        <v>3839</v>
      </c>
      <c r="E104" s="126" t="s">
        <v>153</v>
      </c>
      <c r="F104" s="127">
        <v>3839</v>
      </c>
      <c r="G104" s="125">
        <v>334</v>
      </c>
      <c r="H104" s="125">
        <v>114</v>
      </c>
      <c r="I104" s="125">
        <v>0</v>
      </c>
      <c r="J104" s="127">
        <v>448</v>
      </c>
      <c r="K104" s="128">
        <v>334</v>
      </c>
      <c r="L104" s="125">
        <v>265</v>
      </c>
      <c r="M104" s="125">
        <v>1</v>
      </c>
      <c r="N104" s="127">
        <v>600</v>
      </c>
      <c r="O104" s="129" t="s">
        <v>153</v>
      </c>
      <c r="P104" s="127">
        <v>152</v>
      </c>
      <c r="Q104" s="103" t="s">
        <v>153</v>
      </c>
      <c r="R104" s="111">
        <v>3</v>
      </c>
      <c r="S104" s="127">
        <v>-3</v>
      </c>
      <c r="T104" s="127">
        <v>0</v>
      </c>
      <c r="U104" s="129" t="s">
        <v>153</v>
      </c>
      <c r="V104" s="127">
        <v>3994</v>
      </c>
      <c r="W104" s="130">
        <v>61211</v>
      </c>
      <c r="Y104" s="105">
        <v>1</v>
      </c>
    </row>
    <row r="105" spans="1:24" ht="12.75" customHeight="1">
      <c r="A105" s="107">
        <v>80</v>
      </c>
      <c r="B105" s="136">
        <v>14780</v>
      </c>
      <c r="C105" s="133" t="s">
        <v>104</v>
      </c>
      <c r="D105" s="134">
        <v>732</v>
      </c>
      <c r="E105" s="135" t="s">
        <v>153</v>
      </c>
      <c r="F105" s="136">
        <v>732</v>
      </c>
      <c r="G105" s="134">
        <v>85</v>
      </c>
      <c r="H105" s="134">
        <v>32</v>
      </c>
      <c r="I105" s="134">
        <v>0</v>
      </c>
      <c r="J105" s="136">
        <v>117</v>
      </c>
      <c r="K105" s="137">
        <v>85</v>
      </c>
      <c r="L105" s="134">
        <v>63</v>
      </c>
      <c r="M105" s="134">
        <v>0</v>
      </c>
      <c r="N105" s="136">
        <v>148</v>
      </c>
      <c r="O105" s="138" t="s">
        <v>153</v>
      </c>
      <c r="P105" s="136">
        <v>31</v>
      </c>
      <c r="Q105" s="106" t="s">
        <v>153</v>
      </c>
      <c r="R105" s="98">
        <v>2</v>
      </c>
      <c r="S105" s="136">
        <v>-2</v>
      </c>
      <c r="T105" s="136">
        <v>0</v>
      </c>
      <c r="U105" s="138" t="s">
        <v>153</v>
      </c>
      <c r="V105" s="136">
        <v>765</v>
      </c>
      <c r="W105" s="139">
        <v>14015</v>
      </c>
      <c r="X105" s="140"/>
    </row>
    <row r="106" spans="1:23" ht="12.75" customHeight="1">
      <c r="A106" s="107">
        <v>81</v>
      </c>
      <c r="B106" s="136">
        <v>14036</v>
      </c>
      <c r="C106" s="133" t="s">
        <v>104</v>
      </c>
      <c r="D106" s="134">
        <v>720</v>
      </c>
      <c r="E106" s="135" t="s">
        <v>153</v>
      </c>
      <c r="F106" s="136">
        <v>720</v>
      </c>
      <c r="G106" s="134">
        <v>56</v>
      </c>
      <c r="H106" s="134">
        <v>24</v>
      </c>
      <c r="I106" s="134">
        <v>0</v>
      </c>
      <c r="J106" s="136">
        <v>80</v>
      </c>
      <c r="K106" s="137">
        <v>56</v>
      </c>
      <c r="L106" s="134">
        <v>47</v>
      </c>
      <c r="M106" s="134">
        <v>0</v>
      </c>
      <c r="N106" s="136">
        <v>103</v>
      </c>
      <c r="O106" s="138" t="s">
        <v>153</v>
      </c>
      <c r="P106" s="136">
        <v>23</v>
      </c>
      <c r="Q106" s="106" t="s">
        <v>154</v>
      </c>
      <c r="R106" s="98">
        <v>0</v>
      </c>
      <c r="S106" s="136">
        <v>0</v>
      </c>
      <c r="T106" s="136">
        <v>0</v>
      </c>
      <c r="U106" s="138" t="s">
        <v>153</v>
      </c>
      <c r="V106" s="136">
        <v>743</v>
      </c>
      <c r="W106" s="139">
        <v>13293</v>
      </c>
    </row>
    <row r="107" spans="1:23" ht="12.75" customHeight="1">
      <c r="A107" s="107">
        <v>82</v>
      </c>
      <c r="B107" s="136">
        <v>13092</v>
      </c>
      <c r="C107" s="133" t="s">
        <v>104</v>
      </c>
      <c r="D107" s="134">
        <v>782</v>
      </c>
      <c r="E107" s="135" t="s">
        <v>153</v>
      </c>
      <c r="F107" s="136">
        <v>782</v>
      </c>
      <c r="G107" s="134">
        <v>64</v>
      </c>
      <c r="H107" s="134">
        <v>21</v>
      </c>
      <c r="I107" s="134">
        <v>0</v>
      </c>
      <c r="J107" s="136">
        <v>85</v>
      </c>
      <c r="K107" s="137">
        <v>64</v>
      </c>
      <c r="L107" s="134">
        <v>47</v>
      </c>
      <c r="M107" s="134">
        <v>1</v>
      </c>
      <c r="N107" s="136">
        <v>112</v>
      </c>
      <c r="O107" s="138" t="s">
        <v>153</v>
      </c>
      <c r="P107" s="136">
        <v>27</v>
      </c>
      <c r="Q107" s="106" t="s">
        <v>154</v>
      </c>
      <c r="R107" s="98">
        <v>0</v>
      </c>
      <c r="S107" s="136">
        <v>0</v>
      </c>
      <c r="T107" s="136">
        <v>0</v>
      </c>
      <c r="U107" s="138" t="s">
        <v>153</v>
      </c>
      <c r="V107" s="136">
        <v>809</v>
      </c>
      <c r="W107" s="139">
        <v>12283</v>
      </c>
    </row>
    <row r="108" spans="1:23" ht="12.75" customHeight="1">
      <c r="A108" s="107">
        <v>83</v>
      </c>
      <c r="B108" s="136">
        <v>12091</v>
      </c>
      <c r="C108" s="133" t="s">
        <v>104</v>
      </c>
      <c r="D108" s="134">
        <v>821</v>
      </c>
      <c r="E108" s="135" t="s">
        <v>153</v>
      </c>
      <c r="F108" s="136">
        <v>821</v>
      </c>
      <c r="G108" s="134">
        <v>64</v>
      </c>
      <c r="H108" s="134">
        <v>15</v>
      </c>
      <c r="I108" s="134">
        <v>0</v>
      </c>
      <c r="J108" s="136">
        <v>79</v>
      </c>
      <c r="K108" s="137">
        <v>64</v>
      </c>
      <c r="L108" s="134">
        <v>47</v>
      </c>
      <c r="M108" s="134">
        <v>0</v>
      </c>
      <c r="N108" s="136">
        <v>111</v>
      </c>
      <c r="O108" s="138" t="s">
        <v>153</v>
      </c>
      <c r="P108" s="136">
        <v>32</v>
      </c>
      <c r="Q108" s="106" t="s">
        <v>154</v>
      </c>
      <c r="R108" s="98">
        <v>0</v>
      </c>
      <c r="S108" s="136">
        <v>0</v>
      </c>
      <c r="T108" s="136">
        <v>0</v>
      </c>
      <c r="U108" s="138" t="s">
        <v>153</v>
      </c>
      <c r="V108" s="136">
        <v>853</v>
      </c>
      <c r="W108" s="139">
        <v>11238</v>
      </c>
    </row>
    <row r="109" spans="1:23" ht="12.75" customHeight="1">
      <c r="A109" s="107">
        <v>84</v>
      </c>
      <c r="B109" s="136">
        <v>11206</v>
      </c>
      <c r="C109" s="133" t="s">
        <v>104</v>
      </c>
      <c r="D109" s="134">
        <v>784</v>
      </c>
      <c r="E109" s="135" t="s">
        <v>153</v>
      </c>
      <c r="F109" s="136">
        <v>784</v>
      </c>
      <c r="G109" s="134">
        <v>65</v>
      </c>
      <c r="H109" s="134">
        <v>22</v>
      </c>
      <c r="I109" s="134">
        <v>0</v>
      </c>
      <c r="J109" s="136">
        <v>87</v>
      </c>
      <c r="K109" s="137">
        <v>65</v>
      </c>
      <c r="L109" s="134">
        <v>61</v>
      </c>
      <c r="M109" s="134">
        <v>0</v>
      </c>
      <c r="N109" s="136">
        <v>126</v>
      </c>
      <c r="O109" s="138" t="s">
        <v>153</v>
      </c>
      <c r="P109" s="136">
        <v>39</v>
      </c>
      <c r="Q109" s="106" t="s">
        <v>153</v>
      </c>
      <c r="R109" s="98">
        <v>1</v>
      </c>
      <c r="S109" s="136">
        <v>-1</v>
      </c>
      <c r="T109" s="136">
        <v>0</v>
      </c>
      <c r="U109" s="138" t="s">
        <v>153</v>
      </c>
      <c r="V109" s="136">
        <v>824</v>
      </c>
      <c r="W109" s="139">
        <v>10382</v>
      </c>
    </row>
    <row r="110" spans="1:25" s="105" customFormat="1" ht="12.75" customHeight="1">
      <c r="A110" s="102" t="s">
        <v>121</v>
      </c>
      <c r="B110" s="127">
        <v>39052</v>
      </c>
      <c r="C110" s="124" t="s">
        <v>104</v>
      </c>
      <c r="D110" s="125">
        <v>3498</v>
      </c>
      <c r="E110" s="126" t="s">
        <v>153</v>
      </c>
      <c r="F110" s="127">
        <v>3498</v>
      </c>
      <c r="G110" s="125">
        <v>219</v>
      </c>
      <c r="H110" s="125">
        <v>80</v>
      </c>
      <c r="I110" s="125">
        <v>2</v>
      </c>
      <c r="J110" s="127">
        <v>301</v>
      </c>
      <c r="K110" s="128">
        <v>219</v>
      </c>
      <c r="L110" s="125">
        <v>190</v>
      </c>
      <c r="M110" s="125">
        <v>1</v>
      </c>
      <c r="N110" s="127">
        <v>410</v>
      </c>
      <c r="O110" s="129" t="s">
        <v>153</v>
      </c>
      <c r="P110" s="127">
        <v>109</v>
      </c>
      <c r="Q110" s="103" t="s">
        <v>153</v>
      </c>
      <c r="R110" s="111">
        <v>4</v>
      </c>
      <c r="S110" s="127">
        <v>-4</v>
      </c>
      <c r="T110" s="127">
        <v>0</v>
      </c>
      <c r="U110" s="129" t="s">
        <v>153</v>
      </c>
      <c r="V110" s="127">
        <v>3611</v>
      </c>
      <c r="W110" s="130">
        <v>35441</v>
      </c>
      <c r="X110" s="131"/>
      <c r="Y110" s="105">
        <v>1</v>
      </c>
    </row>
    <row r="111" spans="1:23" ht="12.75" customHeight="1">
      <c r="A111" s="107">
        <v>85</v>
      </c>
      <c r="B111" s="136">
        <v>10548</v>
      </c>
      <c r="C111" s="133" t="s">
        <v>104</v>
      </c>
      <c r="D111" s="134">
        <v>808</v>
      </c>
      <c r="E111" s="135" t="s">
        <v>153</v>
      </c>
      <c r="F111" s="136">
        <v>808</v>
      </c>
      <c r="G111" s="134">
        <v>44</v>
      </c>
      <c r="H111" s="134">
        <v>17</v>
      </c>
      <c r="I111" s="134">
        <v>0</v>
      </c>
      <c r="J111" s="136">
        <v>61</v>
      </c>
      <c r="K111" s="137">
        <v>44</v>
      </c>
      <c r="L111" s="134">
        <v>48</v>
      </c>
      <c r="M111" s="134">
        <v>0</v>
      </c>
      <c r="N111" s="136">
        <v>92</v>
      </c>
      <c r="O111" s="138" t="s">
        <v>153</v>
      </c>
      <c r="P111" s="136">
        <v>31</v>
      </c>
      <c r="Q111" s="106" t="s">
        <v>153</v>
      </c>
      <c r="R111" s="98">
        <v>2</v>
      </c>
      <c r="S111" s="136">
        <v>-2</v>
      </c>
      <c r="T111" s="136">
        <v>0</v>
      </c>
      <c r="U111" s="138" t="s">
        <v>153</v>
      </c>
      <c r="V111" s="136">
        <v>841</v>
      </c>
      <c r="W111" s="139">
        <v>9707</v>
      </c>
    </row>
    <row r="112" spans="1:23" ht="12.75" customHeight="1">
      <c r="A112" s="107">
        <v>86</v>
      </c>
      <c r="B112" s="136">
        <v>9107</v>
      </c>
      <c r="C112" s="133" t="s">
        <v>104</v>
      </c>
      <c r="D112" s="134">
        <v>755</v>
      </c>
      <c r="E112" s="135" t="s">
        <v>153</v>
      </c>
      <c r="F112" s="136">
        <v>755</v>
      </c>
      <c r="G112" s="134">
        <v>60</v>
      </c>
      <c r="H112" s="134">
        <v>17</v>
      </c>
      <c r="I112" s="134">
        <v>0</v>
      </c>
      <c r="J112" s="136">
        <v>77</v>
      </c>
      <c r="K112" s="137">
        <v>60</v>
      </c>
      <c r="L112" s="134">
        <v>40</v>
      </c>
      <c r="M112" s="134">
        <v>0</v>
      </c>
      <c r="N112" s="136">
        <v>100</v>
      </c>
      <c r="O112" s="138" t="s">
        <v>153</v>
      </c>
      <c r="P112" s="136">
        <v>23</v>
      </c>
      <c r="Q112" s="106" t="s">
        <v>153</v>
      </c>
      <c r="R112" s="98">
        <v>1</v>
      </c>
      <c r="S112" s="136">
        <v>-1</v>
      </c>
      <c r="T112" s="136">
        <v>0</v>
      </c>
      <c r="U112" s="138" t="s">
        <v>153</v>
      </c>
      <c r="V112" s="136">
        <v>779</v>
      </c>
      <c r="W112" s="139">
        <v>8328</v>
      </c>
    </row>
    <row r="113" spans="1:23" ht="12.75" customHeight="1">
      <c r="A113" s="107">
        <v>87</v>
      </c>
      <c r="B113" s="136">
        <v>7607</v>
      </c>
      <c r="C113" s="133" t="s">
        <v>104</v>
      </c>
      <c r="D113" s="134">
        <v>709</v>
      </c>
      <c r="E113" s="135" t="s">
        <v>153</v>
      </c>
      <c r="F113" s="136">
        <v>709</v>
      </c>
      <c r="G113" s="134">
        <v>36</v>
      </c>
      <c r="H113" s="134">
        <v>15</v>
      </c>
      <c r="I113" s="134">
        <v>0</v>
      </c>
      <c r="J113" s="136">
        <v>51</v>
      </c>
      <c r="K113" s="137">
        <v>36</v>
      </c>
      <c r="L113" s="134">
        <v>42</v>
      </c>
      <c r="M113" s="134">
        <v>0</v>
      </c>
      <c r="N113" s="136">
        <v>78</v>
      </c>
      <c r="O113" s="138" t="s">
        <v>153</v>
      </c>
      <c r="P113" s="136">
        <v>27</v>
      </c>
      <c r="Q113" s="106" t="s">
        <v>154</v>
      </c>
      <c r="R113" s="98">
        <v>0</v>
      </c>
      <c r="S113" s="136">
        <v>0</v>
      </c>
      <c r="T113" s="136">
        <v>0</v>
      </c>
      <c r="U113" s="138" t="s">
        <v>153</v>
      </c>
      <c r="V113" s="136">
        <v>736</v>
      </c>
      <c r="W113" s="139">
        <v>6871</v>
      </c>
    </row>
    <row r="114" spans="1:23" ht="12.75" customHeight="1">
      <c r="A114" s="107">
        <v>88</v>
      </c>
      <c r="B114" s="136">
        <v>6435</v>
      </c>
      <c r="C114" s="133" t="s">
        <v>104</v>
      </c>
      <c r="D114" s="134">
        <v>686</v>
      </c>
      <c r="E114" s="135" t="s">
        <v>153</v>
      </c>
      <c r="F114" s="136">
        <v>686</v>
      </c>
      <c r="G114" s="134">
        <v>41</v>
      </c>
      <c r="H114" s="134">
        <v>17</v>
      </c>
      <c r="I114" s="134">
        <v>0</v>
      </c>
      <c r="J114" s="136">
        <v>58</v>
      </c>
      <c r="K114" s="137">
        <v>41</v>
      </c>
      <c r="L114" s="134">
        <v>35</v>
      </c>
      <c r="M114" s="134">
        <v>1</v>
      </c>
      <c r="N114" s="136">
        <v>77</v>
      </c>
      <c r="O114" s="138" t="s">
        <v>153</v>
      </c>
      <c r="P114" s="136">
        <v>19</v>
      </c>
      <c r="Q114" s="106" t="s">
        <v>153</v>
      </c>
      <c r="R114" s="98">
        <v>1</v>
      </c>
      <c r="S114" s="136">
        <v>-1</v>
      </c>
      <c r="T114" s="136">
        <v>0</v>
      </c>
      <c r="U114" s="138" t="s">
        <v>153</v>
      </c>
      <c r="V114" s="136">
        <v>706</v>
      </c>
      <c r="W114" s="139">
        <v>5729</v>
      </c>
    </row>
    <row r="115" spans="1:23" ht="12.75" customHeight="1">
      <c r="A115" s="107">
        <v>89</v>
      </c>
      <c r="B115" s="136">
        <v>5355</v>
      </c>
      <c r="C115" s="133" t="s">
        <v>104</v>
      </c>
      <c r="D115" s="134">
        <v>540</v>
      </c>
      <c r="E115" s="135" t="s">
        <v>153</v>
      </c>
      <c r="F115" s="136">
        <v>540</v>
      </c>
      <c r="G115" s="134">
        <v>38</v>
      </c>
      <c r="H115" s="134">
        <v>14</v>
      </c>
      <c r="I115" s="134">
        <v>2</v>
      </c>
      <c r="J115" s="136">
        <v>54</v>
      </c>
      <c r="K115" s="137">
        <v>38</v>
      </c>
      <c r="L115" s="134">
        <v>25</v>
      </c>
      <c r="M115" s="134">
        <v>0</v>
      </c>
      <c r="N115" s="136">
        <v>63</v>
      </c>
      <c r="O115" s="138" t="s">
        <v>153</v>
      </c>
      <c r="P115" s="136">
        <v>9</v>
      </c>
      <c r="Q115" s="106" t="s">
        <v>154</v>
      </c>
      <c r="R115" s="98">
        <v>0</v>
      </c>
      <c r="S115" s="136">
        <v>0</v>
      </c>
      <c r="T115" s="136">
        <v>0</v>
      </c>
      <c r="U115" s="138" t="s">
        <v>153</v>
      </c>
      <c r="V115" s="136">
        <v>549</v>
      </c>
      <c r="W115" s="139">
        <v>4806</v>
      </c>
    </row>
    <row r="116" spans="1:25" s="105" customFormat="1" ht="12.75" customHeight="1">
      <c r="A116" s="102" t="s">
        <v>122</v>
      </c>
      <c r="B116" s="127">
        <v>16538</v>
      </c>
      <c r="C116" s="124" t="s">
        <v>104</v>
      </c>
      <c r="D116" s="125">
        <v>2439</v>
      </c>
      <c r="E116" s="126" t="s">
        <v>153</v>
      </c>
      <c r="F116" s="127">
        <v>2439</v>
      </c>
      <c r="G116" s="125">
        <v>108</v>
      </c>
      <c r="H116" s="125">
        <v>33</v>
      </c>
      <c r="I116" s="125">
        <v>0</v>
      </c>
      <c r="J116" s="127">
        <v>141</v>
      </c>
      <c r="K116" s="128">
        <v>108</v>
      </c>
      <c r="L116" s="125">
        <v>79</v>
      </c>
      <c r="M116" s="125">
        <v>0</v>
      </c>
      <c r="N116" s="127">
        <v>187</v>
      </c>
      <c r="O116" s="129" t="s">
        <v>153</v>
      </c>
      <c r="P116" s="127">
        <v>46</v>
      </c>
      <c r="Q116" s="103" t="s">
        <v>153</v>
      </c>
      <c r="R116" s="111">
        <v>3</v>
      </c>
      <c r="S116" s="127">
        <v>-3</v>
      </c>
      <c r="T116" s="127">
        <v>0</v>
      </c>
      <c r="U116" s="129" t="s">
        <v>153</v>
      </c>
      <c r="V116" s="127">
        <v>2488</v>
      </c>
      <c r="W116" s="130">
        <v>14050</v>
      </c>
      <c r="X116" s="131"/>
      <c r="Y116" s="105">
        <v>1</v>
      </c>
    </row>
    <row r="117" spans="1:23" ht="12.75" customHeight="1">
      <c r="A117" s="107">
        <v>90</v>
      </c>
      <c r="B117" s="136">
        <v>4689</v>
      </c>
      <c r="C117" s="133" t="s">
        <v>104</v>
      </c>
      <c r="D117" s="134">
        <v>642</v>
      </c>
      <c r="E117" s="135" t="s">
        <v>153</v>
      </c>
      <c r="F117" s="136">
        <v>642</v>
      </c>
      <c r="G117" s="134">
        <v>36</v>
      </c>
      <c r="H117" s="134">
        <v>6</v>
      </c>
      <c r="I117" s="134">
        <v>0</v>
      </c>
      <c r="J117" s="136">
        <v>42</v>
      </c>
      <c r="K117" s="137">
        <v>36</v>
      </c>
      <c r="L117" s="134">
        <v>25</v>
      </c>
      <c r="M117" s="134">
        <v>0</v>
      </c>
      <c r="N117" s="136">
        <v>61</v>
      </c>
      <c r="O117" s="138" t="s">
        <v>153</v>
      </c>
      <c r="P117" s="136">
        <v>19</v>
      </c>
      <c r="Q117" s="106" t="s">
        <v>154</v>
      </c>
      <c r="R117" s="98">
        <v>0</v>
      </c>
      <c r="S117" s="136">
        <v>0</v>
      </c>
      <c r="T117" s="136">
        <v>0</v>
      </c>
      <c r="U117" s="138" t="s">
        <v>153</v>
      </c>
      <c r="V117" s="136">
        <v>661</v>
      </c>
      <c r="W117" s="139">
        <v>4028</v>
      </c>
    </row>
    <row r="118" spans="1:23" ht="12.75" customHeight="1">
      <c r="A118" s="107">
        <v>91</v>
      </c>
      <c r="B118" s="136">
        <v>4385</v>
      </c>
      <c r="C118" s="133" t="s">
        <v>104</v>
      </c>
      <c r="D118" s="134">
        <v>525</v>
      </c>
      <c r="E118" s="135" t="s">
        <v>153</v>
      </c>
      <c r="F118" s="136">
        <v>525</v>
      </c>
      <c r="G118" s="134">
        <v>23</v>
      </c>
      <c r="H118" s="134">
        <v>11</v>
      </c>
      <c r="I118" s="134">
        <v>0</v>
      </c>
      <c r="J118" s="136">
        <v>34</v>
      </c>
      <c r="K118" s="137">
        <v>23</v>
      </c>
      <c r="L118" s="134">
        <v>25</v>
      </c>
      <c r="M118" s="134">
        <v>0</v>
      </c>
      <c r="N118" s="136">
        <v>48</v>
      </c>
      <c r="O118" s="138" t="s">
        <v>153</v>
      </c>
      <c r="P118" s="136">
        <v>14</v>
      </c>
      <c r="Q118" s="106" t="s">
        <v>153</v>
      </c>
      <c r="R118" s="98">
        <v>1</v>
      </c>
      <c r="S118" s="136">
        <v>-1</v>
      </c>
      <c r="T118" s="136">
        <v>0</v>
      </c>
      <c r="U118" s="138" t="s">
        <v>153</v>
      </c>
      <c r="V118" s="136">
        <v>540</v>
      </c>
      <c r="W118" s="139">
        <v>3845</v>
      </c>
    </row>
    <row r="119" spans="1:23" ht="12.75" customHeight="1">
      <c r="A119" s="107">
        <v>92</v>
      </c>
      <c r="B119" s="132">
        <v>2822</v>
      </c>
      <c r="C119" s="133" t="s">
        <v>104</v>
      </c>
      <c r="D119" s="134">
        <v>470</v>
      </c>
      <c r="E119" s="135" t="s">
        <v>153</v>
      </c>
      <c r="F119" s="136">
        <v>470</v>
      </c>
      <c r="G119" s="134">
        <v>20</v>
      </c>
      <c r="H119" s="134">
        <v>7</v>
      </c>
      <c r="I119" s="134">
        <v>0</v>
      </c>
      <c r="J119" s="136">
        <v>27</v>
      </c>
      <c r="K119" s="137">
        <v>20</v>
      </c>
      <c r="L119" s="134">
        <v>9</v>
      </c>
      <c r="M119" s="134">
        <v>0</v>
      </c>
      <c r="N119" s="136">
        <v>29</v>
      </c>
      <c r="O119" s="138" t="s">
        <v>153</v>
      </c>
      <c r="P119" s="136">
        <v>2</v>
      </c>
      <c r="Q119" s="106" t="s">
        <v>153</v>
      </c>
      <c r="R119" s="98">
        <v>2</v>
      </c>
      <c r="S119" s="136">
        <v>-2</v>
      </c>
      <c r="T119" s="136">
        <v>0</v>
      </c>
      <c r="U119" s="138" t="s">
        <v>153</v>
      </c>
      <c r="V119" s="136">
        <v>474</v>
      </c>
      <c r="W119" s="139">
        <v>2348</v>
      </c>
    </row>
    <row r="120" spans="1:23" ht="12.75" customHeight="1">
      <c r="A120" s="107">
        <v>93</v>
      </c>
      <c r="B120" s="132">
        <v>2464</v>
      </c>
      <c r="C120" s="133" t="s">
        <v>104</v>
      </c>
      <c r="D120" s="134">
        <v>396</v>
      </c>
      <c r="E120" s="135" t="s">
        <v>153</v>
      </c>
      <c r="F120" s="136">
        <v>396</v>
      </c>
      <c r="G120" s="134">
        <v>18</v>
      </c>
      <c r="H120" s="134">
        <v>5</v>
      </c>
      <c r="I120" s="134">
        <v>0</v>
      </c>
      <c r="J120" s="136">
        <v>23</v>
      </c>
      <c r="K120" s="137">
        <v>18</v>
      </c>
      <c r="L120" s="134">
        <v>13</v>
      </c>
      <c r="M120" s="134">
        <v>0</v>
      </c>
      <c r="N120" s="136">
        <v>31</v>
      </c>
      <c r="O120" s="138" t="s">
        <v>153</v>
      </c>
      <c r="P120" s="136">
        <v>8</v>
      </c>
      <c r="Q120" s="106" t="s">
        <v>154</v>
      </c>
      <c r="R120" s="98">
        <v>0</v>
      </c>
      <c r="S120" s="136">
        <v>0</v>
      </c>
      <c r="T120" s="136">
        <v>0</v>
      </c>
      <c r="U120" s="138" t="s">
        <v>153</v>
      </c>
      <c r="V120" s="136">
        <v>404</v>
      </c>
      <c r="W120" s="139">
        <v>2060</v>
      </c>
    </row>
    <row r="121" spans="1:23" ht="12.75" customHeight="1">
      <c r="A121" s="107">
        <v>94</v>
      </c>
      <c r="B121" s="132">
        <v>2178</v>
      </c>
      <c r="C121" s="133" t="s">
        <v>104</v>
      </c>
      <c r="D121" s="134">
        <v>406</v>
      </c>
      <c r="E121" s="135" t="s">
        <v>153</v>
      </c>
      <c r="F121" s="136">
        <v>406</v>
      </c>
      <c r="G121" s="134">
        <v>11</v>
      </c>
      <c r="H121" s="134">
        <v>4</v>
      </c>
      <c r="I121" s="134">
        <v>0</v>
      </c>
      <c r="J121" s="136">
        <v>15</v>
      </c>
      <c r="K121" s="137">
        <v>11</v>
      </c>
      <c r="L121" s="134">
        <v>7</v>
      </c>
      <c r="M121" s="134">
        <v>0</v>
      </c>
      <c r="N121" s="136">
        <v>18</v>
      </c>
      <c r="O121" s="138" t="s">
        <v>153</v>
      </c>
      <c r="P121" s="136">
        <v>3</v>
      </c>
      <c r="Q121" s="106" t="s">
        <v>154</v>
      </c>
      <c r="R121" s="98">
        <v>0</v>
      </c>
      <c r="S121" s="136">
        <v>0</v>
      </c>
      <c r="T121" s="132">
        <v>0</v>
      </c>
      <c r="U121" s="138" t="s">
        <v>153</v>
      </c>
      <c r="V121" s="136">
        <v>409</v>
      </c>
      <c r="W121" s="139">
        <v>1769</v>
      </c>
    </row>
    <row r="122" spans="1:25" s="105" customFormat="1" ht="12.75" customHeight="1">
      <c r="A122" s="102" t="s">
        <v>123</v>
      </c>
      <c r="B122" s="123">
        <v>5163</v>
      </c>
      <c r="C122" s="124" t="s">
        <v>104</v>
      </c>
      <c r="D122" s="125">
        <v>1074</v>
      </c>
      <c r="E122" s="126" t="s">
        <v>153</v>
      </c>
      <c r="F122" s="127">
        <v>1074</v>
      </c>
      <c r="G122" s="125">
        <v>36</v>
      </c>
      <c r="H122" s="125">
        <v>6</v>
      </c>
      <c r="I122" s="125">
        <v>0</v>
      </c>
      <c r="J122" s="127">
        <v>42</v>
      </c>
      <c r="K122" s="128">
        <v>36</v>
      </c>
      <c r="L122" s="125">
        <v>12</v>
      </c>
      <c r="M122" s="125">
        <v>0</v>
      </c>
      <c r="N122" s="127">
        <v>48</v>
      </c>
      <c r="O122" s="129" t="s">
        <v>153</v>
      </c>
      <c r="P122" s="127">
        <v>6</v>
      </c>
      <c r="Q122" s="103" t="s">
        <v>154</v>
      </c>
      <c r="R122" s="111">
        <v>0</v>
      </c>
      <c r="S122" s="127">
        <v>0</v>
      </c>
      <c r="T122" s="123">
        <v>0</v>
      </c>
      <c r="U122" s="129" t="s">
        <v>153</v>
      </c>
      <c r="V122" s="127">
        <v>1080</v>
      </c>
      <c r="W122" s="130">
        <v>4083</v>
      </c>
      <c r="X122" s="131"/>
      <c r="Y122" s="105">
        <v>1</v>
      </c>
    </row>
    <row r="123" spans="1:23" ht="12.75" customHeight="1">
      <c r="A123" s="93">
        <v>95</v>
      </c>
      <c r="B123" s="132">
        <v>1787</v>
      </c>
      <c r="C123" s="133" t="s">
        <v>104</v>
      </c>
      <c r="D123" s="134">
        <v>339</v>
      </c>
      <c r="E123" s="135" t="s">
        <v>153</v>
      </c>
      <c r="F123" s="136">
        <v>339</v>
      </c>
      <c r="G123" s="134">
        <v>14</v>
      </c>
      <c r="H123" s="134">
        <v>3</v>
      </c>
      <c r="I123" s="134">
        <v>0</v>
      </c>
      <c r="J123" s="136">
        <v>17</v>
      </c>
      <c r="K123" s="137">
        <v>14</v>
      </c>
      <c r="L123" s="134">
        <v>2</v>
      </c>
      <c r="M123" s="134">
        <v>0</v>
      </c>
      <c r="N123" s="136">
        <v>16</v>
      </c>
      <c r="O123" s="138" t="s">
        <v>154</v>
      </c>
      <c r="P123" s="136">
        <v>1</v>
      </c>
      <c r="Q123" s="106" t="s">
        <v>154</v>
      </c>
      <c r="R123" s="98">
        <v>0</v>
      </c>
      <c r="S123" s="136">
        <v>0</v>
      </c>
      <c r="T123" s="132">
        <v>0</v>
      </c>
      <c r="U123" s="138" t="s">
        <v>153</v>
      </c>
      <c r="V123" s="136">
        <v>338</v>
      </c>
      <c r="W123" s="139">
        <v>1449</v>
      </c>
    </row>
    <row r="124" spans="1:23" ht="12.75" customHeight="1">
      <c r="A124" s="107">
        <v>96</v>
      </c>
      <c r="B124" s="132">
        <v>1232</v>
      </c>
      <c r="C124" s="133" t="s">
        <v>104</v>
      </c>
      <c r="D124" s="134">
        <v>240</v>
      </c>
      <c r="E124" s="135" t="s">
        <v>153</v>
      </c>
      <c r="F124" s="136">
        <v>240</v>
      </c>
      <c r="G124" s="134">
        <v>6</v>
      </c>
      <c r="H124" s="134">
        <v>3</v>
      </c>
      <c r="I124" s="134">
        <v>0</v>
      </c>
      <c r="J124" s="136">
        <v>9</v>
      </c>
      <c r="K124" s="137">
        <v>6</v>
      </c>
      <c r="L124" s="134">
        <v>4</v>
      </c>
      <c r="M124" s="134">
        <v>0</v>
      </c>
      <c r="N124" s="136">
        <v>10</v>
      </c>
      <c r="O124" s="138" t="s">
        <v>153</v>
      </c>
      <c r="P124" s="136">
        <v>1</v>
      </c>
      <c r="Q124" s="106" t="s">
        <v>154</v>
      </c>
      <c r="R124" s="98">
        <v>0</v>
      </c>
      <c r="S124" s="136">
        <v>0</v>
      </c>
      <c r="T124" s="132">
        <v>0</v>
      </c>
      <c r="U124" s="138" t="s">
        <v>153</v>
      </c>
      <c r="V124" s="136">
        <v>241</v>
      </c>
      <c r="W124" s="139">
        <v>991</v>
      </c>
    </row>
    <row r="125" spans="1:23" ht="12.75" customHeight="1">
      <c r="A125" s="107">
        <v>97</v>
      </c>
      <c r="B125" s="132">
        <v>886</v>
      </c>
      <c r="C125" s="133" t="s">
        <v>104</v>
      </c>
      <c r="D125" s="134">
        <v>200</v>
      </c>
      <c r="E125" s="135" t="s">
        <v>153</v>
      </c>
      <c r="F125" s="136">
        <v>200</v>
      </c>
      <c r="G125" s="134">
        <v>4</v>
      </c>
      <c r="H125" s="134">
        <v>0</v>
      </c>
      <c r="I125" s="134">
        <v>0</v>
      </c>
      <c r="J125" s="136">
        <v>4</v>
      </c>
      <c r="K125" s="137">
        <v>4</v>
      </c>
      <c r="L125" s="134">
        <v>4</v>
      </c>
      <c r="M125" s="134">
        <v>0</v>
      </c>
      <c r="N125" s="136">
        <v>8</v>
      </c>
      <c r="O125" s="138" t="s">
        <v>153</v>
      </c>
      <c r="P125" s="136">
        <v>4</v>
      </c>
      <c r="Q125" s="106" t="s">
        <v>154</v>
      </c>
      <c r="R125" s="98">
        <v>0</v>
      </c>
      <c r="S125" s="136">
        <v>0</v>
      </c>
      <c r="T125" s="132">
        <v>0</v>
      </c>
      <c r="U125" s="138" t="s">
        <v>153</v>
      </c>
      <c r="V125" s="136">
        <v>204</v>
      </c>
      <c r="W125" s="139">
        <v>682</v>
      </c>
    </row>
    <row r="126" spans="1:23" ht="12.75" customHeight="1">
      <c r="A126" s="107">
        <v>98</v>
      </c>
      <c r="B126" s="132">
        <v>736</v>
      </c>
      <c r="C126" s="133" t="s">
        <v>104</v>
      </c>
      <c r="D126" s="134">
        <v>188</v>
      </c>
      <c r="E126" s="135" t="s">
        <v>153</v>
      </c>
      <c r="F126" s="136">
        <v>188</v>
      </c>
      <c r="G126" s="134">
        <v>6</v>
      </c>
      <c r="H126" s="134">
        <v>0</v>
      </c>
      <c r="I126" s="134">
        <v>0</v>
      </c>
      <c r="J126" s="136">
        <v>6</v>
      </c>
      <c r="K126" s="137">
        <v>6</v>
      </c>
      <c r="L126" s="134">
        <v>1</v>
      </c>
      <c r="M126" s="134">
        <v>0</v>
      </c>
      <c r="N126" s="136">
        <v>7</v>
      </c>
      <c r="O126" s="138" t="s">
        <v>153</v>
      </c>
      <c r="P126" s="136">
        <v>1</v>
      </c>
      <c r="Q126" s="106" t="s">
        <v>154</v>
      </c>
      <c r="R126" s="98">
        <v>0</v>
      </c>
      <c r="S126" s="136">
        <v>0</v>
      </c>
      <c r="T126" s="132">
        <v>0</v>
      </c>
      <c r="U126" s="138" t="s">
        <v>153</v>
      </c>
      <c r="V126" s="136">
        <v>189</v>
      </c>
      <c r="W126" s="139">
        <v>547</v>
      </c>
    </row>
    <row r="127" spans="1:23" ht="12.75" customHeight="1">
      <c r="A127" s="107">
        <v>99</v>
      </c>
      <c r="B127" s="132">
        <v>522</v>
      </c>
      <c r="C127" s="133" t="s">
        <v>104</v>
      </c>
      <c r="D127" s="134">
        <v>107</v>
      </c>
      <c r="E127" s="135" t="s">
        <v>153</v>
      </c>
      <c r="F127" s="136">
        <v>107</v>
      </c>
      <c r="G127" s="134">
        <v>6</v>
      </c>
      <c r="H127" s="134">
        <v>0</v>
      </c>
      <c r="I127" s="134">
        <v>0</v>
      </c>
      <c r="J127" s="136">
        <v>6</v>
      </c>
      <c r="K127" s="137">
        <v>6</v>
      </c>
      <c r="L127" s="134">
        <v>1</v>
      </c>
      <c r="M127" s="134">
        <v>0</v>
      </c>
      <c r="N127" s="136">
        <v>7</v>
      </c>
      <c r="O127" s="138" t="s">
        <v>153</v>
      </c>
      <c r="P127" s="136">
        <v>1</v>
      </c>
      <c r="Q127" s="106" t="s">
        <v>154</v>
      </c>
      <c r="R127" s="98">
        <v>0</v>
      </c>
      <c r="S127" s="136">
        <v>0</v>
      </c>
      <c r="T127" s="132">
        <v>0</v>
      </c>
      <c r="U127" s="138" t="s">
        <v>153</v>
      </c>
      <c r="V127" s="136">
        <v>108</v>
      </c>
      <c r="W127" s="139">
        <v>414</v>
      </c>
    </row>
    <row r="128" spans="1:25" s="105" customFormat="1" ht="12.75" customHeight="1">
      <c r="A128" s="102" t="s">
        <v>272</v>
      </c>
      <c r="B128" s="123">
        <v>824</v>
      </c>
      <c r="C128" s="124" t="s">
        <v>104</v>
      </c>
      <c r="D128" s="125">
        <v>249</v>
      </c>
      <c r="E128" s="126" t="s">
        <v>153</v>
      </c>
      <c r="F128" s="127">
        <v>249</v>
      </c>
      <c r="G128" s="125">
        <v>2</v>
      </c>
      <c r="H128" s="125">
        <v>0</v>
      </c>
      <c r="I128" s="125">
        <v>0</v>
      </c>
      <c r="J128" s="127">
        <v>2</v>
      </c>
      <c r="K128" s="128">
        <v>2</v>
      </c>
      <c r="L128" s="125">
        <v>3</v>
      </c>
      <c r="M128" s="125">
        <v>0</v>
      </c>
      <c r="N128" s="127">
        <v>5</v>
      </c>
      <c r="O128" s="129" t="s">
        <v>153</v>
      </c>
      <c r="P128" s="127">
        <v>3</v>
      </c>
      <c r="Q128" s="103" t="s">
        <v>154</v>
      </c>
      <c r="R128" s="111">
        <v>0</v>
      </c>
      <c r="S128" s="127">
        <v>0</v>
      </c>
      <c r="T128" s="123">
        <v>0</v>
      </c>
      <c r="U128" s="129" t="s">
        <v>153</v>
      </c>
      <c r="V128" s="127">
        <v>252</v>
      </c>
      <c r="W128" s="130">
        <v>572</v>
      </c>
      <c r="Y128" s="105">
        <v>1</v>
      </c>
    </row>
    <row r="129" spans="1:25" ht="12.75" customHeight="1" thickBot="1">
      <c r="A129" s="141" t="s">
        <v>124</v>
      </c>
      <c r="B129" s="142">
        <v>5065</v>
      </c>
      <c r="C129" s="143"/>
      <c r="D129" s="143"/>
      <c r="E129" s="144"/>
      <c r="F129" s="145"/>
      <c r="G129" s="143"/>
      <c r="H129" s="143"/>
      <c r="I129" s="143"/>
      <c r="J129" s="145"/>
      <c r="K129" s="146"/>
      <c r="L129" s="143"/>
      <c r="M129" s="143"/>
      <c r="N129" s="145"/>
      <c r="O129" s="147"/>
      <c r="P129" s="145"/>
      <c r="Q129" s="147"/>
      <c r="R129" s="145"/>
      <c r="S129" s="145"/>
      <c r="T129" s="142"/>
      <c r="U129" s="147"/>
      <c r="V129" s="145"/>
      <c r="W129" s="148">
        <v>5065</v>
      </c>
      <c r="Y129" s="61">
        <v>1</v>
      </c>
    </row>
  </sheetData>
  <sheetProtection/>
  <mergeCells count="16">
    <mergeCell ref="G4:J4"/>
    <mergeCell ref="K4:N4"/>
    <mergeCell ref="O4:P5"/>
    <mergeCell ref="Q4:R4"/>
    <mergeCell ref="E5:F5"/>
    <mergeCell ref="Q5:R5"/>
    <mergeCell ref="A1:J1"/>
    <mergeCell ref="K1:L1"/>
    <mergeCell ref="M1:N1"/>
    <mergeCell ref="N2:T2"/>
    <mergeCell ref="V2:W2"/>
    <mergeCell ref="C3:F4"/>
    <mergeCell ref="G3:P3"/>
    <mergeCell ref="Q3:R3"/>
    <mergeCell ref="T3:T5"/>
    <mergeCell ref="U3:V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61" customWidth="1"/>
    <col min="2" max="2" width="10.625" style="61" customWidth="1"/>
    <col min="3" max="4" width="9.125" style="61" customWidth="1"/>
    <col min="5" max="5" width="4.00390625" style="61" customWidth="1"/>
    <col min="6" max="6" width="6.625" style="61" customWidth="1"/>
    <col min="7" max="14" width="9.125" style="61" customWidth="1"/>
    <col min="15" max="15" width="3.625" style="61" customWidth="1"/>
    <col min="16" max="16" width="6.625" style="61" customWidth="1"/>
    <col min="17" max="17" width="3.625" style="61" customWidth="1"/>
    <col min="18" max="18" width="6.625" style="61" customWidth="1"/>
    <col min="19" max="19" width="6.625" style="61" hidden="1" customWidth="1"/>
    <col min="20" max="20" width="9.00390625" style="61" customWidth="1"/>
    <col min="21" max="21" width="4.00390625" style="61" customWidth="1"/>
    <col min="22" max="22" width="6.625" style="61" customWidth="1"/>
    <col min="23" max="23" width="10.625" style="61" customWidth="1"/>
    <col min="24" max="24" width="9.00390625" style="61" customWidth="1"/>
    <col min="25" max="25" width="4.00390625" style="61" hidden="1" customWidth="1"/>
    <col min="26" max="16384" width="9.00390625" style="61" customWidth="1"/>
  </cols>
  <sheetData>
    <row r="1" spans="1:24" ht="17.25">
      <c r="A1" s="278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9" t="s">
        <v>125</v>
      </c>
      <c r="L1" s="279"/>
      <c r="M1" s="278"/>
      <c r="N1" s="278"/>
      <c r="O1" s="60"/>
      <c r="X1" s="62"/>
    </row>
    <row r="2" spans="1:23" ht="13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80" t="s">
        <v>42</v>
      </c>
      <c r="O2" s="280"/>
      <c r="P2" s="280"/>
      <c r="Q2" s="280"/>
      <c r="R2" s="280"/>
      <c r="S2" s="280"/>
      <c r="T2" s="280"/>
      <c r="U2" s="64"/>
      <c r="V2" s="281" t="s">
        <v>77</v>
      </c>
      <c r="W2" s="281"/>
    </row>
    <row r="3" spans="1:24" ht="13.5" customHeight="1">
      <c r="A3" s="65" t="s">
        <v>78</v>
      </c>
      <c r="B3" s="66" t="s">
        <v>79</v>
      </c>
      <c r="C3" s="282" t="s">
        <v>80</v>
      </c>
      <c r="D3" s="283"/>
      <c r="E3" s="283"/>
      <c r="F3" s="284"/>
      <c r="G3" s="288" t="s">
        <v>81</v>
      </c>
      <c r="H3" s="289"/>
      <c r="I3" s="289"/>
      <c r="J3" s="289"/>
      <c r="K3" s="289"/>
      <c r="L3" s="289"/>
      <c r="M3" s="289"/>
      <c r="N3" s="289"/>
      <c r="O3" s="289"/>
      <c r="P3" s="290"/>
      <c r="Q3" s="282" t="s">
        <v>82</v>
      </c>
      <c r="R3" s="284"/>
      <c r="S3" s="67"/>
      <c r="T3" s="291" t="s">
        <v>83</v>
      </c>
      <c r="U3" s="282" t="s">
        <v>84</v>
      </c>
      <c r="V3" s="284"/>
      <c r="W3" s="68" t="s">
        <v>85</v>
      </c>
      <c r="X3" s="69"/>
    </row>
    <row r="4" spans="1:24" ht="13.5">
      <c r="A4" s="70"/>
      <c r="B4" s="71" t="s">
        <v>86</v>
      </c>
      <c r="C4" s="285"/>
      <c r="D4" s="286"/>
      <c r="E4" s="286"/>
      <c r="F4" s="287"/>
      <c r="G4" s="298" t="s">
        <v>87</v>
      </c>
      <c r="H4" s="299"/>
      <c r="I4" s="299"/>
      <c r="J4" s="300"/>
      <c r="K4" s="298" t="s">
        <v>88</v>
      </c>
      <c r="L4" s="299"/>
      <c r="M4" s="299"/>
      <c r="N4" s="300"/>
      <c r="O4" s="298" t="s">
        <v>89</v>
      </c>
      <c r="P4" s="300"/>
      <c r="Q4" s="294" t="s">
        <v>90</v>
      </c>
      <c r="R4" s="295"/>
      <c r="S4" s="72"/>
      <c r="T4" s="292"/>
      <c r="U4" s="294"/>
      <c r="V4" s="295"/>
      <c r="W4" s="74" t="s">
        <v>86</v>
      </c>
      <c r="X4" s="75"/>
    </row>
    <row r="5" spans="1:24" ht="13.5">
      <c r="A5" s="76" t="s">
        <v>91</v>
      </c>
      <c r="B5" s="77" t="s">
        <v>92</v>
      </c>
      <c r="C5" s="78" t="s">
        <v>93</v>
      </c>
      <c r="D5" s="78" t="s">
        <v>94</v>
      </c>
      <c r="E5" s="301" t="s">
        <v>95</v>
      </c>
      <c r="F5" s="302"/>
      <c r="G5" s="78" t="s">
        <v>96</v>
      </c>
      <c r="H5" s="78" t="s">
        <v>97</v>
      </c>
      <c r="I5" s="78" t="s">
        <v>98</v>
      </c>
      <c r="J5" s="79" t="s">
        <v>99</v>
      </c>
      <c r="K5" s="78" t="s">
        <v>96</v>
      </c>
      <c r="L5" s="78" t="s">
        <v>97</v>
      </c>
      <c r="M5" s="78" t="s">
        <v>100</v>
      </c>
      <c r="N5" s="79" t="s">
        <v>99</v>
      </c>
      <c r="O5" s="296"/>
      <c r="P5" s="297"/>
      <c r="Q5" s="296" t="s">
        <v>101</v>
      </c>
      <c r="R5" s="297"/>
      <c r="S5" s="81"/>
      <c r="T5" s="293"/>
      <c r="U5" s="296"/>
      <c r="V5" s="297"/>
      <c r="W5" s="82" t="s">
        <v>92</v>
      </c>
      <c r="X5" s="75"/>
    </row>
    <row r="6" spans="1:24" ht="12.75" customHeight="1">
      <c r="A6" s="83" t="s">
        <v>48</v>
      </c>
      <c r="B6" s="84">
        <v>634971</v>
      </c>
      <c r="C6" s="85">
        <v>4794</v>
      </c>
      <c r="D6" s="86">
        <v>11111</v>
      </c>
      <c r="E6" s="87" t="s">
        <v>153</v>
      </c>
      <c r="F6" s="88">
        <v>6317</v>
      </c>
      <c r="G6" s="85">
        <v>11231</v>
      </c>
      <c r="H6" s="86">
        <v>10421</v>
      </c>
      <c r="I6" s="86">
        <v>152</v>
      </c>
      <c r="J6" s="88">
        <v>21804</v>
      </c>
      <c r="K6" s="85">
        <v>11231</v>
      </c>
      <c r="L6" s="86">
        <v>12132</v>
      </c>
      <c r="M6" s="86">
        <v>135</v>
      </c>
      <c r="N6" s="88">
        <v>23498</v>
      </c>
      <c r="O6" s="89" t="s">
        <v>153</v>
      </c>
      <c r="P6" s="88">
        <v>1694</v>
      </c>
      <c r="Q6" s="89" t="s">
        <v>153</v>
      </c>
      <c r="R6" s="90">
        <v>110</v>
      </c>
      <c r="S6" s="90">
        <v>-110</v>
      </c>
      <c r="T6" s="91">
        <v>11</v>
      </c>
      <c r="U6" s="89" t="s">
        <v>153</v>
      </c>
      <c r="V6" s="88">
        <v>8110</v>
      </c>
      <c r="W6" s="92">
        <v>626861</v>
      </c>
      <c r="X6" s="69"/>
    </row>
    <row r="7" spans="1:25" ht="12.75" customHeight="1">
      <c r="A7" s="93" t="s">
        <v>102</v>
      </c>
      <c r="B7" s="94"/>
      <c r="C7" s="95"/>
      <c r="D7" s="96"/>
      <c r="E7" s="97"/>
      <c r="F7" s="98"/>
      <c r="G7" s="95"/>
      <c r="H7" s="96"/>
      <c r="I7" s="96"/>
      <c r="J7" s="99"/>
      <c r="K7" s="95"/>
      <c r="L7" s="96"/>
      <c r="M7" s="96"/>
      <c r="N7" s="99"/>
      <c r="O7" s="100"/>
      <c r="P7" s="98"/>
      <c r="Q7" s="100"/>
      <c r="R7" s="98"/>
      <c r="S7" s="98"/>
      <c r="T7" s="94"/>
      <c r="U7" s="100"/>
      <c r="V7" s="98"/>
      <c r="W7" s="101"/>
      <c r="X7" s="75"/>
      <c r="Y7" s="61">
        <v>1</v>
      </c>
    </row>
    <row r="8" spans="1:25" s="105" customFormat="1" ht="12.75" customHeight="1">
      <c r="A8" s="102" t="s">
        <v>103</v>
      </c>
      <c r="B8" s="91">
        <v>20388</v>
      </c>
      <c r="C8" s="85">
        <v>4794</v>
      </c>
      <c r="D8" s="86">
        <v>58</v>
      </c>
      <c r="E8" s="87" t="s">
        <v>154</v>
      </c>
      <c r="F8" s="88">
        <v>4736</v>
      </c>
      <c r="G8" s="85">
        <v>1022</v>
      </c>
      <c r="H8" s="86">
        <v>691</v>
      </c>
      <c r="I8" s="86">
        <v>6</v>
      </c>
      <c r="J8" s="88">
        <v>1719</v>
      </c>
      <c r="K8" s="85">
        <v>1022</v>
      </c>
      <c r="L8" s="86">
        <v>607</v>
      </c>
      <c r="M8" s="86">
        <v>8</v>
      </c>
      <c r="N8" s="88">
        <v>1637</v>
      </c>
      <c r="O8" s="103" t="s">
        <v>154</v>
      </c>
      <c r="P8" s="88">
        <v>82</v>
      </c>
      <c r="Q8" s="103" t="s">
        <v>154</v>
      </c>
      <c r="R8" s="88">
        <v>0</v>
      </c>
      <c r="S8" s="88">
        <v>0</v>
      </c>
      <c r="T8" s="91">
        <v>2</v>
      </c>
      <c r="U8" s="103" t="s">
        <v>154</v>
      </c>
      <c r="V8" s="88">
        <v>4820</v>
      </c>
      <c r="W8" s="92">
        <v>25208</v>
      </c>
      <c r="X8" s="104"/>
      <c r="Y8" s="105">
        <v>1</v>
      </c>
    </row>
    <row r="9" spans="1:24" ht="12.75" customHeight="1">
      <c r="A9" s="93">
        <v>0</v>
      </c>
      <c r="B9" s="94">
        <v>0</v>
      </c>
      <c r="C9" s="95">
        <v>4794</v>
      </c>
      <c r="D9" s="97">
        <v>27</v>
      </c>
      <c r="E9" s="97" t="s">
        <v>154</v>
      </c>
      <c r="F9" s="98">
        <v>4767</v>
      </c>
      <c r="G9" s="96">
        <v>251</v>
      </c>
      <c r="H9" s="96">
        <v>97</v>
      </c>
      <c r="I9" s="96">
        <v>0</v>
      </c>
      <c r="J9" s="98">
        <v>348</v>
      </c>
      <c r="K9" s="95">
        <v>251</v>
      </c>
      <c r="L9" s="96">
        <v>78</v>
      </c>
      <c r="M9" s="96">
        <v>5</v>
      </c>
      <c r="N9" s="98">
        <v>334</v>
      </c>
      <c r="O9" s="100" t="s">
        <v>154</v>
      </c>
      <c r="P9" s="98">
        <v>14</v>
      </c>
      <c r="Q9" s="106" t="s">
        <v>154</v>
      </c>
      <c r="R9" s="98">
        <v>7</v>
      </c>
      <c r="S9" s="98">
        <v>7</v>
      </c>
      <c r="T9" s="94">
        <v>0</v>
      </c>
      <c r="U9" s="100" t="s">
        <v>154</v>
      </c>
      <c r="V9" s="98">
        <v>4788</v>
      </c>
      <c r="W9" s="101">
        <v>4788</v>
      </c>
      <c r="X9" s="69"/>
    </row>
    <row r="10" spans="1:24" ht="12.75" customHeight="1">
      <c r="A10" s="107">
        <v>1</v>
      </c>
      <c r="B10" s="94">
        <v>4836</v>
      </c>
      <c r="C10" s="108" t="s">
        <v>104</v>
      </c>
      <c r="D10" s="96">
        <v>9</v>
      </c>
      <c r="E10" s="97" t="s">
        <v>153</v>
      </c>
      <c r="F10" s="98">
        <v>9</v>
      </c>
      <c r="G10" s="95">
        <v>232</v>
      </c>
      <c r="H10" s="96">
        <v>172</v>
      </c>
      <c r="I10" s="96">
        <v>2</v>
      </c>
      <c r="J10" s="98">
        <v>406</v>
      </c>
      <c r="K10" s="95">
        <v>232</v>
      </c>
      <c r="L10" s="96">
        <v>153</v>
      </c>
      <c r="M10" s="96">
        <v>1</v>
      </c>
      <c r="N10" s="98">
        <v>386</v>
      </c>
      <c r="O10" s="100" t="s">
        <v>154</v>
      </c>
      <c r="P10" s="98">
        <v>20</v>
      </c>
      <c r="Q10" s="106" t="s">
        <v>153</v>
      </c>
      <c r="R10" s="98">
        <v>2</v>
      </c>
      <c r="S10" s="98">
        <v>-2</v>
      </c>
      <c r="T10" s="94">
        <v>0</v>
      </c>
      <c r="U10" s="100" t="s">
        <v>154</v>
      </c>
      <c r="V10" s="98">
        <v>9</v>
      </c>
      <c r="W10" s="101">
        <v>4845</v>
      </c>
      <c r="X10" s="75"/>
    </row>
    <row r="11" spans="1:24" ht="12.75" customHeight="1">
      <c r="A11" s="107">
        <v>2</v>
      </c>
      <c r="B11" s="94">
        <v>5081</v>
      </c>
      <c r="C11" s="108" t="s">
        <v>104</v>
      </c>
      <c r="D11" s="96">
        <v>8</v>
      </c>
      <c r="E11" s="97" t="s">
        <v>153</v>
      </c>
      <c r="F11" s="98">
        <v>8</v>
      </c>
      <c r="G11" s="95">
        <v>197</v>
      </c>
      <c r="H11" s="96">
        <v>147</v>
      </c>
      <c r="I11" s="96">
        <v>2</v>
      </c>
      <c r="J11" s="98">
        <v>346</v>
      </c>
      <c r="K11" s="95">
        <v>197</v>
      </c>
      <c r="L11" s="96">
        <v>129</v>
      </c>
      <c r="M11" s="96">
        <v>2</v>
      </c>
      <c r="N11" s="98">
        <v>328</v>
      </c>
      <c r="O11" s="100" t="s">
        <v>154</v>
      </c>
      <c r="P11" s="98">
        <v>18</v>
      </c>
      <c r="Q11" s="106" t="s">
        <v>154</v>
      </c>
      <c r="R11" s="98">
        <v>1</v>
      </c>
      <c r="S11" s="98">
        <v>1</v>
      </c>
      <c r="T11" s="94">
        <v>1</v>
      </c>
      <c r="U11" s="100" t="s">
        <v>154</v>
      </c>
      <c r="V11" s="98">
        <v>12</v>
      </c>
      <c r="W11" s="101">
        <v>5093</v>
      </c>
      <c r="X11" s="75"/>
    </row>
    <row r="12" spans="1:24" ht="12.75" customHeight="1">
      <c r="A12" s="107">
        <v>3</v>
      </c>
      <c r="B12" s="94">
        <v>5161</v>
      </c>
      <c r="C12" s="108" t="s">
        <v>104</v>
      </c>
      <c r="D12" s="96">
        <v>3</v>
      </c>
      <c r="E12" s="97" t="s">
        <v>153</v>
      </c>
      <c r="F12" s="98">
        <v>3</v>
      </c>
      <c r="G12" s="95">
        <v>182</v>
      </c>
      <c r="H12" s="96">
        <v>136</v>
      </c>
      <c r="I12" s="96">
        <v>0</v>
      </c>
      <c r="J12" s="98">
        <v>318</v>
      </c>
      <c r="K12" s="95">
        <v>182</v>
      </c>
      <c r="L12" s="96">
        <v>134</v>
      </c>
      <c r="M12" s="96">
        <v>0</v>
      </c>
      <c r="N12" s="98">
        <v>316</v>
      </c>
      <c r="O12" s="100" t="s">
        <v>154</v>
      </c>
      <c r="P12" s="98">
        <v>2</v>
      </c>
      <c r="Q12" s="106" t="s">
        <v>153</v>
      </c>
      <c r="R12" s="98">
        <v>6</v>
      </c>
      <c r="S12" s="98">
        <v>-6</v>
      </c>
      <c r="T12" s="94">
        <v>1</v>
      </c>
      <c r="U12" s="100" t="s">
        <v>153</v>
      </c>
      <c r="V12" s="98">
        <v>6</v>
      </c>
      <c r="W12" s="101">
        <v>5155</v>
      </c>
      <c r="X12" s="75"/>
    </row>
    <row r="13" spans="1:24" ht="12.75" customHeight="1">
      <c r="A13" s="107">
        <v>4</v>
      </c>
      <c r="B13" s="94">
        <v>5310</v>
      </c>
      <c r="C13" s="108" t="s">
        <v>104</v>
      </c>
      <c r="D13" s="96">
        <v>11</v>
      </c>
      <c r="E13" s="97" t="s">
        <v>153</v>
      </c>
      <c r="F13" s="98">
        <v>11</v>
      </c>
      <c r="G13" s="95">
        <v>160</v>
      </c>
      <c r="H13" s="96">
        <v>139</v>
      </c>
      <c r="I13" s="96">
        <v>2</v>
      </c>
      <c r="J13" s="98">
        <v>301</v>
      </c>
      <c r="K13" s="95">
        <v>160</v>
      </c>
      <c r="L13" s="96">
        <v>113</v>
      </c>
      <c r="M13" s="96">
        <v>0</v>
      </c>
      <c r="N13" s="98">
        <v>273</v>
      </c>
      <c r="O13" s="100" t="s">
        <v>154</v>
      </c>
      <c r="P13" s="98">
        <v>28</v>
      </c>
      <c r="Q13" s="106" t="s">
        <v>154</v>
      </c>
      <c r="R13" s="98">
        <v>0</v>
      </c>
      <c r="S13" s="98">
        <v>0</v>
      </c>
      <c r="T13" s="94">
        <v>0</v>
      </c>
      <c r="U13" s="100" t="s">
        <v>154</v>
      </c>
      <c r="V13" s="98">
        <v>17</v>
      </c>
      <c r="W13" s="101">
        <v>5327</v>
      </c>
      <c r="X13" s="75"/>
    </row>
    <row r="14" spans="1:25" s="105" customFormat="1" ht="12.75" customHeight="1">
      <c r="A14" s="109" t="s">
        <v>105</v>
      </c>
      <c r="B14" s="91">
        <v>27777</v>
      </c>
      <c r="C14" s="110" t="s">
        <v>104</v>
      </c>
      <c r="D14" s="86">
        <v>23</v>
      </c>
      <c r="E14" s="87" t="s">
        <v>153</v>
      </c>
      <c r="F14" s="88">
        <v>23</v>
      </c>
      <c r="G14" s="85">
        <v>550</v>
      </c>
      <c r="H14" s="86">
        <v>416</v>
      </c>
      <c r="I14" s="86">
        <v>2</v>
      </c>
      <c r="J14" s="88">
        <v>968</v>
      </c>
      <c r="K14" s="85">
        <v>550</v>
      </c>
      <c r="L14" s="86">
        <v>437</v>
      </c>
      <c r="M14" s="86">
        <v>2</v>
      </c>
      <c r="N14" s="88">
        <v>989</v>
      </c>
      <c r="O14" s="103" t="s">
        <v>153</v>
      </c>
      <c r="P14" s="88">
        <v>21</v>
      </c>
      <c r="Q14" s="103" t="s">
        <v>153</v>
      </c>
      <c r="R14" s="111">
        <v>4</v>
      </c>
      <c r="S14" s="88">
        <v>-4</v>
      </c>
      <c r="T14" s="91">
        <v>2</v>
      </c>
      <c r="U14" s="103" t="s">
        <v>153</v>
      </c>
      <c r="V14" s="88">
        <v>46</v>
      </c>
      <c r="W14" s="92">
        <v>27731</v>
      </c>
      <c r="X14" s="104"/>
      <c r="Y14" s="105">
        <v>1</v>
      </c>
    </row>
    <row r="15" spans="1:24" ht="12.75" customHeight="1">
      <c r="A15" s="107">
        <v>5</v>
      </c>
      <c r="B15" s="94">
        <v>5130</v>
      </c>
      <c r="C15" s="108" t="s">
        <v>104</v>
      </c>
      <c r="D15" s="96">
        <v>3</v>
      </c>
      <c r="E15" s="97" t="s">
        <v>153</v>
      </c>
      <c r="F15" s="98">
        <v>3</v>
      </c>
      <c r="G15" s="95">
        <v>172</v>
      </c>
      <c r="H15" s="96">
        <v>110</v>
      </c>
      <c r="I15" s="96">
        <v>1</v>
      </c>
      <c r="J15" s="98">
        <v>283</v>
      </c>
      <c r="K15" s="95">
        <v>172</v>
      </c>
      <c r="L15" s="96">
        <v>96</v>
      </c>
      <c r="M15" s="96">
        <v>1</v>
      </c>
      <c r="N15" s="98">
        <v>269</v>
      </c>
      <c r="O15" s="100" t="s">
        <v>154</v>
      </c>
      <c r="P15" s="98">
        <v>14</v>
      </c>
      <c r="Q15" s="106" t="s">
        <v>153</v>
      </c>
      <c r="R15" s="98">
        <v>2</v>
      </c>
      <c r="S15" s="98">
        <v>-2</v>
      </c>
      <c r="T15" s="94">
        <v>0</v>
      </c>
      <c r="U15" s="100" t="s">
        <v>154</v>
      </c>
      <c r="V15" s="98">
        <v>9</v>
      </c>
      <c r="W15" s="101">
        <v>5139</v>
      </c>
      <c r="X15" s="75"/>
    </row>
    <row r="16" spans="1:24" ht="12.75" customHeight="1">
      <c r="A16" s="107">
        <v>6</v>
      </c>
      <c r="B16" s="94">
        <v>5320</v>
      </c>
      <c r="C16" s="108" t="s">
        <v>104</v>
      </c>
      <c r="D16" s="96">
        <v>6</v>
      </c>
      <c r="E16" s="97" t="s">
        <v>153</v>
      </c>
      <c r="F16" s="98">
        <v>6</v>
      </c>
      <c r="G16" s="95">
        <v>122</v>
      </c>
      <c r="H16" s="96">
        <v>92</v>
      </c>
      <c r="I16" s="96">
        <v>1</v>
      </c>
      <c r="J16" s="98">
        <v>215</v>
      </c>
      <c r="K16" s="95">
        <v>122</v>
      </c>
      <c r="L16" s="96">
        <v>70</v>
      </c>
      <c r="M16" s="96">
        <v>0</v>
      </c>
      <c r="N16" s="98">
        <v>192</v>
      </c>
      <c r="O16" s="100" t="s">
        <v>154</v>
      </c>
      <c r="P16" s="98">
        <v>23</v>
      </c>
      <c r="Q16" s="106" t="s">
        <v>154</v>
      </c>
      <c r="R16" s="98">
        <v>2</v>
      </c>
      <c r="S16" s="98">
        <v>2</v>
      </c>
      <c r="T16" s="94">
        <v>1</v>
      </c>
      <c r="U16" s="100" t="s">
        <v>154</v>
      </c>
      <c r="V16" s="98">
        <v>20</v>
      </c>
      <c r="W16" s="101">
        <v>5340</v>
      </c>
      <c r="X16" s="75"/>
    </row>
    <row r="17" spans="1:24" ht="12.75" customHeight="1">
      <c r="A17" s="107">
        <v>7</v>
      </c>
      <c r="B17" s="94">
        <v>5593</v>
      </c>
      <c r="C17" s="108" t="s">
        <v>104</v>
      </c>
      <c r="D17" s="96">
        <v>8</v>
      </c>
      <c r="E17" s="97" t="s">
        <v>153</v>
      </c>
      <c r="F17" s="98">
        <v>8</v>
      </c>
      <c r="G17" s="95">
        <v>95</v>
      </c>
      <c r="H17" s="96">
        <v>79</v>
      </c>
      <c r="I17" s="96">
        <v>0</v>
      </c>
      <c r="J17" s="98">
        <v>174</v>
      </c>
      <c r="K17" s="95">
        <v>95</v>
      </c>
      <c r="L17" s="96">
        <v>98</v>
      </c>
      <c r="M17" s="96">
        <v>0</v>
      </c>
      <c r="N17" s="98">
        <v>193</v>
      </c>
      <c r="O17" s="100" t="s">
        <v>153</v>
      </c>
      <c r="P17" s="98">
        <v>19</v>
      </c>
      <c r="Q17" s="106" t="s">
        <v>153</v>
      </c>
      <c r="R17" s="98">
        <v>1</v>
      </c>
      <c r="S17" s="98">
        <v>-1</v>
      </c>
      <c r="T17" s="94">
        <v>1</v>
      </c>
      <c r="U17" s="100" t="s">
        <v>153</v>
      </c>
      <c r="V17" s="98">
        <v>27</v>
      </c>
      <c r="W17" s="101">
        <v>5566</v>
      </c>
      <c r="X17" s="75"/>
    </row>
    <row r="18" spans="1:24" ht="12.75" customHeight="1">
      <c r="A18" s="107">
        <v>8</v>
      </c>
      <c r="B18" s="94">
        <v>5806</v>
      </c>
      <c r="C18" s="108" t="s">
        <v>104</v>
      </c>
      <c r="D18" s="96">
        <v>4</v>
      </c>
      <c r="E18" s="97" t="s">
        <v>153</v>
      </c>
      <c r="F18" s="98">
        <v>4</v>
      </c>
      <c r="G18" s="95">
        <v>97</v>
      </c>
      <c r="H18" s="96">
        <v>73</v>
      </c>
      <c r="I18" s="96">
        <v>0</v>
      </c>
      <c r="J18" s="98">
        <v>170</v>
      </c>
      <c r="K18" s="95">
        <v>97</v>
      </c>
      <c r="L18" s="96">
        <v>95</v>
      </c>
      <c r="M18" s="96">
        <v>1</v>
      </c>
      <c r="N18" s="98">
        <v>193</v>
      </c>
      <c r="O18" s="100" t="s">
        <v>153</v>
      </c>
      <c r="P18" s="98">
        <v>23</v>
      </c>
      <c r="Q18" s="106" t="s">
        <v>153</v>
      </c>
      <c r="R18" s="98">
        <v>3</v>
      </c>
      <c r="S18" s="98">
        <v>-3</v>
      </c>
      <c r="T18" s="94">
        <v>0</v>
      </c>
      <c r="U18" s="100" t="s">
        <v>153</v>
      </c>
      <c r="V18" s="98">
        <v>30</v>
      </c>
      <c r="W18" s="101">
        <v>5776</v>
      </c>
      <c r="X18" s="75"/>
    </row>
    <row r="19" spans="1:24" ht="12.75" customHeight="1">
      <c r="A19" s="107">
        <v>9</v>
      </c>
      <c r="B19" s="94">
        <v>5928</v>
      </c>
      <c r="C19" s="108" t="s">
        <v>104</v>
      </c>
      <c r="D19" s="96">
        <v>2</v>
      </c>
      <c r="E19" s="97" t="s">
        <v>153</v>
      </c>
      <c r="F19" s="98">
        <v>2</v>
      </c>
      <c r="G19" s="95">
        <v>64</v>
      </c>
      <c r="H19" s="96">
        <v>62</v>
      </c>
      <c r="I19" s="96">
        <v>0</v>
      </c>
      <c r="J19" s="98">
        <v>126</v>
      </c>
      <c r="K19" s="95">
        <v>64</v>
      </c>
      <c r="L19" s="96">
        <v>78</v>
      </c>
      <c r="M19" s="96">
        <v>0</v>
      </c>
      <c r="N19" s="98">
        <v>142</v>
      </c>
      <c r="O19" s="100" t="s">
        <v>153</v>
      </c>
      <c r="P19" s="98">
        <v>16</v>
      </c>
      <c r="Q19" s="106" t="s">
        <v>154</v>
      </c>
      <c r="R19" s="98">
        <v>0</v>
      </c>
      <c r="S19" s="98">
        <v>0</v>
      </c>
      <c r="T19" s="94">
        <v>0</v>
      </c>
      <c r="U19" s="100" t="s">
        <v>153</v>
      </c>
      <c r="V19" s="98">
        <v>18</v>
      </c>
      <c r="W19" s="101">
        <v>5910</v>
      </c>
      <c r="X19" s="75"/>
    </row>
    <row r="20" spans="1:25" s="105" customFormat="1" ht="12.75" customHeight="1">
      <c r="A20" s="102" t="s">
        <v>106</v>
      </c>
      <c r="B20" s="91">
        <v>31894</v>
      </c>
      <c r="C20" s="110" t="s">
        <v>104</v>
      </c>
      <c r="D20" s="86">
        <v>19</v>
      </c>
      <c r="E20" s="87" t="s">
        <v>153</v>
      </c>
      <c r="F20" s="88">
        <v>19</v>
      </c>
      <c r="G20" s="85">
        <v>313</v>
      </c>
      <c r="H20" s="86">
        <v>203</v>
      </c>
      <c r="I20" s="86">
        <v>1</v>
      </c>
      <c r="J20" s="88">
        <v>517</v>
      </c>
      <c r="K20" s="85">
        <v>313</v>
      </c>
      <c r="L20" s="86">
        <v>235</v>
      </c>
      <c r="M20" s="86">
        <v>0</v>
      </c>
      <c r="N20" s="88">
        <v>548</v>
      </c>
      <c r="O20" s="103" t="s">
        <v>153</v>
      </c>
      <c r="P20" s="88">
        <v>31</v>
      </c>
      <c r="Q20" s="103" t="s">
        <v>153</v>
      </c>
      <c r="R20" s="111">
        <v>6</v>
      </c>
      <c r="S20" s="88">
        <v>-6</v>
      </c>
      <c r="T20" s="91">
        <v>1</v>
      </c>
      <c r="U20" s="103" t="s">
        <v>153</v>
      </c>
      <c r="V20" s="88">
        <v>55</v>
      </c>
      <c r="W20" s="92">
        <v>31839</v>
      </c>
      <c r="X20" s="104"/>
      <c r="Y20" s="105">
        <v>1</v>
      </c>
    </row>
    <row r="21" spans="1:24" ht="12.75" customHeight="1">
      <c r="A21" s="107">
        <v>10</v>
      </c>
      <c r="B21" s="94">
        <v>6122</v>
      </c>
      <c r="C21" s="108" t="s">
        <v>104</v>
      </c>
      <c r="D21" s="96">
        <v>1</v>
      </c>
      <c r="E21" s="97" t="s">
        <v>153</v>
      </c>
      <c r="F21" s="98">
        <v>1</v>
      </c>
      <c r="G21" s="95">
        <v>74</v>
      </c>
      <c r="H21" s="96">
        <v>55</v>
      </c>
      <c r="I21" s="96">
        <v>0</v>
      </c>
      <c r="J21" s="98">
        <v>129</v>
      </c>
      <c r="K21" s="95">
        <v>74</v>
      </c>
      <c r="L21" s="96">
        <v>53</v>
      </c>
      <c r="M21" s="96">
        <v>0</v>
      </c>
      <c r="N21" s="98">
        <v>127</v>
      </c>
      <c r="O21" s="100" t="s">
        <v>154</v>
      </c>
      <c r="P21" s="98">
        <v>2</v>
      </c>
      <c r="Q21" s="106" t="s">
        <v>153</v>
      </c>
      <c r="R21" s="98">
        <v>1</v>
      </c>
      <c r="S21" s="98">
        <v>-1</v>
      </c>
      <c r="T21" s="94">
        <v>0</v>
      </c>
      <c r="U21" s="100" t="s">
        <v>154</v>
      </c>
      <c r="V21" s="98">
        <v>0</v>
      </c>
      <c r="W21" s="101">
        <v>6122</v>
      </c>
      <c r="X21" s="75"/>
    </row>
    <row r="22" spans="1:24" ht="12.75" customHeight="1">
      <c r="A22" s="107">
        <v>11</v>
      </c>
      <c r="B22" s="94">
        <v>6407</v>
      </c>
      <c r="C22" s="108" t="s">
        <v>104</v>
      </c>
      <c r="D22" s="96">
        <v>2</v>
      </c>
      <c r="E22" s="97" t="s">
        <v>153</v>
      </c>
      <c r="F22" s="98">
        <v>2</v>
      </c>
      <c r="G22" s="95">
        <v>75</v>
      </c>
      <c r="H22" s="96">
        <v>52</v>
      </c>
      <c r="I22" s="96">
        <v>1</v>
      </c>
      <c r="J22" s="98">
        <v>128</v>
      </c>
      <c r="K22" s="95">
        <v>75</v>
      </c>
      <c r="L22" s="96">
        <v>56</v>
      </c>
      <c r="M22" s="96">
        <v>0</v>
      </c>
      <c r="N22" s="98">
        <v>131</v>
      </c>
      <c r="O22" s="100" t="s">
        <v>153</v>
      </c>
      <c r="P22" s="98">
        <v>3</v>
      </c>
      <c r="Q22" s="106" t="s">
        <v>154</v>
      </c>
      <c r="R22" s="98">
        <v>1</v>
      </c>
      <c r="S22" s="98">
        <v>1</v>
      </c>
      <c r="T22" s="94">
        <v>0</v>
      </c>
      <c r="U22" s="100" t="s">
        <v>153</v>
      </c>
      <c r="V22" s="98">
        <v>4</v>
      </c>
      <c r="W22" s="101">
        <v>6403</v>
      </c>
      <c r="X22" s="75"/>
    </row>
    <row r="23" spans="1:24" ht="12.75" customHeight="1">
      <c r="A23" s="107">
        <v>12</v>
      </c>
      <c r="B23" s="94">
        <v>6363</v>
      </c>
      <c r="C23" s="108" t="s">
        <v>104</v>
      </c>
      <c r="D23" s="96">
        <v>3</v>
      </c>
      <c r="E23" s="97" t="s">
        <v>153</v>
      </c>
      <c r="F23" s="98">
        <v>3</v>
      </c>
      <c r="G23" s="95">
        <v>74</v>
      </c>
      <c r="H23" s="96">
        <v>41</v>
      </c>
      <c r="I23" s="96">
        <v>0</v>
      </c>
      <c r="J23" s="98">
        <v>115</v>
      </c>
      <c r="K23" s="95">
        <v>74</v>
      </c>
      <c r="L23" s="96">
        <v>55</v>
      </c>
      <c r="M23" s="96">
        <v>0</v>
      </c>
      <c r="N23" s="98">
        <v>129</v>
      </c>
      <c r="O23" s="100" t="s">
        <v>153</v>
      </c>
      <c r="P23" s="98">
        <v>14</v>
      </c>
      <c r="Q23" s="106" t="s">
        <v>153</v>
      </c>
      <c r="R23" s="98">
        <v>2</v>
      </c>
      <c r="S23" s="98">
        <v>-2</v>
      </c>
      <c r="T23" s="94">
        <v>1</v>
      </c>
      <c r="U23" s="100" t="s">
        <v>153</v>
      </c>
      <c r="V23" s="98">
        <v>18</v>
      </c>
      <c r="W23" s="101">
        <v>6345</v>
      </c>
      <c r="X23" s="75"/>
    </row>
    <row r="24" spans="1:24" ht="12.75" customHeight="1">
      <c r="A24" s="107">
        <v>13</v>
      </c>
      <c r="B24" s="94">
        <v>6525</v>
      </c>
      <c r="C24" s="108" t="s">
        <v>104</v>
      </c>
      <c r="D24" s="96">
        <v>5</v>
      </c>
      <c r="E24" s="97" t="s">
        <v>153</v>
      </c>
      <c r="F24" s="98">
        <v>5</v>
      </c>
      <c r="G24" s="95">
        <v>48</v>
      </c>
      <c r="H24" s="96">
        <v>28</v>
      </c>
      <c r="I24" s="96">
        <v>0</v>
      </c>
      <c r="J24" s="98">
        <v>76</v>
      </c>
      <c r="K24" s="95">
        <v>48</v>
      </c>
      <c r="L24" s="96">
        <v>44</v>
      </c>
      <c r="M24" s="96">
        <v>0</v>
      </c>
      <c r="N24" s="98">
        <v>92</v>
      </c>
      <c r="O24" s="100" t="s">
        <v>153</v>
      </c>
      <c r="P24" s="98">
        <v>16</v>
      </c>
      <c r="Q24" s="106" t="s">
        <v>153</v>
      </c>
      <c r="R24" s="98">
        <v>2</v>
      </c>
      <c r="S24" s="98">
        <v>-2</v>
      </c>
      <c r="T24" s="94">
        <v>0</v>
      </c>
      <c r="U24" s="100" t="s">
        <v>153</v>
      </c>
      <c r="V24" s="98">
        <v>23</v>
      </c>
      <c r="W24" s="101">
        <v>6502</v>
      </c>
      <c r="X24" s="75"/>
    </row>
    <row r="25" spans="1:24" ht="12.75" customHeight="1">
      <c r="A25" s="107">
        <v>14</v>
      </c>
      <c r="B25" s="94">
        <v>6477</v>
      </c>
      <c r="C25" s="108" t="s">
        <v>104</v>
      </c>
      <c r="D25" s="96">
        <v>8</v>
      </c>
      <c r="E25" s="97" t="s">
        <v>153</v>
      </c>
      <c r="F25" s="98">
        <v>8</v>
      </c>
      <c r="G25" s="95">
        <v>42</v>
      </c>
      <c r="H25" s="96">
        <v>27</v>
      </c>
      <c r="I25" s="96">
        <v>0</v>
      </c>
      <c r="J25" s="98">
        <v>69</v>
      </c>
      <c r="K25" s="95">
        <v>42</v>
      </c>
      <c r="L25" s="96">
        <v>27</v>
      </c>
      <c r="M25" s="96">
        <v>0</v>
      </c>
      <c r="N25" s="98">
        <v>69</v>
      </c>
      <c r="O25" s="100" t="s">
        <v>154</v>
      </c>
      <c r="P25" s="98">
        <v>0</v>
      </c>
      <c r="Q25" s="106" t="s">
        <v>153</v>
      </c>
      <c r="R25" s="98">
        <v>2</v>
      </c>
      <c r="S25" s="98">
        <v>-2</v>
      </c>
      <c r="T25" s="94">
        <v>0</v>
      </c>
      <c r="U25" s="100" t="s">
        <v>153</v>
      </c>
      <c r="V25" s="98">
        <v>10</v>
      </c>
      <c r="W25" s="101">
        <v>6467</v>
      </c>
      <c r="X25" s="75"/>
    </row>
    <row r="26" spans="1:25" s="105" customFormat="1" ht="12.75" customHeight="1">
      <c r="A26" s="102" t="s">
        <v>107</v>
      </c>
      <c r="B26" s="91">
        <v>34325</v>
      </c>
      <c r="C26" s="110" t="s">
        <v>104</v>
      </c>
      <c r="D26" s="86">
        <v>40</v>
      </c>
      <c r="E26" s="87" t="s">
        <v>153</v>
      </c>
      <c r="F26" s="88">
        <v>40</v>
      </c>
      <c r="G26" s="85">
        <v>663</v>
      </c>
      <c r="H26" s="86">
        <v>529</v>
      </c>
      <c r="I26" s="86">
        <v>3</v>
      </c>
      <c r="J26" s="88">
        <v>1195</v>
      </c>
      <c r="K26" s="85">
        <v>663</v>
      </c>
      <c r="L26" s="86">
        <v>1757</v>
      </c>
      <c r="M26" s="86">
        <v>3</v>
      </c>
      <c r="N26" s="88">
        <v>2423</v>
      </c>
      <c r="O26" s="103" t="s">
        <v>153</v>
      </c>
      <c r="P26" s="88">
        <v>1228</v>
      </c>
      <c r="Q26" s="103" t="s">
        <v>154</v>
      </c>
      <c r="R26" s="111">
        <v>11</v>
      </c>
      <c r="S26" s="88">
        <v>11</v>
      </c>
      <c r="T26" s="91">
        <v>3</v>
      </c>
      <c r="U26" s="103" t="s">
        <v>153</v>
      </c>
      <c r="V26" s="88">
        <v>1254</v>
      </c>
      <c r="W26" s="92">
        <v>33071</v>
      </c>
      <c r="X26" s="104"/>
      <c r="Y26" s="105">
        <v>1</v>
      </c>
    </row>
    <row r="27" spans="1:24" ht="12.75" customHeight="1">
      <c r="A27" s="107">
        <v>15</v>
      </c>
      <c r="B27" s="94">
        <v>6553</v>
      </c>
      <c r="C27" s="108" t="s">
        <v>104</v>
      </c>
      <c r="D27" s="96">
        <v>4</v>
      </c>
      <c r="E27" s="97" t="s">
        <v>153</v>
      </c>
      <c r="F27" s="98">
        <v>4</v>
      </c>
      <c r="G27" s="95">
        <v>79</v>
      </c>
      <c r="H27" s="96">
        <v>36</v>
      </c>
      <c r="I27" s="96">
        <v>0</v>
      </c>
      <c r="J27" s="98">
        <v>115</v>
      </c>
      <c r="K27" s="95">
        <v>79</v>
      </c>
      <c r="L27" s="96">
        <v>31</v>
      </c>
      <c r="M27" s="96">
        <v>0</v>
      </c>
      <c r="N27" s="98">
        <v>110</v>
      </c>
      <c r="O27" s="100" t="s">
        <v>154</v>
      </c>
      <c r="P27" s="98">
        <v>5</v>
      </c>
      <c r="Q27" s="106" t="s">
        <v>154</v>
      </c>
      <c r="R27" s="98">
        <v>1</v>
      </c>
      <c r="S27" s="98">
        <v>1</v>
      </c>
      <c r="T27" s="94">
        <v>0</v>
      </c>
      <c r="U27" s="100" t="s">
        <v>154</v>
      </c>
      <c r="V27" s="98">
        <v>2</v>
      </c>
      <c r="W27" s="101">
        <v>6555</v>
      </c>
      <c r="X27" s="75"/>
    </row>
    <row r="28" spans="1:24" ht="12.75" customHeight="1">
      <c r="A28" s="107">
        <v>16</v>
      </c>
      <c r="B28" s="94">
        <v>7007</v>
      </c>
      <c r="C28" s="108" t="s">
        <v>104</v>
      </c>
      <c r="D28" s="96">
        <v>3</v>
      </c>
      <c r="E28" s="97" t="s">
        <v>153</v>
      </c>
      <c r="F28" s="98">
        <v>3</v>
      </c>
      <c r="G28" s="95">
        <v>65</v>
      </c>
      <c r="H28" s="96">
        <v>24</v>
      </c>
      <c r="I28" s="96">
        <v>3</v>
      </c>
      <c r="J28" s="98">
        <v>92</v>
      </c>
      <c r="K28" s="95">
        <v>65</v>
      </c>
      <c r="L28" s="96">
        <v>45</v>
      </c>
      <c r="M28" s="96">
        <v>0</v>
      </c>
      <c r="N28" s="98">
        <v>110</v>
      </c>
      <c r="O28" s="100" t="s">
        <v>153</v>
      </c>
      <c r="P28" s="98">
        <v>18</v>
      </c>
      <c r="Q28" s="106" t="s">
        <v>154</v>
      </c>
      <c r="R28" s="98">
        <v>1</v>
      </c>
      <c r="S28" s="98">
        <v>1</v>
      </c>
      <c r="T28" s="94">
        <v>0</v>
      </c>
      <c r="U28" s="100" t="s">
        <v>153</v>
      </c>
      <c r="V28" s="98">
        <v>20</v>
      </c>
      <c r="W28" s="101">
        <v>6987</v>
      </c>
      <c r="X28" s="75"/>
    </row>
    <row r="29" spans="1:24" ht="12.75" customHeight="1">
      <c r="A29" s="107">
        <v>17</v>
      </c>
      <c r="B29" s="94">
        <v>7140</v>
      </c>
      <c r="C29" s="108" t="s">
        <v>104</v>
      </c>
      <c r="D29" s="96">
        <v>9</v>
      </c>
      <c r="E29" s="97" t="s">
        <v>153</v>
      </c>
      <c r="F29" s="98">
        <v>9</v>
      </c>
      <c r="G29" s="95">
        <v>56</v>
      </c>
      <c r="H29" s="96">
        <v>8</v>
      </c>
      <c r="I29" s="96">
        <v>0</v>
      </c>
      <c r="J29" s="98">
        <v>64</v>
      </c>
      <c r="K29" s="95">
        <v>56</v>
      </c>
      <c r="L29" s="96">
        <v>23</v>
      </c>
      <c r="M29" s="96">
        <v>0</v>
      </c>
      <c r="N29" s="98">
        <v>79</v>
      </c>
      <c r="O29" s="100" t="s">
        <v>153</v>
      </c>
      <c r="P29" s="98">
        <v>15</v>
      </c>
      <c r="Q29" s="106" t="s">
        <v>153</v>
      </c>
      <c r="R29" s="98">
        <v>2</v>
      </c>
      <c r="S29" s="98">
        <v>-2</v>
      </c>
      <c r="T29" s="94">
        <v>3</v>
      </c>
      <c r="U29" s="100" t="s">
        <v>153</v>
      </c>
      <c r="V29" s="98">
        <v>23</v>
      </c>
      <c r="W29" s="101">
        <v>7117</v>
      </c>
      <c r="X29" s="75"/>
    </row>
    <row r="30" spans="1:24" ht="12.75" customHeight="1">
      <c r="A30" s="107">
        <v>18</v>
      </c>
      <c r="B30" s="94">
        <v>7215</v>
      </c>
      <c r="C30" s="108" t="s">
        <v>104</v>
      </c>
      <c r="D30" s="96">
        <v>13</v>
      </c>
      <c r="E30" s="97" t="s">
        <v>153</v>
      </c>
      <c r="F30" s="98">
        <v>13</v>
      </c>
      <c r="G30" s="95">
        <v>181</v>
      </c>
      <c r="H30" s="96">
        <v>164</v>
      </c>
      <c r="I30" s="96">
        <v>0</v>
      </c>
      <c r="J30" s="98">
        <v>345</v>
      </c>
      <c r="K30" s="95">
        <v>181</v>
      </c>
      <c r="L30" s="96">
        <v>731</v>
      </c>
      <c r="M30" s="96">
        <v>1</v>
      </c>
      <c r="N30" s="98">
        <v>913</v>
      </c>
      <c r="O30" s="100" t="s">
        <v>153</v>
      </c>
      <c r="P30" s="98">
        <v>568</v>
      </c>
      <c r="Q30" s="106" t="s">
        <v>154</v>
      </c>
      <c r="R30" s="98">
        <v>0</v>
      </c>
      <c r="S30" s="98">
        <v>0</v>
      </c>
      <c r="T30" s="94">
        <v>0</v>
      </c>
      <c r="U30" s="100" t="s">
        <v>153</v>
      </c>
      <c r="V30" s="98">
        <v>581</v>
      </c>
      <c r="W30" s="101">
        <v>6634</v>
      </c>
      <c r="X30" s="75"/>
    </row>
    <row r="31" spans="1:24" ht="12.75" customHeight="1">
      <c r="A31" s="107">
        <v>19</v>
      </c>
      <c r="B31" s="94">
        <v>6410</v>
      </c>
      <c r="C31" s="108" t="s">
        <v>104</v>
      </c>
      <c r="D31" s="96">
        <v>11</v>
      </c>
      <c r="E31" s="97" t="s">
        <v>153</v>
      </c>
      <c r="F31" s="98">
        <v>11</v>
      </c>
      <c r="G31" s="95">
        <v>282</v>
      </c>
      <c r="H31" s="96">
        <v>297</v>
      </c>
      <c r="I31" s="96">
        <v>0</v>
      </c>
      <c r="J31" s="98">
        <v>579</v>
      </c>
      <c r="K31" s="95">
        <v>282</v>
      </c>
      <c r="L31" s="96">
        <v>927</v>
      </c>
      <c r="M31" s="96">
        <v>2</v>
      </c>
      <c r="N31" s="98">
        <v>1211</v>
      </c>
      <c r="O31" s="100" t="s">
        <v>153</v>
      </c>
      <c r="P31" s="98">
        <v>632</v>
      </c>
      <c r="Q31" s="106" t="s">
        <v>154</v>
      </c>
      <c r="R31" s="98">
        <v>11</v>
      </c>
      <c r="S31" s="98">
        <v>11</v>
      </c>
      <c r="T31" s="94">
        <v>0</v>
      </c>
      <c r="U31" s="100" t="s">
        <v>153</v>
      </c>
      <c r="V31" s="98">
        <v>632</v>
      </c>
      <c r="W31" s="101">
        <v>5778</v>
      </c>
      <c r="X31" s="75"/>
    </row>
    <row r="32" spans="1:25" s="105" customFormat="1" ht="12.75" customHeight="1">
      <c r="A32" s="102" t="s">
        <v>108</v>
      </c>
      <c r="B32" s="91">
        <v>26512</v>
      </c>
      <c r="C32" s="110" t="s">
        <v>104</v>
      </c>
      <c r="D32" s="86">
        <v>57</v>
      </c>
      <c r="E32" s="87" t="s">
        <v>153</v>
      </c>
      <c r="F32" s="88">
        <v>57</v>
      </c>
      <c r="G32" s="85">
        <v>1412</v>
      </c>
      <c r="H32" s="86">
        <v>1802</v>
      </c>
      <c r="I32" s="86">
        <v>4</v>
      </c>
      <c r="J32" s="88">
        <v>3218</v>
      </c>
      <c r="K32" s="85">
        <v>1412</v>
      </c>
      <c r="L32" s="86">
        <v>2494</v>
      </c>
      <c r="M32" s="86">
        <v>6</v>
      </c>
      <c r="N32" s="88">
        <v>3912</v>
      </c>
      <c r="O32" s="103" t="s">
        <v>153</v>
      </c>
      <c r="P32" s="88">
        <v>694</v>
      </c>
      <c r="Q32" s="103" t="s">
        <v>154</v>
      </c>
      <c r="R32" s="111">
        <v>32</v>
      </c>
      <c r="S32" s="88">
        <v>32</v>
      </c>
      <c r="T32" s="91">
        <v>0</v>
      </c>
      <c r="U32" s="103" t="s">
        <v>153</v>
      </c>
      <c r="V32" s="88">
        <v>719</v>
      </c>
      <c r="W32" s="92">
        <v>25793</v>
      </c>
      <c r="X32" s="104"/>
      <c r="Y32" s="105">
        <v>1</v>
      </c>
    </row>
    <row r="33" spans="1:24" ht="12.75" customHeight="1">
      <c r="A33" s="107">
        <v>20</v>
      </c>
      <c r="B33" s="94">
        <v>5209</v>
      </c>
      <c r="C33" s="108" t="s">
        <v>104</v>
      </c>
      <c r="D33" s="96">
        <v>6</v>
      </c>
      <c r="E33" s="97" t="s">
        <v>153</v>
      </c>
      <c r="F33" s="98">
        <v>6</v>
      </c>
      <c r="G33" s="96">
        <v>229</v>
      </c>
      <c r="H33" s="96">
        <v>237</v>
      </c>
      <c r="I33" s="96">
        <v>1</v>
      </c>
      <c r="J33" s="98">
        <v>467</v>
      </c>
      <c r="K33" s="95">
        <v>229</v>
      </c>
      <c r="L33" s="96">
        <v>460</v>
      </c>
      <c r="M33" s="96">
        <v>2</v>
      </c>
      <c r="N33" s="98">
        <v>691</v>
      </c>
      <c r="O33" s="100" t="s">
        <v>153</v>
      </c>
      <c r="P33" s="98">
        <v>224</v>
      </c>
      <c r="Q33" s="106" t="s">
        <v>154</v>
      </c>
      <c r="R33" s="98">
        <v>13</v>
      </c>
      <c r="S33" s="98">
        <v>13</v>
      </c>
      <c r="T33" s="94">
        <v>0</v>
      </c>
      <c r="U33" s="100" t="s">
        <v>153</v>
      </c>
      <c r="V33" s="98">
        <v>217</v>
      </c>
      <c r="W33" s="101">
        <v>4992</v>
      </c>
      <c r="X33" s="75"/>
    </row>
    <row r="34" spans="1:24" ht="12.75" customHeight="1">
      <c r="A34" s="107">
        <v>21</v>
      </c>
      <c r="B34" s="94">
        <v>5171</v>
      </c>
      <c r="C34" s="108" t="s">
        <v>104</v>
      </c>
      <c r="D34" s="96">
        <v>12</v>
      </c>
      <c r="E34" s="97" t="s">
        <v>153</v>
      </c>
      <c r="F34" s="98">
        <v>12</v>
      </c>
      <c r="G34" s="96">
        <v>271</v>
      </c>
      <c r="H34" s="96">
        <v>254</v>
      </c>
      <c r="I34" s="96">
        <v>1</v>
      </c>
      <c r="J34" s="98">
        <v>526</v>
      </c>
      <c r="K34" s="95">
        <v>271</v>
      </c>
      <c r="L34" s="96">
        <v>492</v>
      </c>
      <c r="M34" s="96">
        <v>1</v>
      </c>
      <c r="N34" s="98">
        <v>764</v>
      </c>
      <c r="O34" s="100" t="s">
        <v>153</v>
      </c>
      <c r="P34" s="98">
        <v>238</v>
      </c>
      <c r="Q34" s="106" t="s">
        <v>154</v>
      </c>
      <c r="R34" s="98">
        <v>9</v>
      </c>
      <c r="S34" s="98">
        <v>9</v>
      </c>
      <c r="T34" s="94">
        <v>0</v>
      </c>
      <c r="U34" s="100" t="s">
        <v>153</v>
      </c>
      <c r="V34" s="98">
        <v>241</v>
      </c>
      <c r="W34" s="101">
        <v>4930</v>
      </c>
      <c r="X34" s="75"/>
    </row>
    <row r="35" spans="1:24" ht="12.75" customHeight="1">
      <c r="A35" s="107">
        <v>22</v>
      </c>
      <c r="B35" s="94">
        <v>5172</v>
      </c>
      <c r="C35" s="108" t="s">
        <v>104</v>
      </c>
      <c r="D35" s="96">
        <v>6</v>
      </c>
      <c r="E35" s="97" t="s">
        <v>153</v>
      </c>
      <c r="F35" s="98">
        <v>6</v>
      </c>
      <c r="G35" s="96">
        <v>288</v>
      </c>
      <c r="H35" s="96">
        <v>378</v>
      </c>
      <c r="I35" s="96">
        <v>1</v>
      </c>
      <c r="J35" s="98">
        <v>667</v>
      </c>
      <c r="K35" s="95">
        <v>288</v>
      </c>
      <c r="L35" s="96">
        <v>498</v>
      </c>
      <c r="M35" s="96">
        <v>0</v>
      </c>
      <c r="N35" s="98">
        <v>786</v>
      </c>
      <c r="O35" s="100" t="s">
        <v>153</v>
      </c>
      <c r="P35" s="98">
        <v>119</v>
      </c>
      <c r="Q35" s="106" t="s">
        <v>154</v>
      </c>
      <c r="R35" s="98">
        <v>12</v>
      </c>
      <c r="S35" s="98">
        <v>12</v>
      </c>
      <c r="T35" s="94">
        <v>0</v>
      </c>
      <c r="U35" s="100" t="s">
        <v>153</v>
      </c>
      <c r="V35" s="98">
        <v>113</v>
      </c>
      <c r="W35" s="101">
        <v>5059</v>
      </c>
      <c r="X35" s="75"/>
    </row>
    <row r="36" spans="1:24" ht="12.75" customHeight="1">
      <c r="A36" s="107">
        <v>23</v>
      </c>
      <c r="B36" s="94">
        <v>5463</v>
      </c>
      <c r="C36" s="108" t="s">
        <v>104</v>
      </c>
      <c r="D36" s="96">
        <v>14</v>
      </c>
      <c r="E36" s="97" t="s">
        <v>153</v>
      </c>
      <c r="F36" s="98">
        <v>14</v>
      </c>
      <c r="G36" s="96">
        <v>329</v>
      </c>
      <c r="H36" s="96">
        <v>535</v>
      </c>
      <c r="I36" s="96">
        <v>0</v>
      </c>
      <c r="J36" s="98">
        <v>864</v>
      </c>
      <c r="K36" s="95">
        <v>329</v>
      </c>
      <c r="L36" s="96">
        <v>608</v>
      </c>
      <c r="M36" s="96">
        <v>0</v>
      </c>
      <c r="N36" s="98">
        <v>937</v>
      </c>
      <c r="O36" s="100" t="s">
        <v>153</v>
      </c>
      <c r="P36" s="98">
        <v>73</v>
      </c>
      <c r="Q36" s="106" t="s">
        <v>154</v>
      </c>
      <c r="R36" s="98">
        <v>9</v>
      </c>
      <c r="S36" s="98">
        <v>9</v>
      </c>
      <c r="T36" s="94">
        <v>0</v>
      </c>
      <c r="U36" s="100" t="s">
        <v>153</v>
      </c>
      <c r="V36" s="98">
        <v>78</v>
      </c>
      <c r="W36" s="101">
        <v>5385</v>
      </c>
      <c r="X36" s="75"/>
    </row>
    <row r="37" spans="1:24" ht="12.75" customHeight="1">
      <c r="A37" s="107">
        <v>24</v>
      </c>
      <c r="B37" s="94">
        <v>5497</v>
      </c>
      <c r="C37" s="108" t="s">
        <v>104</v>
      </c>
      <c r="D37" s="96">
        <v>19</v>
      </c>
      <c r="E37" s="97" t="s">
        <v>153</v>
      </c>
      <c r="F37" s="98">
        <v>19</v>
      </c>
      <c r="G37" s="96">
        <v>295</v>
      </c>
      <c r="H37" s="96">
        <v>398</v>
      </c>
      <c r="I37" s="96">
        <v>1</v>
      </c>
      <c r="J37" s="98">
        <v>694</v>
      </c>
      <c r="K37" s="95">
        <v>295</v>
      </c>
      <c r="L37" s="96">
        <v>436</v>
      </c>
      <c r="M37" s="96">
        <v>3</v>
      </c>
      <c r="N37" s="98">
        <v>734</v>
      </c>
      <c r="O37" s="100" t="s">
        <v>153</v>
      </c>
      <c r="P37" s="98">
        <v>40</v>
      </c>
      <c r="Q37" s="106" t="s">
        <v>153</v>
      </c>
      <c r="R37" s="98">
        <v>11</v>
      </c>
      <c r="S37" s="98">
        <v>-11</v>
      </c>
      <c r="T37" s="94">
        <v>0</v>
      </c>
      <c r="U37" s="100" t="s">
        <v>153</v>
      </c>
      <c r="V37" s="98">
        <v>70</v>
      </c>
      <c r="W37" s="101">
        <v>5427</v>
      </c>
      <c r="X37" s="75"/>
    </row>
    <row r="38" spans="1:25" s="105" customFormat="1" ht="12.75" customHeight="1">
      <c r="A38" s="102" t="s">
        <v>109</v>
      </c>
      <c r="B38" s="91">
        <v>31630</v>
      </c>
      <c r="C38" s="110" t="s">
        <v>104</v>
      </c>
      <c r="D38" s="86">
        <v>77</v>
      </c>
      <c r="E38" s="87" t="s">
        <v>153</v>
      </c>
      <c r="F38" s="88">
        <v>77</v>
      </c>
      <c r="G38" s="86">
        <v>1661</v>
      </c>
      <c r="H38" s="86">
        <v>1642</v>
      </c>
      <c r="I38" s="86">
        <v>8</v>
      </c>
      <c r="J38" s="88">
        <v>3311</v>
      </c>
      <c r="K38" s="85">
        <v>1661</v>
      </c>
      <c r="L38" s="86">
        <v>1602</v>
      </c>
      <c r="M38" s="86">
        <v>9</v>
      </c>
      <c r="N38" s="88">
        <v>3272</v>
      </c>
      <c r="O38" s="103" t="s">
        <v>154</v>
      </c>
      <c r="P38" s="88">
        <v>39</v>
      </c>
      <c r="Q38" s="103" t="s">
        <v>153</v>
      </c>
      <c r="R38" s="111">
        <v>69</v>
      </c>
      <c r="S38" s="88">
        <v>-69</v>
      </c>
      <c r="T38" s="91">
        <v>0</v>
      </c>
      <c r="U38" s="103" t="s">
        <v>153</v>
      </c>
      <c r="V38" s="88">
        <v>107</v>
      </c>
      <c r="W38" s="92">
        <v>31523</v>
      </c>
      <c r="X38" s="104"/>
      <c r="Y38" s="105">
        <v>1</v>
      </c>
    </row>
    <row r="39" spans="1:24" ht="12.75" customHeight="1">
      <c r="A39" s="107">
        <v>25</v>
      </c>
      <c r="B39" s="94">
        <v>6075</v>
      </c>
      <c r="C39" s="108" t="s">
        <v>104</v>
      </c>
      <c r="D39" s="96">
        <v>15</v>
      </c>
      <c r="E39" s="97" t="s">
        <v>153</v>
      </c>
      <c r="F39" s="98">
        <v>15</v>
      </c>
      <c r="G39" s="96">
        <v>326</v>
      </c>
      <c r="H39" s="96">
        <v>361</v>
      </c>
      <c r="I39" s="96">
        <v>1</v>
      </c>
      <c r="J39" s="98">
        <v>688</v>
      </c>
      <c r="K39" s="95">
        <v>326</v>
      </c>
      <c r="L39" s="96">
        <v>451</v>
      </c>
      <c r="M39" s="96">
        <v>2</v>
      </c>
      <c r="N39" s="98">
        <v>779</v>
      </c>
      <c r="O39" s="100" t="s">
        <v>153</v>
      </c>
      <c r="P39" s="98">
        <v>91</v>
      </c>
      <c r="Q39" s="106" t="s">
        <v>153</v>
      </c>
      <c r="R39" s="98">
        <v>6</v>
      </c>
      <c r="S39" s="98">
        <v>-6</v>
      </c>
      <c r="T39" s="94">
        <v>0</v>
      </c>
      <c r="U39" s="100" t="s">
        <v>153</v>
      </c>
      <c r="V39" s="98">
        <v>112</v>
      </c>
      <c r="W39" s="101">
        <v>5963</v>
      </c>
      <c r="X39" s="75"/>
    </row>
    <row r="40" spans="1:24" ht="12.75" customHeight="1">
      <c r="A40" s="107">
        <v>26</v>
      </c>
      <c r="B40" s="94">
        <v>6041</v>
      </c>
      <c r="C40" s="108" t="s">
        <v>104</v>
      </c>
      <c r="D40" s="96">
        <v>18</v>
      </c>
      <c r="E40" s="97" t="s">
        <v>153</v>
      </c>
      <c r="F40" s="98">
        <v>18</v>
      </c>
      <c r="G40" s="96">
        <v>334</v>
      </c>
      <c r="H40" s="96">
        <v>347</v>
      </c>
      <c r="I40" s="96">
        <v>2</v>
      </c>
      <c r="J40" s="98">
        <v>683</v>
      </c>
      <c r="K40" s="95">
        <v>334</v>
      </c>
      <c r="L40" s="96">
        <v>352</v>
      </c>
      <c r="M40" s="96">
        <v>1</v>
      </c>
      <c r="N40" s="98">
        <v>687</v>
      </c>
      <c r="O40" s="100" t="s">
        <v>153</v>
      </c>
      <c r="P40" s="98">
        <v>4</v>
      </c>
      <c r="Q40" s="106" t="s">
        <v>153</v>
      </c>
      <c r="R40" s="98">
        <v>27</v>
      </c>
      <c r="S40" s="98">
        <v>-27</v>
      </c>
      <c r="T40" s="94">
        <v>0</v>
      </c>
      <c r="U40" s="100" t="s">
        <v>153</v>
      </c>
      <c r="V40" s="98">
        <v>49</v>
      </c>
      <c r="W40" s="101">
        <v>5992</v>
      </c>
      <c r="X40" s="75"/>
    </row>
    <row r="41" spans="1:24" ht="12.75" customHeight="1">
      <c r="A41" s="107">
        <v>27</v>
      </c>
      <c r="B41" s="94">
        <v>6465</v>
      </c>
      <c r="C41" s="108" t="s">
        <v>104</v>
      </c>
      <c r="D41" s="96">
        <v>10</v>
      </c>
      <c r="E41" s="97" t="s">
        <v>153</v>
      </c>
      <c r="F41" s="98">
        <v>10</v>
      </c>
      <c r="G41" s="96">
        <v>330</v>
      </c>
      <c r="H41" s="96">
        <v>348</v>
      </c>
      <c r="I41" s="96">
        <v>3</v>
      </c>
      <c r="J41" s="98">
        <v>681</v>
      </c>
      <c r="K41" s="95">
        <v>330</v>
      </c>
      <c r="L41" s="96">
        <v>289</v>
      </c>
      <c r="M41" s="96">
        <v>4</v>
      </c>
      <c r="N41" s="98">
        <v>623</v>
      </c>
      <c r="O41" s="100" t="s">
        <v>154</v>
      </c>
      <c r="P41" s="98">
        <v>58</v>
      </c>
      <c r="Q41" s="106" t="s">
        <v>153</v>
      </c>
      <c r="R41" s="98">
        <v>19</v>
      </c>
      <c r="S41" s="98">
        <v>-19</v>
      </c>
      <c r="T41" s="94">
        <v>0</v>
      </c>
      <c r="U41" s="100" t="s">
        <v>154</v>
      </c>
      <c r="V41" s="98">
        <v>29</v>
      </c>
      <c r="W41" s="101">
        <v>6494</v>
      </c>
      <c r="X41" s="75"/>
    </row>
    <row r="42" spans="1:24" ht="12.75" customHeight="1">
      <c r="A42" s="107">
        <v>28</v>
      </c>
      <c r="B42" s="94">
        <v>6384</v>
      </c>
      <c r="C42" s="108" t="s">
        <v>104</v>
      </c>
      <c r="D42" s="96">
        <v>17</v>
      </c>
      <c r="E42" s="97" t="s">
        <v>153</v>
      </c>
      <c r="F42" s="98">
        <v>17</v>
      </c>
      <c r="G42" s="96">
        <v>341</v>
      </c>
      <c r="H42" s="96">
        <v>298</v>
      </c>
      <c r="I42" s="96">
        <v>0</v>
      </c>
      <c r="J42" s="98">
        <v>639</v>
      </c>
      <c r="K42" s="95">
        <v>341</v>
      </c>
      <c r="L42" s="96">
        <v>266</v>
      </c>
      <c r="M42" s="96">
        <v>1</v>
      </c>
      <c r="N42" s="98">
        <v>608</v>
      </c>
      <c r="O42" s="100" t="s">
        <v>154</v>
      </c>
      <c r="P42" s="98">
        <v>31</v>
      </c>
      <c r="Q42" s="106" t="s">
        <v>153</v>
      </c>
      <c r="R42" s="98">
        <v>3</v>
      </c>
      <c r="S42" s="98">
        <v>-3</v>
      </c>
      <c r="T42" s="94">
        <v>0</v>
      </c>
      <c r="U42" s="100" t="s">
        <v>154</v>
      </c>
      <c r="V42" s="98">
        <v>11</v>
      </c>
      <c r="W42" s="101">
        <v>6395</v>
      </c>
      <c r="X42" s="75"/>
    </row>
    <row r="43" spans="1:24" ht="12.75" customHeight="1">
      <c r="A43" s="107">
        <v>29</v>
      </c>
      <c r="B43" s="94">
        <v>6665</v>
      </c>
      <c r="C43" s="108" t="s">
        <v>104</v>
      </c>
      <c r="D43" s="96">
        <v>17</v>
      </c>
      <c r="E43" s="97" t="s">
        <v>153</v>
      </c>
      <c r="F43" s="98">
        <v>17</v>
      </c>
      <c r="G43" s="96">
        <v>330</v>
      </c>
      <c r="H43" s="96">
        <v>288</v>
      </c>
      <c r="I43" s="96">
        <v>2</v>
      </c>
      <c r="J43" s="98">
        <v>620</v>
      </c>
      <c r="K43" s="95">
        <v>330</v>
      </c>
      <c r="L43" s="96">
        <v>244</v>
      </c>
      <c r="M43" s="96">
        <v>1</v>
      </c>
      <c r="N43" s="98">
        <v>575</v>
      </c>
      <c r="O43" s="100" t="s">
        <v>154</v>
      </c>
      <c r="P43" s="98">
        <v>45</v>
      </c>
      <c r="Q43" s="106" t="s">
        <v>153</v>
      </c>
      <c r="R43" s="98">
        <v>14</v>
      </c>
      <c r="S43" s="98">
        <v>-14</v>
      </c>
      <c r="T43" s="94">
        <v>0</v>
      </c>
      <c r="U43" s="100" t="s">
        <v>154</v>
      </c>
      <c r="V43" s="98">
        <v>14</v>
      </c>
      <c r="W43" s="101">
        <v>6679</v>
      </c>
      <c r="X43" s="75"/>
    </row>
    <row r="44" spans="1:25" s="105" customFormat="1" ht="12.75" customHeight="1">
      <c r="A44" s="102" t="s">
        <v>110</v>
      </c>
      <c r="B44" s="91">
        <v>36487</v>
      </c>
      <c r="C44" s="110" t="s">
        <v>104</v>
      </c>
      <c r="D44" s="86">
        <v>103</v>
      </c>
      <c r="E44" s="87" t="s">
        <v>153</v>
      </c>
      <c r="F44" s="88">
        <v>103</v>
      </c>
      <c r="G44" s="86">
        <v>1493</v>
      </c>
      <c r="H44" s="86">
        <v>1227</v>
      </c>
      <c r="I44" s="86">
        <v>20</v>
      </c>
      <c r="J44" s="88">
        <v>2740</v>
      </c>
      <c r="K44" s="85">
        <v>1493</v>
      </c>
      <c r="L44" s="86">
        <v>1163</v>
      </c>
      <c r="M44" s="86">
        <v>14</v>
      </c>
      <c r="N44" s="88">
        <v>2670</v>
      </c>
      <c r="O44" s="103" t="s">
        <v>154</v>
      </c>
      <c r="P44" s="88">
        <v>70</v>
      </c>
      <c r="Q44" s="103" t="s">
        <v>153</v>
      </c>
      <c r="R44" s="111">
        <v>23</v>
      </c>
      <c r="S44" s="88">
        <v>-23</v>
      </c>
      <c r="T44" s="88">
        <v>0</v>
      </c>
      <c r="U44" s="103" t="s">
        <v>153</v>
      </c>
      <c r="V44" s="88">
        <v>56</v>
      </c>
      <c r="W44" s="92">
        <v>36431</v>
      </c>
      <c r="X44" s="104"/>
      <c r="Y44" s="105">
        <v>1</v>
      </c>
    </row>
    <row r="45" spans="1:23" ht="12.75" customHeight="1">
      <c r="A45" s="107">
        <v>30</v>
      </c>
      <c r="B45" s="94">
        <v>6704</v>
      </c>
      <c r="C45" s="108" t="s">
        <v>104</v>
      </c>
      <c r="D45" s="96">
        <v>21</v>
      </c>
      <c r="E45" s="97" t="s">
        <v>153</v>
      </c>
      <c r="F45" s="98">
        <v>21</v>
      </c>
      <c r="G45" s="96">
        <v>324</v>
      </c>
      <c r="H45" s="96">
        <v>280</v>
      </c>
      <c r="I45" s="96">
        <v>6</v>
      </c>
      <c r="J45" s="98">
        <v>610</v>
      </c>
      <c r="K45" s="95">
        <v>324</v>
      </c>
      <c r="L45" s="96">
        <v>266</v>
      </c>
      <c r="M45" s="96">
        <v>5</v>
      </c>
      <c r="N45" s="98">
        <v>595</v>
      </c>
      <c r="O45" s="100" t="s">
        <v>154</v>
      </c>
      <c r="P45" s="98">
        <v>15</v>
      </c>
      <c r="Q45" s="106" t="s">
        <v>154</v>
      </c>
      <c r="R45" s="98">
        <v>5</v>
      </c>
      <c r="S45" s="98">
        <v>5</v>
      </c>
      <c r="T45" s="98">
        <v>0</v>
      </c>
      <c r="U45" s="100" t="s">
        <v>153</v>
      </c>
      <c r="V45" s="98">
        <v>1</v>
      </c>
      <c r="W45" s="101">
        <v>6703</v>
      </c>
    </row>
    <row r="46" spans="1:23" ht="12.75" customHeight="1">
      <c r="A46" s="107">
        <v>31</v>
      </c>
      <c r="B46" s="94">
        <v>7010</v>
      </c>
      <c r="C46" s="108" t="s">
        <v>104</v>
      </c>
      <c r="D46" s="96">
        <v>16</v>
      </c>
      <c r="E46" s="97" t="s">
        <v>153</v>
      </c>
      <c r="F46" s="98">
        <v>16</v>
      </c>
      <c r="G46" s="96">
        <v>319</v>
      </c>
      <c r="H46" s="96">
        <v>246</v>
      </c>
      <c r="I46" s="96">
        <v>5</v>
      </c>
      <c r="J46" s="98">
        <v>570</v>
      </c>
      <c r="K46" s="95">
        <v>319</v>
      </c>
      <c r="L46" s="96">
        <v>237</v>
      </c>
      <c r="M46" s="96">
        <v>2</v>
      </c>
      <c r="N46" s="98">
        <v>558</v>
      </c>
      <c r="O46" s="100" t="s">
        <v>154</v>
      </c>
      <c r="P46" s="98">
        <v>12</v>
      </c>
      <c r="Q46" s="106" t="s">
        <v>153</v>
      </c>
      <c r="R46" s="98">
        <v>2</v>
      </c>
      <c r="S46" s="98">
        <v>-2</v>
      </c>
      <c r="T46" s="98">
        <v>0</v>
      </c>
      <c r="U46" s="100" t="s">
        <v>153</v>
      </c>
      <c r="V46" s="98">
        <v>6</v>
      </c>
      <c r="W46" s="101">
        <v>7004</v>
      </c>
    </row>
    <row r="47" spans="1:23" ht="12.75" customHeight="1">
      <c r="A47" s="107">
        <v>32</v>
      </c>
      <c r="B47" s="94">
        <v>7332</v>
      </c>
      <c r="C47" s="108" t="s">
        <v>104</v>
      </c>
      <c r="D47" s="96">
        <v>26</v>
      </c>
      <c r="E47" s="97" t="s">
        <v>153</v>
      </c>
      <c r="F47" s="98">
        <v>26</v>
      </c>
      <c r="G47" s="96">
        <v>299</v>
      </c>
      <c r="H47" s="96">
        <v>230</v>
      </c>
      <c r="I47" s="96">
        <v>2</v>
      </c>
      <c r="J47" s="98">
        <v>531</v>
      </c>
      <c r="K47" s="95">
        <v>299</v>
      </c>
      <c r="L47" s="96">
        <v>231</v>
      </c>
      <c r="M47" s="96">
        <v>1</v>
      </c>
      <c r="N47" s="98">
        <v>531</v>
      </c>
      <c r="O47" s="100" t="s">
        <v>154</v>
      </c>
      <c r="P47" s="98">
        <v>0</v>
      </c>
      <c r="Q47" s="106" t="s">
        <v>153</v>
      </c>
      <c r="R47" s="98">
        <v>13</v>
      </c>
      <c r="S47" s="98">
        <v>-13</v>
      </c>
      <c r="T47" s="98">
        <v>0</v>
      </c>
      <c r="U47" s="100" t="s">
        <v>153</v>
      </c>
      <c r="V47" s="98">
        <v>39</v>
      </c>
      <c r="W47" s="101">
        <v>7293</v>
      </c>
    </row>
    <row r="48" spans="1:23" ht="12.75" customHeight="1">
      <c r="A48" s="107">
        <v>33</v>
      </c>
      <c r="B48" s="94">
        <v>7694</v>
      </c>
      <c r="C48" s="108" t="s">
        <v>104</v>
      </c>
      <c r="D48" s="96">
        <v>16</v>
      </c>
      <c r="E48" s="97" t="s">
        <v>153</v>
      </c>
      <c r="F48" s="98">
        <v>16</v>
      </c>
      <c r="G48" s="96">
        <v>281</v>
      </c>
      <c r="H48" s="96">
        <v>248</v>
      </c>
      <c r="I48" s="96">
        <v>5</v>
      </c>
      <c r="J48" s="98">
        <v>534</v>
      </c>
      <c r="K48" s="95">
        <v>281</v>
      </c>
      <c r="L48" s="96">
        <v>232</v>
      </c>
      <c r="M48" s="96">
        <v>3</v>
      </c>
      <c r="N48" s="98">
        <v>516</v>
      </c>
      <c r="O48" s="100" t="s">
        <v>154</v>
      </c>
      <c r="P48" s="98">
        <v>18</v>
      </c>
      <c r="Q48" s="106" t="s">
        <v>153</v>
      </c>
      <c r="R48" s="98">
        <v>7</v>
      </c>
      <c r="S48" s="98">
        <v>-7</v>
      </c>
      <c r="T48" s="98">
        <v>0</v>
      </c>
      <c r="U48" s="100" t="s">
        <v>153</v>
      </c>
      <c r="V48" s="98">
        <v>5</v>
      </c>
      <c r="W48" s="101">
        <v>7689</v>
      </c>
    </row>
    <row r="49" spans="1:23" ht="12.75" customHeight="1">
      <c r="A49" s="107">
        <v>34</v>
      </c>
      <c r="B49" s="94">
        <v>7747</v>
      </c>
      <c r="C49" s="108" t="s">
        <v>104</v>
      </c>
      <c r="D49" s="96">
        <v>24</v>
      </c>
      <c r="E49" s="97" t="s">
        <v>153</v>
      </c>
      <c r="F49" s="98">
        <v>24</v>
      </c>
      <c r="G49" s="96">
        <v>270</v>
      </c>
      <c r="H49" s="96">
        <v>223</v>
      </c>
      <c r="I49" s="96">
        <v>2</v>
      </c>
      <c r="J49" s="98">
        <v>495</v>
      </c>
      <c r="K49" s="95">
        <v>270</v>
      </c>
      <c r="L49" s="96">
        <v>197</v>
      </c>
      <c r="M49" s="96">
        <v>3</v>
      </c>
      <c r="N49" s="98">
        <v>470</v>
      </c>
      <c r="O49" s="100" t="s">
        <v>154</v>
      </c>
      <c r="P49" s="98">
        <v>25</v>
      </c>
      <c r="Q49" s="106" t="s">
        <v>153</v>
      </c>
      <c r="R49" s="98">
        <v>6</v>
      </c>
      <c r="S49" s="98">
        <v>-6</v>
      </c>
      <c r="T49" s="98">
        <v>0</v>
      </c>
      <c r="U49" s="100" t="s">
        <v>153</v>
      </c>
      <c r="V49" s="98">
        <v>5</v>
      </c>
      <c r="W49" s="101">
        <v>7742</v>
      </c>
    </row>
    <row r="50" spans="1:25" s="105" customFormat="1" ht="12.75" customHeight="1">
      <c r="A50" s="102" t="s">
        <v>111</v>
      </c>
      <c r="B50" s="91">
        <v>42491</v>
      </c>
      <c r="C50" s="110" t="s">
        <v>104</v>
      </c>
      <c r="D50" s="86">
        <v>147</v>
      </c>
      <c r="E50" s="87" t="s">
        <v>153</v>
      </c>
      <c r="F50" s="88">
        <v>147</v>
      </c>
      <c r="G50" s="86">
        <v>1149</v>
      </c>
      <c r="H50" s="86">
        <v>1035</v>
      </c>
      <c r="I50" s="86">
        <v>13</v>
      </c>
      <c r="J50" s="88">
        <v>2197</v>
      </c>
      <c r="K50" s="85">
        <v>1149</v>
      </c>
      <c r="L50" s="86">
        <v>998</v>
      </c>
      <c r="M50" s="86">
        <v>14</v>
      </c>
      <c r="N50" s="88">
        <v>2161</v>
      </c>
      <c r="O50" s="103" t="s">
        <v>154</v>
      </c>
      <c r="P50" s="88">
        <v>36</v>
      </c>
      <c r="Q50" s="103" t="s">
        <v>153</v>
      </c>
      <c r="R50" s="111">
        <v>17</v>
      </c>
      <c r="S50" s="88">
        <v>-17</v>
      </c>
      <c r="T50" s="88">
        <v>0</v>
      </c>
      <c r="U50" s="103" t="s">
        <v>153</v>
      </c>
      <c r="V50" s="88">
        <v>128</v>
      </c>
      <c r="W50" s="92">
        <v>42363</v>
      </c>
      <c r="X50" s="112"/>
      <c r="Y50" s="105">
        <v>1</v>
      </c>
    </row>
    <row r="51" spans="1:23" ht="12.75" customHeight="1">
      <c r="A51" s="107">
        <v>35</v>
      </c>
      <c r="B51" s="94">
        <v>8243</v>
      </c>
      <c r="C51" s="108" t="s">
        <v>104</v>
      </c>
      <c r="D51" s="96">
        <v>26</v>
      </c>
      <c r="E51" s="97" t="s">
        <v>153</v>
      </c>
      <c r="F51" s="98">
        <v>26</v>
      </c>
      <c r="G51" s="96">
        <v>255</v>
      </c>
      <c r="H51" s="96">
        <v>206</v>
      </c>
      <c r="I51" s="96">
        <v>3</v>
      </c>
      <c r="J51" s="98">
        <v>464</v>
      </c>
      <c r="K51" s="95">
        <v>255</v>
      </c>
      <c r="L51" s="96">
        <v>190</v>
      </c>
      <c r="M51" s="96">
        <v>2</v>
      </c>
      <c r="N51" s="98">
        <v>447</v>
      </c>
      <c r="O51" s="100" t="s">
        <v>154</v>
      </c>
      <c r="P51" s="98">
        <v>17</v>
      </c>
      <c r="Q51" s="106" t="s">
        <v>153</v>
      </c>
      <c r="R51" s="98">
        <v>4</v>
      </c>
      <c r="S51" s="98">
        <v>-4</v>
      </c>
      <c r="T51" s="98">
        <v>0</v>
      </c>
      <c r="U51" s="100" t="s">
        <v>153</v>
      </c>
      <c r="V51" s="98">
        <v>13</v>
      </c>
      <c r="W51" s="101">
        <v>8230</v>
      </c>
    </row>
    <row r="52" spans="1:23" ht="12.75" customHeight="1">
      <c r="A52" s="107">
        <v>36</v>
      </c>
      <c r="B52" s="94">
        <v>8401</v>
      </c>
      <c r="C52" s="108" t="s">
        <v>104</v>
      </c>
      <c r="D52" s="96">
        <v>32</v>
      </c>
      <c r="E52" s="97" t="s">
        <v>153</v>
      </c>
      <c r="F52" s="98">
        <v>32</v>
      </c>
      <c r="G52" s="96">
        <v>248</v>
      </c>
      <c r="H52" s="96">
        <v>216</v>
      </c>
      <c r="I52" s="96">
        <v>3</v>
      </c>
      <c r="J52" s="98">
        <v>467</v>
      </c>
      <c r="K52" s="95">
        <v>248</v>
      </c>
      <c r="L52" s="96">
        <v>216</v>
      </c>
      <c r="M52" s="96">
        <v>4</v>
      </c>
      <c r="N52" s="98">
        <v>468</v>
      </c>
      <c r="O52" s="100" t="s">
        <v>153</v>
      </c>
      <c r="P52" s="98">
        <v>1</v>
      </c>
      <c r="Q52" s="106" t="s">
        <v>153</v>
      </c>
      <c r="R52" s="98">
        <v>8</v>
      </c>
      <c r="S52" s="98">
        <v>-8</v>
      </c>
      <c r="T52" s="98">
        <v>0</v>
      </c>
      <c r="U52" s="100" t="s">
        <v>153</v>
      </c>
      <c r="V52" s="98">
        <v>41</v>
      </c>
      <c r="W52" s="101">
        <v>8360</v>
      </c>
    </row>
    <row r="53" spans="1:23" ht="12.75" customHeight="1">
      <c r="A53" s="107">
        <v>37</v>
      </c>
      <c r="B53" s="94">
        <v>8687</v>
      </c>
      <c r="C53" s="108" t="s">
        <v>104</v>
      </c>
      <c r="D53" s="96">
        <v>33</v>
      </c>
      <c r="E53" s="97" t="s">
        <v>153</v>
      </c>
      <c r="F53" s="98">
        <v>33</v>
      </c>
      <c r="G53" s="96">
        <v>236</v>
      </c>
      <c r="H53" s="96">
        <v>189</v>
      </c>
      <c r="I53" s="96">
        <v>3</v>
      </c>
      <c r="J53" s="98">
        <v>428</v>
      </c>
      <c r="K53" s="95">
        <v>236</v>
      </c>
      <c r="L53" s="96">
        <v>181</v>
      </c>
      <c r="M53" s="96">
        <v>1</v>
      </c>
      <c r="N53" s="98">
        <v>418</v>
      </c>
      <c r="O53" s="100" t="s">
        <v>154</v>
      </c>
      <c r="P53" s="98">
        <v>10</v>
      </c>
      <c r="Q53" s="106" t="s">
        <v>153</v>
      </c>
      <c r="R53" s="98">
        <v>3</v>
      </c>
      <c r="S53" s="98">
        <v>-3</v>
      </c>
      <c r="T53" s="98">
        <v>0</v>
      </c>
      <c r="U53" s="100" t="s">
        <v>153</v>
      </c>
      <c r="V53" s="98">
        <v>26</v>
      </c>
      <c r="W53" s="101">
        <v>8661</v>
      </c>
    </row>
    <row r="54" spans="1:23" ht="12.75" customHeight="1">
      <c r="A54" s="107">
        <v>38</v>
      </c>
      <c r="B54" s="94">
        <v>8697</v>
      </c>
      <c r="C54" s="108" t="s">
        <v>104</v>
      </c>
      <c r="D54" s="96">
        <v>29</v>
      </c>
      <c r="E54" s="97" t="s">
        <v>153</v>
      </c>
      <c r="F54" s="98">
        <v>29</v>
      </c>
      <c r="G54" s="96">
        <v>221</v>
      </c>
      <c r="H54" s="96">
        <v>236</v>
      </c>
      <c r="I54" s="96">
        <v>3</v>
      </c>
      <c r="J54" s="98">
        <v>460</v>
      </c>
      <c r="K54" s="95">
        <v>221</v>
      </c>
      <c r="L54" s="96">
        <v>227</v>
      </c>
      <c r="M54" s="96">
        <v>5</v>
      </c>
      <c r="N54" s="98">
        <v>453</v>
      </c>
      <c r="O54" s="100" t="s">
        <v>154</v>
      </c>
      <c r="P54" s="98">
        <v>7</v>
      </c>
      <c r="Q54" s="106" t="s">
        <v>153</v>
      </c>
      <c r="R54" s="98">
        <v>2</v>
      </c>
      <c r="S54" s="98">
        <v>-2</v>
      </c>
      <c r="T54" s="98">
        <v>0</v>
      </c>
      <c r="U54" s="100" t="s">
        <v>153</v>
      </c>
      <c r="V54" s="98">
        <v>24</v>
      </c>
      <c r="W54" s="101">
        <v>8673</v>
      </c>
    </row>
    <row r="55" spans="1:23" ht="12.75" customHeight="1">
      <c r="A55" s="107">
        <v>39</v>
      </c>
      <c r="B55" s="94">
        <v>8463</v>
      </c>
      <c r="C55" s="108" t="s">
        <v>104</v>
      </c>
      <c r="D55" s="96">
        <v>27</v>
      </c>
      <c r="E55" s="97" t="s">
        <v>153</v>
      </c>
      <c r="F55" s="98">
        <v>27</v>
      </c>
      <c r="G55" s="96">
        <v>189</v>
      </c>
      <c r="H55" s="96">
        <v>188</v>
      </c>
      <c r="I55" s="96">
        <v>1</v>
      </c>
      <c r="J55" s="98">
        <v>378</v>
      </c>
      <c r="K55" s="95">
        <v>189</v>
      </c>
      <c r="L55" s="96">
        <v>184</v>
      </c>
      <c r="M55" s="96">
        <v>2</v>
      </c>
      <c r="N55" s="98">
        <v>375</v>
      </c>
      <c r="O55" s="100" t="s">
        <v>154</v>
      </c>
      <c r="P55" s="98">
        <v>3</v>
      </c>
      <c r="Q55" s="106" t="s">
        <v>154</v>
      </c>
      <c r="R55" s="98">
        <v>0</v>
      </c>
      <c r="S55" s="98">
        <v>0</v>
      </c>
      <c r="T55" s="98">
        <v>0</v>
      </c>
      <c r="U55" s="100" t="s">
        <v>153</v>
      </c>
      <c r="V55" s="98">
        <v>24</v>
      </c>
      <c r="W55" s="101">
        <v>8439</v>
      </c>
    </row>
    <row r="56" spans="1:25" s="105" customFormat="1" ht="12.75" customHeight="1">
      <c r="A56" s="102" t="s">
        <v>112</v>
      </c>
      <c r="B56" s="91">
        <v>40357</v>
      </c>
      <c r="C56" s="110" t="s">
        <v>104</v>
      </c>
      <c r="D56" s="86">
        <v>159</v>
      </c>
      <c r="E56" s="87" t="s">
        <v>153</v>
      </c>
      <c r="F56" s="88">
        <v>159</v>
      </c>
      <c r="G56" s="86">
        <v>701</v>
      </c>
      <c r="H56" s="86">
        <v>768</v>
      </c>
      <c r="I56" s="86">
        <v>22</v>
      </c>
      <c r="J56" s="88">
        <v>1491</v>
      </c>
      <c r="K56" s="85">
        <v>701</v>
      </c>
      <c r="L56" s="86">
        <v>739</v>
      </c>
      <c r="M56" s="86">
        <v>17</v>
      </c>
      <c r="N56" s="88">
        <v>1457</v>
      </c>
      <c r="O56" s="103" t="s">
        <v>154</v>
      </c>
      <c r="P56" s="88">
        <v>34</v>
      </c>
      <c r="Q56" s="103" t="s">
        <v>153</v>
      </c>
      <c r="R56" s="111">
        <v>6</v>
      </c>
      <c r="S56" s="88">
        <v>-6</v>
      </c>
      <c r="T56" s="88">
        <v>1</v>
      </c>
      <c r="U56" s="103" t="s">
        <v>153</v>
      </c>
      <c r="V56" s="88">
        <v>130</v>
      </c>
      <c r="W56" s="92">
        <v>40227</v>
      </c>
      <c r="X56" s="112"/>
      <c r="Y56" s="105">
        <v>1</v>
      </c>
    </row>
    <row r="57" spans="1:23" ht="12.75" customHeight="1">
      <c r="A57" s="107">
        <v>40</v>
      </c>
      <c r="B57" s="94">
        <v>8116</v>
      </c>
      <c r="C57" s="108" t="s">
        <v>104</v>
      </c>
      <c r="D57" s="96">
        <v>26</v>
      </c>
      <c r="E57" s="97" t="s">
        <v>153</v>
      </c>
      <c r="F57" s="98">
        <v>26</v>
      </c>
      <c r="G57" s="96">
        <v>147</v>
      </c>
      <c r="H57" s="96">
        <v>150</v>
      </c>
      <c r="I57" s="96">
        <v>2</v>
      </c>
      <c r="J57" s="98">
        <v>299</v>
      </c>
      <c r="K57" s="95">
        <v>147</v>
      </c>
      <c r="L57" s="96">
        <v>159</v>
      </c>
      <c r="M57" s="96">
        <v>6</v>
      </c>
      <c r="N57" s="98">
        <v>312</v>
      </c>
      <c r="O57" s="100" t="s">
        <v>153</v>
      </c>
      <c r="P57" s="98">
        <v>13</v>
      </c>
      <c r="Q57" s="106" t="s">
        <v>153</v>
      </c>
      <c r="R57" s="98">
        <v>1</v>
      </c>
      <c r="S57" s="98">
        <v>-1</v>
      </c>
      <c r="T57" s="98">
        <v>0</v>
      </c>
      <c r="U57" s="100" t="s">
        <v>153</v>
      </c>
      <c r="V57" s="98">
        <v>40</v>
      </c>
      <c r="W57" s="101">
        <v>8076</v>
      </c>
    </row>
    <row r="58" spans="1:23" ht="12.75" customHeight="1">
      <c r="A58" s="107">
        <v>41</v>
      </c>
      <c r="B58" s="94">
        <v>8031</v>
      </c>
      <c r="C58" s="108" t="s">
        <v>104</v>
      </c>
      <c r="D58" s="96">
        <v>38</v>
      </c>
      <c r="E58" s="97" t="s">
        <v>153</v>
      </c>
      <c r="F58" s="98">
        <v>38</v>
      </c>
      <c r="G58" s="96">
        <v>162</v>
      </c>
      <c r="H58" s="96">
        <v>160</v>
      </c>
      <c r="I58" s="96">
        <v>3</v>
      </c>
      <c r="J58" s="98">
        <v>325</v>
      </c>
      <c r="K58" s="95">
        <v>162</v>
      </c>
      <c r="L58" s="96">
        <v>156</v>
      </c>
      <c r="M58" s="96">
        <v>3</v>
      </c>
      <c r="N58" s="98">
        <v>321</v>
      </c>
      <c r="O58" s="100" t="s">
        <v>154</v>
      </c>
      <c r="P58" s="98">
        <v>4</v>
      </c>
      <c r="Q58" s="106" t="s">
        <v>153</v>
      </c>
      <c r="R58" s="98">
        <v>5</v>
      </c>
      <c r="S58" s="98">
        <v>-5</v>
      </c>
      <c r="T58" s="98">
        <v>0</v>
      </c>
      <c r="U58" s="100" t="s">
        <v>153</v>
      </c>
      <c r="V58" s="98">
        <v>39</v>
      </c>
      <c r="W58" s="101">
        <v>7992</v>
      </c>
    </row>
    <row r="59" spans="1:23" ht="12.75" customHeight="1">
      <c r="A59" s="107">
        <v>42</v>
      </c>
      <c r="B59" s="94">
        <v>8048</v>
      </c>
      <c r="C59" s="108" t="s">
        <v>104</v>
      </c>
      <c r="D59" s="96">
        <v>25</v>
      </c>
      <c r="E59" s="97" t="s">
        <v>153</v>
      </c>
      <c r="F59" s="98">
        <v>25</v>
      </c>
      <c r="G59" s="96">
        <v>130</v>
      </c>
      <c r="H59" s="96">
        <v>156</v>
      </c>
      <c r="I59" s="96">
        <v>8</v>
      </c>
      <c r="J59" s="98">
        <v>294</v>
      </c>
      <c r="K59" s="95">
        <v>130</v>
      </c>
      <c r="L59" s="96">
        <v>156</v>
      </c>
      <c r="M59" s="96">
        <v>3</v>
      </c>
      <c r="N59" s="98">
        <v>289</v>
      </c>
      <c r="O59" s="100" t="s">
        <v>154</v>
      </c>
      <c r="P59" s="98">
        <v>5</v>
      </c>
      <c r="Q59" s="106" t="s">
        <v>154</v>
      </c>
      <c r="R59" s="98">
        <v>2</v>
      </c>
      <c r="S59" s="98">
        <v>2</v>
      </c>
      <c r="T59" s="98">
        <v>0</v>
      </c>
      <c r="U59" s="100" t="s">
        <v>153</v>
      </c>
      <c r="V59" s="98">
        <v>18</v>
      </c>
      <c r="W59" s="101">
        <v>8030</v>
      </c>
    </row>
    <row r="60" spans="1:23" ht="12.75" customHeight="1">
      <c r="A60" s="107">
        <v>43</v>
      </c>
      <c r="B60" s="94">
        <v>8126</v>
      </c>
      <c r="C60" s="108" t="s">
        <v>104</v>
      </c>
      <c r="D60" s="96">
        <v>29</v>
      </c>
      <c r="E60" s="97" t="s">
        <v>153</v>
      </c>
      <c r="F60" s="98">
        <v>29</v>
      </c>
      <c r="G60" s="96">
        <v>137</v>
      </c>
      <c r="H60" s="96">
        <v>148</v>
      </c>
      <c r="I60" s="96">
        <v>1</v>
      </c>
      <c r="J60" s="98">
        <v>286</v>
      </c>
      <c r="K60" s="95">
        <v>137</v>
      </c>
      <c r="L60" s="96">
        <v>125</v>
      </c>
      <c r="M60" s="96">
        <v>3</v>
      </c>
      <c r="N60" s="98">
        <v>265</v>
      </c>
      <c r="O60" s="100" t="s">
        <v>154</v>
      </c>
      <c r="P60" s="98">
        <v>21</v>
      </c>
      <c r="Q60" s="106" t="s">
        <v>153</v>
      </c>
      <c r="R60" s="98">
        <v>3</v>
      </c>
      <c r="S60" s="98">
        <v>-3</v>
      </c>
      <c r="T60" s="98">
        <v>0</v>
      </c>
      <c r="U60" s="100" t="s">
        <v>153</v>
      </c>
      <c r="V60" s="98">
        <v>11</v>
      </c>
      <c r="W60" s="101">
        <v>8115</v>
      </c>
    </row>
    <row r="61" spans="1:23" ht="12.75" customHeight="1">
      <c r="A61" s="107">
        <v>44</v>
      </c>
      <c r="B61" s="94">
        <v>8036</v>
      </c>
      <c r="C61" s="108" t="s">
        <v>104</v>
      </c>
      <c r="D61" s="96">
        <v>41</v>
      </c>
      <c r="E61" s="97" t="s">
        <v>153</v>
      </c>
      <c r="F61" s="98">
        <v>41</v>
      </c>
      <c r="G61" s="96">
        <v>125</v>
      </c>
      <c r="H61" s="96">
        <v>154</v>
      </c>
      <c r="I61" s="96">
        <v>8</v>
      </c>
      <c r="J61" s="98">
        <v>287</v>
      </c>
      <c r="K61" s="95">
        <v>125</v>
      </c>
      <c r="L61" s="96">
        <v>143</v>
      </c>
      <c r="M61" s="96">
        <v>2</v>
      </c>
      <c r="N61" s="98">
        <v>270</v>
      </c>
      <c r="O61" s="100" t="s">
        <v>154</v>
      </c>
      <c r="P61" s="98">
        <v>17</v>
      </c>
      <c r="Q61" s="106" t="s">
        <v>154</v>
      </c>
      <c r="R61" s="98">
        <v>1</v>
      </c>
      <c r="S61" s="98">
        <v>1</v>
      </c>
      <c r="T61" s="98">
        <v>1</v>
      </c>
      <c r="U61" s="100" t="s">
        <v>153</v>
      </c>
      <c r="V61" s="98">
        <v>22</v>
      </c>
      <c r="W61" s="101">
        <v>8014</v>
      </c>
    </row>
    <row r="62" spans="1:25" s="105" customFormat="1" ht="12.75" customHeight="1">
      <c r="A62" s="102" t="s">
        <v>113</v>
      </c>
      <c r="B62" s="91">
        <v>39251</v>
      </c>
      <c r="C62" s="110" t="s">
        <v>104</v>
      </c>
      <c r="D62" s="86">
        <v>194</v>
      </c>
      <c r="E62" s="87" t="s">
        <v>153</v>
      </c>
      <c r="F62" s="88">
        <v>194</v>
      </c>
      <c r="G62" s="86">
        <v>501</v>
      </c>
      <c r="H62" s="86">
        <v>533</v>
      </c>
      <c r="I62" s="86">
        <v>8</v>
      </c>
      <c r="J62" s="88">
        <v>1042</v>
      </c>
      <c r="K62" s="85">
        <v>501</v>
      </c>
      <c r="L62" s="86">
        <v>574</v>
      </c>
      <c r="M62" s="86">
        <v>4</v>
      </c>
      <c r="N62" s="88">
        <v>1079</v>
      </c>
      <c r="O62" s="103" t="s">
        <v>153</v>
      </c>
      <c r="P62" s="88">
        <v>37</v>
      </c>
      <c r="Q62" s="103" t="s">
        <v>153</v>
      </c>
      <c r="R62" s="111">
        <v>3</v>
      </c>
      <c r="S62" s="88">
        <v>-3</v>
      </c>
      <c r="T62" s="88">
        <v>1</v>
      </c>
      <c r="U62" s="103" t="s">
        <v>153</v>
      </c>
      <c r="V62" s="88">
        <v>233</v>
      </c>
      <c r="W62" s="92">
        <v>39018</v>
      </c>
      <c r="X62" s="112"/>
      <c r="Y62" s="105">
        <v>1</v>
      </c>
    </row>
    <row r="63" spans="1:23" ht="12.75" customHeight="1">
      <c r="A63" s="107">
        <v>45</v>
      </c>
      <c r="B63" s="94">
        <v>6569</v>
      </c>
      <c r="C63" s="108" t="s">
        <v>104</v>
      </c>
      <c r="D63" s="96">
        <v>25</v>
      </c>
      <c r="E63" s="97" t="s">
        <v>153</v>
      </c>
      <c r="F63" s="98">
        <v>25</v>
      </c>
      <c r="G63" s="96">
        <v>97</v>
      </c>
      <c r="H63" s="96">
        <v>106</v>
      </c>
      <c r="I63" s="96">
        <v>5</v>
      </c>
      <c r="J63" s="98">
        <v>208</v>
      </c>
      <c r="K63" s="95">
        <v>97</v>
      </c>
      <c r="L63" s="96">
        <v>114</v>
      </c>
      <c r="M63" s="96">
        <v>2</v>
      </c>
      <c r="N63" s="98">
        <v>213</v>
      </c>
      <c r="O63" s="100" t="s">
        <v>153</v>
      </c>
      <c r="P63" s="98">
        <v>5</v>
      </c>
      <c r="Q63" s="106" t="s">
        <v>153</v>
      </c>
      <c r="R63" s="98">
        <v>2</v>
      </c>
      <c r="S63" s="98">
        <v>-2</v>
      </c>
      <c r="T63" s="98">
        <v>1</v>
      </c>
      <c r="U63" s="100" t="s">
        <v>153</v>
      </c>
      <c r="V63" s="98">
        <v>31</v>
      </c>
      <c r="W63" s="101">
        <v>6538</v>
      </c>
    </row>
    <row r="64" spans="1:23" ht="12.75" customHeight="1">
      <c r="A64" s="107">
        <v>46</v>
      </c>
      <c r="B64" s="94">
        <v>8101</v>
      </c>
      <c r="C64" s="108" t="s">
        <v>104</v>
      </c>
      <c r="D64" s="96">
        <v>35</v>
      </c>
      <c r="E64" s="97" t="s">
        <v>153</v>
      </c>
      <c r="F64" s="98">
        <v>35</v>
      </c>
      <c r="G64" s="96">
        <v>105</v>
      </c>
      <c r="H64" s="96">
        <v>107</v>
      </c>
      <c r="I64" s="96">
        <v>0</v>
      </c>
      <c r="J64" s="98">
        <v>212</v>
      </c>
      <c r="K64" s="95">
        <v>105</v>
      </c>
      <c r="L64" s="96">
        <v>118</v>
      </c>
      <c r="M64" s="96">
        <v>0</v>
      </c>
      <c r="N64" s="98">
        <v>223</v>
      </c>
      <c r="O64" s="100" t="s">
        <v>153</v>
      </c>
      <c r="P64" s="98">
        <v>11</v>
      </c>
      <c r="Q64" s="106" t="s">
        <v>153</v>
      </c>
      <c r="R64" s="98">
        <v>2</v>
      </c>
      <c r="S64" s="98">
        <v>-2</v>
      </c>
      <c r="T64" s="98">
        <v>0</v>
      </c>
      <c r="U64" s="100" t="s">
        <v>153</v>
      </c>
      <c r="V64" s="98">
        <v>48</v>
      </c>
      <c r="W64" s="101">
        <v>8053</v>
      </c>
    </row>
    <row r="65" spans="1:23" ht="12.75" customHeight="1">
      <c r="A65" s="107">
        <v>47</v>
      </c>
      <c r="B65" s="94">
        <v>8071</v>
      </c>
      <c r="C65" s="108" t="s">
        <v>104</v>
      </c>
      <c r="D65" s="96">
        <v>45</v>
      </c>
      <c r="E65" s="97" t="s">
        <v>153</v>
      </c>
      <c r="F65" s="98">
        <v>45</v>
      </c>
      <c r="G65" s="96">
        <v>98</v>
      </c>
      <c r="H65" s="96">
        <v>134</v>
      </c>
      <c r="I65" s="96">
        <v>0</v>
      </c>
      <c r="J65" s="98">
        <v>232</v>
      </c>
      <c r="K65" s="95">
        <v>98</v>
      </c>
      <c r="L65" s="96">
        <v>122</v>
      </c>
      <c r="M65" s="96">
        <v>0</v>
      </c>
      <c r="N65" s="98">
        <v>220</v>
      </c>
      <c r="O65" s="100" t="s">
        <v>154</v>
      </c>
      <c r="P65" s="98">
        <v>12</v>
      </c>
      <c r="Q65" s="106" t="s">
        <v>153</v>
      </c>
      <c r="R65" s="98">
        <v>2</v>
      </c>
      <c r="S65" s="98">
        <v>-2</v>
      </c>
      <c r="T65" s="98">
        <v>0</v>
      </c>
      <c r="U65" s="100" t="s">
        <v>153</v>
      </c>
      <c r="V65" s="98">
        <v>35</v>
      </c>
      <c r="W65" s="101">
        <v>8036</v>
      </c>
    </row>
    <row r="66" spans="1:23" ht="12.75" customHeight="1">
      <c r="A66" s="107">
        <v>48</v>
      </c>
      <c r="B66" s="94">
        <v>8227</v>
      </c>
      <c r="C66" s="108" t="s">
        <v>104</v>
      </c>
      <c r="D66" s="96">
        <v>39</v>
      </c>
      <c r="E66" s="97" t="s">
        <v>153</v>
      </c>
      <c r="F66" s="98">
        <v>39</v>
      </c>
      <c r="G66" s="96">
        <v>108</v>
      </c>
      <c r="H66" s="96">
        <v>99</v>
      </c>
      <c r="I66" s="96">
        <v>3</v>
      </c>
      <c r="J66" s="98">
        <v>210</v>
      </c>
      <c r="K66" s="95">
        <v>108</v>
      </c>
      <c r="L66" s="96">
        <v>104</v>
      </c>
      <c r="M66" s="96">
        <v>2</v>
      </c>
      <c r="N66" s="98">
        <v>214</v>
      </c>
      <c r="O66" s="100" t="s">
        <v>153</v>
      </c>
      <c r="P66" s="98">
        <v>4</v>
      </c>
      <c r="Q66" s="106" t="s">
        <v>154</v>
      </c>
      <c r="R66" s="98">
        <v>1</v>
      </c>
      <c r="S66" s="98">
        <v>1</v>
      </c>
      <c r="T66" s="98">
        <v>0</v>
      </c>
      <c r="U66" s="100" t="s">
        <v>153</v>
      </c>
      <c r="V66" s="98">
        <v>42</v>
      </c>
      <c r="W66" s="101">
        <v>8185</v>
      </c>
    </row>
    <row r="67" spans="1:23" ht="12.75" customHeight="1" thickBot="1">
      <c r="A67" s="113">
        <v>49</v>
      </c>
      <c r="B67" s="114">
        <v>8283</v>
      </c>
      <c r="C67" s="115" t="s">
        <v>104</v>
      </c>
      <c r="D67" s="116">
        <v>50</v>
      </c>
      <c r="E67" s="117" t="s">
        <v>153</v>
      </c>
      <c r="F67" s="118">
        <v>50</v>
      </c>
      <c r="G67" s="116">
        <v>93</v>
      </c>
      <c r="H67" s="116">
        <v>87</v>
      </c>
      <c r="I67" s="116">
        <v>0</v>
      </c>
      <c r="J67" s="118">
        <v>180</v>
      </c>
      <c r="K67" s="119">
        <v>93</v>
      </c>
      <c r="L67" s="116">
        <v>116</v>
      </c>
      <c r="M67" s="116">
        <v>0</v>
      </c>
      <c r="N67" s="118">
        <v>209</v>
      </c>
      <c r="O67" s="120" t="s">
        <v>153</v>
      </c>
      <c r="P67" s="118">
        <v>29</v>
      </c>
      <c r="Q67" s="121" t="s">
        <v>154</v>
      </c>
      <c r="R67" s="118">
        <v>2</v>
      </c>
      <c r="S67" s="118">
        <v>2</v>
      </c>
      <c r="T67" s="118">
        <v>0</v>
      </c>
      <c r="U67" s="120" t="s">
        <v>153</v>
      </c>
      <c r="V67" s="118">
        <v>77</v>
      </c>
      <c r="W67" s="122">
        <v>8206</v>
      </c>
    </row>
    <row r="68" spans="1:25" s="105" customFormat="1" ht="12.75" customHeight="1">
      <c r="A68" s="102" t="s">
        <v>114</v>
      </c>
      <c r="B68" s="123">
        <v>43424</v>
      </c>
      <c r="C68" s="124" t="s">
        <v>104</v>
      </c>
      <c r="D68" s="125">
        <v>367</v>
      </c>
      <c r="E68" s="126" t="s">
        <v>153</v>
      </c>
      <c r="F68" s="127">
        <v>367</v>
      </c>
      <c r="G68" s="125">
        <v>474</v>
      </c>
      <c r="H68" s="125">
        <v>447</v>
      </c>
      <c r="I68" s="125">
        <v>11</v>
      </c>
      <c r="J68" s="127">
        <v>932</v>
      </c>
      <c r="K68" s="128">
        <v>474</v>
      </c>
      <c r="L68" s="125">
        <v>455</v>
      </c>
      <c r="M68" s="125">
        <v>16</v>
      </c>
      <c r="N68" s="127">
        <v>945</v>
      </c>
      <c r="O68" s="129" t="s">
        <v>153</v>
      </c>
      <c r="P68" s="127">
        <v>13</v>
      </c>
      <c r="Q68" s="103" t="s">
        <v>153</v>
      </c>
      <c r="R68" s="111">
        <v>2</v>
      </c>
      <c r="S68" s="127">
        <v>-2</v>
      </c>
      <c r="T68" s="127">
        <v>0</v>
      </c>
      <c r="U68" s="129" t="s">
        <v>153</v>
      </c>
      <c r="V68" s="127">
        <v>382</v>
      </c>
      <c r="W68" s="130">
        <v>43042</v>
      </c>
      <c r="X68" s="131"/>
      <c r="Y68" s="105">
        <v>1</v>
      </c>
    </row>
    <row r="69" spans="1:23" ht="12.75" customHeight="1">
      <c r="A69" s="107">
        <v>50</v>
      </c>
      <c r="B69" s="132">
        <v>8408</v>
      </c>
      <c r="C69" s="133" t="s">
        <v>104</v>
      </c>
      <c r="D69" s="134">
        <v>60</v>
      </c>
      <c r="E69" s="135" t="s">
        <v>153</v>
      </c>
      <c r="F69" s="136">
        <v>60</v>
      </c>
      <c r="G69" s="134">
        <v>118</v>
      </c>
      <c r="H69" s="134">
        <v>99</v>
      </c>
      <c r="I69" s="134">
        <v>2</v>
      </c>
      <c r="J69" s="136">
        <v>219</v>
      </c>
      <c r="K69" s="137">
        <v>118</v>
      </c>
      <c r="L69" s="134">
        <v>89</v>
      </c>
      <c r="M69" s="134">
        <v>2</v>
      </c>
      <c r="N69" s="136">
        <v>209</v>
      </c>
      <c r="O69" s="138" t="s">
        <v>154</v>
      </c>
      <c r="P69" s="136">
        <v>10</v>
      </c>
      <c r="Q69" s="106" t="s">
        <v>153</v>
      </c>
      <c r="R69" s="98">
        <v>2</v>
      </c>
      <c r="S69" s="136">
        <v>-2</v>
      </c>
      <c r="T69" s="136">
        <v>0</v>
      </c>
      <c r="U69" s="138" t="s">
        <v>153</v>
      </c>
      <c r="V69" s="136">
        <v>52</v>
      </c>
      <c r="W69" s="139">
        <v>8356</v>
      </c>
    </row>
    <row r="70" spans="1:23" ht="12.75" customHeight="1">
      <c r="A70" s="107">
        <v>51</v>
      </c>
      <c r="B70" s="132">
        <v>8535</v>
      </c>
      <c r="C70" s="133" t="s">
        <v>104</v>
      </c>
      <c r="D70" s="134">
        <v>67</v>
      </c>
      <c r="E70" s="135" t="s">
        <v>153</v>
      </c>
      <c r="F70" s="136">
        <v>67</v>
      </c>
      <c r="G70" s="134">
        <v>96</v>
      </c>
      <c r="H70" s="134">
        <v>105</v>
      </c>
      <c r="I70" s="134">
        <v>3</v>
      </c>
      <c r="J70" s="136">
        <v>204</v>
      </c>
      <c r="K70" s="137">
        <v>96</v>
      </c>
      <c r="L70" s="134">
        <v>93</v>
      </c>
      <c r="M70" s="134">
        <v>2</v>
      </c>
      <c r="N70" s="136">
        <v>191</v>
      </c>
      <c r="O70" s="138" t="s">
        <v>154</v>
      </c>
      <c r="P70" s="136">
        <v>13</v>
      </c>
      <c r="Q70" s="106" t="s">
        <v>153</v>
      </c>
      <c r="R70" s="98">
        <v>1</v>
      </c>
      <c r="S70" s="136">
        <v>-1</v>
      </c>
      <c r="T70" s="136">
        <v>0</v>
      </c>
      <c r="U70" s="138" t="s">
        <v>153</v>
      </c>
      <c r="V70" s="136">
        <v>55</v>
      </c>
      <c r="W70" s="139">
        <v>8480</v>
      </c>
    </row>
    <row r="71" spans="1:23" ht="12.75" customHeight="1">
      <c r="A71" s="107">
        <v>52</v>
      </c>
      <c r="B71" s="132">
        <v>8886</v>
      </c>
      <c r="C71" s="133" t="s">
        <v>104</v>
      </c>
      <c r="D71" s="134">
        <v>80</v>
      </c>
      <c r="E71" s="135" t="s">
        <v>153</v>
      </c>
      <c r="F71" s="136">
        <v>80</v>
      </c>
      <c r="G71" s="134">
        <v>79</v>
      </c>
      <c r="H71" s="134">
        <v>70</v>
      </c>
      <c r="I71" s="134">
        <v>1</v>
      </c>
      <c r="J71" s="136">
        <v>150</v>
      </c>
      <c r="K71" s="137">
        <v>79</v>
      </c>
      <c r="L71" s="134">
        <v>94</v>
      </c>
      <c r="M71" s="134">
        <v>5</v>
      </c>
      <c r="N71" s="136">
        <v>178</v>
      </c>
      <c r="O71" s="138" t="s">
        <v>153</v>
      </c>
      <c r="P71" s="136">
        <v>28</v>
      </c>
      <c r="Q71" s="106" t="s">
        <v>154</v>
      </c>
      <c r="R71" s="98">
        <v>1</v>
      </c>
      <c r="S71" s="136">
        <v>1</v>
      </c>
      <c r="T71" s="136">
        <v>0</v>
      </c>
      <c r="U71" s="138" t="s">
        <v>153</v>
      </c>
      <c r="V71" s="136">
        <v>107</v>
      </c>
      <c r="W71" s="139">
        <v>8779</v>
      </c>
    </row>
    <row r="72" spans="1:23" ht="12.75" customHeight="1">
      <c r="A72" s="107">
        <v>53</v>
      </c>
      <c r="B72" s="132">
        <v>9008</v>
      </c>
      <c r="C72" s="133" t="s">
        <v>104</v>
      </c>
      <c r="D72" s="134">
        <v>72</v>
      </c>
      <c r="E72" s="135" t="s">
        <v>153</v>
      </c>
      <c r="F72" s="136">
        <v>72</v>
      </c>
      <c r="G72" s="134">
        <v>84</v>
      </c>
      <c r="H72" s="134">
        <v>88</v>
      </c>
      <c r="I72" s="134">
        <v>1</v>
      </c>
      <c r="J72" s="136">
        <v>173</v>
      </c>
      <c r="K72" s="137">
        <v>84</v>
      </c>
      <c r="L72" s="134">
        <v>96</v>
      </c>
      <c r="M72" s="134">
        <v>2</v>
      </c>
      <c r="N72" s="136">
        <v>182</v>
      </c>
      <c r="O72" s="138" t="s">
        <v>153</v>
      </c>
      <c r="P72" s="136">
        <v>9</v>
      </c>
      <c r="Q72" s="106" t="s">
        <v>154</v>
      </c>
      <c r="R72" s="98">
        <v>0</v>
      </c>
      <c r="S72" s="136">
        <v>0</v>
      </c>
      <c r="T72" s="136">
        <v>0</v>
      </c>
      <c r="U72" s="138" t="s">
        <v>153</v>
      </c>
      <c r="V72" s="136">
        <v>81</v>
      </c>
      <c r="W72" s="139">
        <v>8927</v>
      </c>
    </row>
    <row r="73" spans="1:23" ht="12.75" customHeight="1">
      <c r="A73" s="107">
        <v>54</v>
      </c>
      <c r="B73" s="132">
        <v>8587</v>
      </c>
      <c r="C73" s="133" t="s">
        <v>104</v>
      </c>
      <c r="D73" s="134">
        <v>88</v>
      </c>
      <c r="E73" s="135" t="s">
        <v>153</v>
      </c>
      <c r="F73" s="136">
        <v>88</v>
      </c>
      <c r="G73" s="134">
        <v>97</v>
      </c>
      <c r="H73" s="134">
        <v>85</v>
      </c>
      <c r="I73" s="134">
        <v>4</v>
      </c>
      <c r="J73" s="136">
        <v>186</v>
      </c>
      <c r="K73" s="137">
        <v>97</v>
      </c>
      <c r="L73" s="134">
        <v>83</v>
      </c>
      <c r="M73" s="134">
        <v>5</v>
      </c>
      <c r="N73" s="136">
        <v>185</v>
      </c>
      <c r="O73" s="138" t="s">
        <v>154</v>
      </c>
      <c r="P73" s="136">
        <v>1</v>
      </c>
      <c r="Q73" s="106" t="s">
        <v>154</v>
      </c>
      <c r="R73" s="98">
        <v>0</v>
      </c>
      <c r="S73" s="136">
        <v>0</v>
      </c>
      <c r="T73" s="136">
        <v>0</v>
      </c>
      <c r="U73" s="138" t="s">
        <v>153</v>
      </c>
      <c r="V73" s="136">
        <v>87</v>
      </c>
      <c r="W73" s="139">
        <v>8500</v>
      </c>
    </row>
    <row r="74" spans="1:25" s="105" customFormat="1" ht="12.75" customHeight="1">
      <c r="A74" s="102" t="s">
        <v>115</v>
      </c>
      <c r="B74" s="123">
        <v>49219</v>
      </c>
      <c r="C74" s="124" t="s">
        <v>104</v>
      </c>
      <c r="D74" s="125">
        <v>560</v>
      </c>
      <c r="E74" s="126" t="s">
        <v>153</v>
      </c>
      <c r="F74" s="127">
        <v>560</v>
      </c>
      <c r="G74" s="125">
        <v>365</v>
      </c>
      <c r="H74" s="125">
        <v>400</v>
      </c>
      <c r="I74" s="125">
        <v>19</v>
      </c>
      <c r="J74" s="127">
        <v>784</v>
      </c>
      <c r="K74" s="128">
        <v>365</v>
      </c>
      <c r="L74" s="125">
        <v>385</v>
      </c>
      <c r="M74" s="125">
        <v>19</v>
      </c>
      <c r="N74" s="127">
        <v>769</v>
      </c>
      <c r="O74" s="129" t="s">
        <v>154</v>
      </c>
      <c r="P74" s="127">
        <v>15</v>
      </c>
      <c r="Q74" s="103" t="s">
        <v>153</v>
      </c>
      <c r="R74" s="111">
        <v>7</v>
      </c>
      <c r="S74" s="127">
        <v>-7</v>
      </c>
      <c r="T74" s="127">
        <v>0</v>
      </c>
      <c r="U74" s="129" t="s">
        <v>153</v>
      </c>
      <c r="V74" s="127">
        <v>552</v>
      </c>
      <c r="W74" s="130">
        <v>48667</v>
      </c>
      <c r="X74" s="131"/>
      <c r="Y74" s="105">
        <v>1</v>
      </c>
    </row>
    <row r="75" spans="1:23" ht="12.75" customHeight="1">
      <c r="A75" s="107">
        <v>55</v>
      </c>
      <c r="B75" s="132">
        <v>9232</v>
      </c>
      <c r="C75" s="133" t="s">
        <v>104</v>
      </c>
      <c r="D75" s="134">
        <v>100</v>
      </c>
      <c r="E75" s="135" t="s">
        <v>153</v>
      </c>
      <c r="F75" s="136">
        <v>100</v>
      </c>
      <c r="G75" s="134">
        <v>76</v>
      </c>
      <c r="H75" s="134">
        <v>73</v>
      </c>
      <c r="I75" s="134">
        <v>2</v>
      </c>
      <c r="J75" s="136">
        <v>151</v>
      </c>
      <c r="K75" s="137">
        <v>76</v>
      </c>
      <c r="L75" s="134">
        <v>85</v>
      </c>
      <c r="M75" s="134">
        <v>2</v>
      </c>
      <c r="N75" s="136">
        <v>163</v>
      </c>
      <c r="O75" s="138" t="s">
        <v>153</v>
      </c>
      <c r="P75" s="136">
        <v>12</v>
      </c>
      <c r="Q75" s="106" t="s">
        <v>153</v>
      </c>
      <c r="R75" s="98">
        <v>4</v>
      </c>
      <c r="S75" s="136">
        <v>-4</v>
      </c>
      <c r="T75" s="136">
        <v>0</v>
      </c>
      <c r="U75" s="138" t="s">
        <v>153</v>
      </c>
      <c r="V75" s="136">
        <v>116</v>
      </c>
      <c r="W75" s="139">
        <v>9116</v>
      </c>
    </row>
    <row r="76" spans="1:23" ht="12.75" customHeight="1">
      <c r="A76" s="107">
        <v>56</v>
      </c>
      <c r="B76" s="132">
        <v>9612</v>
      </c>
      <c r="C76" s="133" t="s">
        <v>104</v>
      </c>
      <c r="D76" s="134">
        <v>98</v>
      </c>
      <c r="E76" s="135" t="s">
        <v>153</v>
      </c>
      <c r="F76" s="136">
        <v>98</v>
      </c>
      <c r="G76" s="134">
        <v>87</v>
      </c>
      <c r="H76" s="134">
        <v>90</v>
      </c>
      <c r="I76" s="134">
        <v>2</v>
      </c>
      <c r="J76" s="136">
        <v>179</v>
      </c>
      <c r="K76" s="137">
        <v>87</v>
      </c>
      <c r="L76" s="134">
        <v>84</v>
      </c>
      <c r="M76" s="134">
        <v>2</v>
      </c>
      <c r="N76" s="136">
        <v>173</v>
      </c>
      <c r="O76" s="138" t="s">
        <v>154</v>
      </c>
      <c r="P76" s="136">
        <v>6</v>
      </c>
      <c r="Q76" s="106" t="s">
        <v>153</v>
      </c>
      <c r="R76" s="98">
        <v>1</v>
      </c>
      <c r="S76" s="136">
        <v>-1</v>
      </c>
      <c r="T76" s="136">
        <v>0</v>
      </c>
      <c r="U76" s="138" t="s">
        <v>153</v>
      </c>
      <c r="V76" s="136">
        <v>93</v>
      </c>
      <c r="W76" s="139">
        <v>9519</v>
      </c>
    </row>
    <row r="77" spans="1:23" ht="12.75" customHeight="1">
      <c r="A77" s="107">
        <v>57</v>
      </c>
      <c r="B77" s="132">
        <v>9751</v>
      </c>
      <c r="C77" s="133" t="s">
        <v>104</v>
      </c>
      <c r="D77" s="134">
        <v>109</v>
      </c>
      <c r="E77" s="135" t="s">
        <v>153</v>
      </c>
      <c r="F77" s="136">
        <v>109</v>
      </c>
      <c r="G77" s="134">
        <v>65</v>
      </c>
      <c r="H77" s="134">
        <v>75</v>
      </c>
      <c r="I77" s="134">
        <v>2</v>
      </c>
      <c r="J77" s="136">
        <v>142</v>
      </c>
      <c r="K77" s="137">
        <v>65</v>
      </c>
      <c r="L77" s="134">
        <v>74</v>
      </c>
      <c r="M77" s="134">
        <v>5</v>
      </c>
      <c r="N77" s="136">
        <v>144</v>
      </c>
      <c r="O77" s="138" t="s">
        <v>153</v>
      </c>
      <c r="P77" s="136">
        <v>2</v>
      </c>
      <c r="Q77" s="106" t="s">
        <v>154</v>
      </c>
      <c r="R77" s="98">
        <v>0</v>
      </c>
      <c r="S77" s="136">
        <v>0</v>
      </c>
      <c r="T77" s="136">
        <v>0</v>
      </c>
      <c r="U77" s="138" t="s">
        <v>153</v>
      </c>
      <c r="V77" s="136">
        <v>111</v>
      </c>
      <c r="W77" s="139">
        <v>9640</v>
      </c>
    </row>
    <row r="78" spans="1:23" ht="12.75" customHeight="1">
      <c r="A78" s="107">
        <v>58</v>
      </c>
      <c r="B78" s="132">
        <v>10047</v>
      </c>
      <c r="C78" s="133" t="s">
        <v>104</v>
      </c>
      <c r="D78" s="134">
        <v>118</v>
      </c>
      <c r="E78" s="135" t="s">
        <v>153</v>
      </c>
      <c r="F78" s="136">
        <v>118</v>
      </c>
      <c r="G78" s="134">
        <v>71</v>
      </c>
      <c r="H78" s="134">
        <v>82</v>
      </c>
      <c r="I78" s="134">
        <v>6</v>
      </c>
      <c r="J78" s="136">
        <v>159</v>
      </c>
      <c r="K78" s="137">
        <v>71</v>
      </c>
      <c r="L78" s="134">
        <v>69</v>
      </c>
      <c r="M78" s="134">
        <v>1</v>
      </c>
      <c r="N78" s="136">
        <v>141</v>
      </c>
      <c r="O78" s="138" t="s">
        <v>154</v>
      </c>
      <c r="P78" s="136">
        <v>18</v>
      </c>
      <c r="Q78" s="106" t="s">
        <v>153</v>
      </c>
      <c r="R78" s="98">
        <v>2</v>
      </c>
      <c r="S78" s="136">
        <v>-2</v>
      </c>
      <c r="T78" s="136">
        <v>0</v>
      </c>
      <c r="U78" s="138" t="s">
        <v>153</v>
      </c>
      <c r="V78" s="136">
        <v>102</v>
      </c>
      <c r="W78" s="139">
        <v>9945</v>
      </c>
    </row>
    <row r="79" spans="1:23" ht="12.75" customHeight="1">
      <c r="A79" s="107">
        <v>59</v>
      </c>
      <c r="B79" s="136">
        <v>10577</v>
      </c>
      <c r="C79" s="133" t="s">
        <v>104</v>
      </c>
      <c r="D79" s="134">
        <v>135</v>
      </c>
      <c r="E79" s="135" t="s">
        <v>153</v>
      </c>
      <c r="F79" s="136">
        <v>135</v>
      </c>
      <c r="G79" s="134">
        <v>66</v>
      </c>
      <c r="H79" s="134">
        <v>80</v>
      </c>
      <c r="I79" s="134">
        <v>7</v>
      </c>
      <c r="J79" s="136">
        <v>153</v>
      </c>
      <c r="K79" s="137">
        <v>66</v>
      </c>
      <c r="L79" s="134">
        <v>73</v>
      </c>
      <c r="M79" s="134">
        <v>9</v>
      </c>
      <c r="N79" s="136">
        <v>148</v>
      </c>
      <c r="O79" s="138" t="s">
        <v>154</v>
      </c>
      <c r="P79" s="136">
        <v>5</v>
      </c>
      <c r="Q79" s="106" t="s">
        <v>154</v>
      </c>
      <c r="R79" s="98">
        <v>0</v>
      </c>
      <c r="S79" s="136">
        <v>0</v>
      </c>
      <c r="T79" s="132">
        <v>0</v>
      </c>
      <c r="U79" s="138" t="s">
        <v>153</v>
      </c>
      <c r="V79" s="136">
        <v>130</v>
      </c>
      <c r="W79" s="139">
        <v>10447</v>
      </c>
    </row>
    <row r="80" spans="1:25" s="105" customFormat="1" ht="12.75" customHeight="1">
      <c r="A80" s="102" t="s">
        <v>116</v>
      </c>
      <c r="B80" s="127">
        <v>55391</v>
      </c>
      <c r="C80" s="124" t="s">
        <v>104</v>
      </c>
      <c r="D80" s="125">
        <v>798</v>
      </c>
      <c r="E80" s="126" t="s">
        <v>153</v>
      </c>
      <c r="F80" s="127">
        <v>798</v>
      </c>
      <c r="G80" s="125">
        <v>304</v>
      </c>
      <c r="H80" s="125">
        <v>366</v>
      </c>
      <c r="I80" s="125">
        <v>19</v>
      </c>
      <c r="J80" s="127">
        <v>689</v>
      </c>
      <c r="K80" s="128">
        <v>304</v>
      </c>
      <c r="L80" s="125">
        <v>265</v>
      </c>
      <c r="M80" s="125">
        <v>5</v>
      </c>
      <c r="N80" s="127">
        <v>574</v>
      </c>
      <c r="O80" s="129" t="s">
        <v>154</v>
      </c>
      <c r="P80" s="127">
        <v>115</v>
      </c>
      <c r="Q80" s="103" t="s">
        <v>153</v>
      </c>
      <c r="R80" s="111">
        <v>3</v>
      </c>
      <c r="S80" s="127">
        <v>-3</v>
      </c>
      <c r="T80" s="123">
        <v>0</v>
      </c>
      <c r="U80" s="129" t="s">
        <v>153</v>
      </c>
      <c r="V80" s="127">
        <v>686</v>
      </c>
      <c r="W80" s="130">
        <v>54705</v>
      </c>
      <c r="X80" s="131"/>
      <c r="Y80" s="105">
        <v>1</v>
      </c>
    </row>
    <row r="81" spans="1:23" ht="12.75" customHeight="1">
      <c r="A81" s="107">
        <v>60</v>
      </c>
      <c r="B81" s="136">
        <v>10824</v>
      </c>
      <c r="C81" s="133" t="s">
        <v>104</v>
      </c>
      <c r="D81" s="134">
        <v>140</v>
      </c>
      <c r="E81" s="135" t="s">
        <v>153</v>
      </c>
      <c r="F81" s="136">
        <v>140</v>
      </c>
      <c r="G81" s="134">
        <v>66</v>
      </c>
      <c r="H81" s="134">
        <v>113</v>
      </c>
      <c r="I81" s="134">
        <v>4</v>
      </c>
      <c r="J81" s="136">
        <v>183</v>
      </c>
      <c r="K81" s="137">
        <v>66</v>
      </c>
      <c r="L81" s="134">
        <v>77</v>
      </c>
      <c r="M81" s="134">
        <v>3</v>
      </c>
      <c r="N81" s="136">
        <v>146</v>
      </c>
      <c r="O81" s="138" t="s">
        <v>154</v>
      </c>
      <c r="P81" s="136">
        <v>37</v>
      </c>
      <c r="Q81" s="106" t="s">
        <v>153</v>
      </c>
      <c r="R81" s="98">
        <v>1</v>
      </c>
      <c r="S81" s="136">
        <v>-1</v>
      </c>
      <c r="T81" s="132">
        <v>0</v>
      </c>
      <c r="U81" s="138" t="s">
        <v>153</v>
      </c>
      <c r="V81" s="136">
        <v>104</v>
      </c>
      <c r="W81" s="139">
        <v>10720</v>
      </c>
    </row>
    <row r="82" spans="1:23" ht="12.75" customHeight="1">
      <c r="A82" s="107">
        <v>61</v>
      </c>
      <c r="B82" s="136">
        <v>11361</v>
      </c>
      <c r="C82" s="133" t="s">
        <v>104</v>
      </c>
      <c r="D82" s="134">
        <v>144</v>
      </c>
      <c r="E82" s="135" t="s">
        <v>153</v>
      </c>
      <c r="F82" s="136">
        <v>144</v>
      </c>
      <c r="G82" s="134">
        <v>67</v>
      </c>
      <c r="H82" s="134">
        <v>79</v>
      </c>
      <c r="I82" s="134">
        <v>5</v>
      </c>
      <c r="J82" s="136">
        <v>151</v>
      </c>
      <c r="K82" s="137">
        <v>67</v>
      </c>
      <c r="L82" s="134">
        <v>60</v>
      </c>
      <c r="M82" s="134">
        <v>0</v>
      </c>
      <c r="N82" s="136">
        <v>127</v>
      </c>
      <c r="O82" s="138" t="s">
        <v>154</v>
      </c>
      <c r="P82" s="136">
        <v>24</v>
      </c>
      <c r="Q82" s="106" t="s">
        <v>153</v>
      </c>
      <c r="R82" s="98">
        <v>1</v>
      </c>
      <c r="S82" s="136">
        <v>-1</v>
      </c>
      <c r="T82" s="132">
        <v>0</v>
      </c>
      <c r="U82" s="138" t="s">
        <v>153</v>
      </c>
      <c r="V82" s="136">
        <v>121</v>
      </c>
      <c r="W82" s="139">
        <v>11240</v>
      </c>
    </row>
    <row r="83" spans="1:23" ht="12.75" customHeight="1">
      <c r="A83" s="107">
        <v>62</v>
      </c>
      <c r="B83" s="136">
        <v>11699</v>
      </c>
      <c r="C83" s="133" t="s">
        <v>104</v>
      </c>
      <c r="D83" s="134">
        <v>184</v>
      </c>
      <c r="E83" s="135" t="s">
        <v>153</v>
      </c>
      <c r="F83" s="136">
        <v>184</v>
      </c>
      <c r="G83" s="134">
        <v>64</v>
      </c>
      <c r="H83" s="134">
        <v>61</v>
      </c>
      <c r="I83" s="134">
        <v>6</v>
      </c>
      <c r="J83" s="136">
        <v>131</v>
      </c>
      <c r="K83" s="137">
        <v>64</v>
      </c>
      <c r="L83" s="134">
        <v>49</v>
      </c>
      <c r="M83" s="134">
        <v>1</v>
      </c>
      <c r="N83" s="136">
        <v>114</v>
      </c>
      <c r="O83" s="138" t="s">
        <v>154</v>
      </c>
      <c r="P83" s="136">
        <v>17</v>
      </c>
      <c r="Q83" s="106" t="s">
        <v>153</v>
      </c>
      <c r="R83" s="98">
        <v>1</v>
      </c>
      <c r="S83" s="136">
        <v>-1</v>
      </c>
      <c r="T83" s="132">
        <v>0</v>
      </c>
      <c r="U83" s="138" t="s">
        <v>153</v>
      </c>
      <c r="V83" s="136">
        <v>168</v>
      </c>
      <c r="W83" s="139">
        <v>11531</v>
      </c>
    </row>
    <row r="84" spans="1:23" ht="12.75" customHeight="1">
      <c r="A84" s="107">
        <v>63</v>
      </c>
      <c r="B84" s="136">
        <v>11198</v>
      </c>
      <c r="C84" s="133" t="s">
        <v>104</v>
      </c>
      <c r="D84" s="134">
        <v>183</v>
      </c>
      <c r="E84" s="135" t="s">
        <v>153</v>
      </c>
      <c r="F84" s="136">
        <v>183</v>
      </c>
      <c r="G84" s="134">
        <v>65</v>
      </c>
      <c r="H84" s="134">
        <v>56</v>
      </c>
      <c r="I84" s="134">
        <v>2</v>
      </c>
      <c r="J84" s="136">
        <v>123</v>
      </c>
      <c r="K84" s="137">
        <v>65</v>
      </c>
      <c r="L84" s="134">
        <v>42</v>
      </c>
      <c r="M84" s="134">
        <v>1</v>
      </c>
      <c r="N84" s="136">
        <v>108</v>
      </c>
      <c r="O84" s="138" t="s">
        <v>154</v>
      </c>
      <c r="P84" s="136">
        <v>15</v>
      </c>
      <c r="Q84" s="106" t="s">
        <v>154</v>
      </c>
      <c r="R84" s="98">
        <v>0</v>
      </c>
      <c r="S84" s="136">
        <v>0</v>
      </c>
      <c r="T84" s="132">
        <v>0</v>
      </c>
      <c r="U84" s="138" t="s">
        <v>153</v>
      </c>
      <c r="V84" s="136">
        <v>168</v>
      </c>
      <c r="W84" s="139">
        <v>11030</v>
      </c>
    </row>
    <row r="85" spans="1:23" ht="12.75" customHeight="1">
      <c r="A85" s="107">
        <v>64</v>
      </c>
      <c r="B85" s="136">
        <v>10309</v>
      </c>
      <c r="C85" s="133" t="s">
        <v>104</v>
      </c>
      <c r="D85" s="134">
        <v>147</v>
      </c>
      <c r="E85" s="135" t="s">
        <v>153</v>
      </c>
      <c r="F85" s="136">
        <v>147</v>
      </c>
      <c r="G85" s="134">
        <v>42</v>
      </c>
      <c r="H85" s="134">
        <v>57</v>
      </c>
      <c r="I85" s="134">
        <v>2</v>
      </c>
      <c r="J85" s="136">
        <v>101</v>
      </c>
      <c r="K85" s="137">
        <v>42</v>
      </c>
      <c r="L85" s="134">
        <v>37</v>
      </c>
      <c r="M85" s="134">
        <v>0</v>
      </c>
      <c r="N85" s="136">
        <v>79</v>
      </c>
      <c r="O85" s="138" t="s">
        <v>154</v>
      </c>
      <c r="P85" s="136">
        <v>22</v>
      </c>
      <c r="Q85" s="106" t="s">
        <v>154</v>
      </c>
      <c r="R85" s="98">
        <v>0</v>
      </c>
      <c r="S85" s="136">
        <v>0</v>
      </c>
      <c r="T85" s="132">
        <v>0</v>
      </c>
      <c r="U85" s="138" t="s">
        <v>153</v>
      </c>
      <c r="V85" s="136">
        <v>125</v>
      </c>
      <c r="W85" s="139">
        <v>10184</v>
      </c>
    </row>
    <row r="86" spans="1:25" s="105" customFormat="1" ht="12.75" customHeight="1">
      <c r="A86" s="102" t="s">
        <v>117</v>
      </c>
      <c r="B86" s="127">
        <v>37687</v>
      </c>
      <c r="C86" s="124" t="s">
        <v>104</v>
      </c>
      <c r="D86" s="125">
        <v>927</v>
      </c>
      <c r="E86" s="126" t="s">
        <v>153</v>
      </c>
      <c r="F86" s="127">
        <v>927</v>
      </c>
      <c r="G86" s="125">
        <v>139</v>
      </c>
      <c r="H86" s="125">
        <v>141</v>
      </c>
      <c r="I86" s="125">
        <v>9</v>
      </c>
      <c r="J86" s="127">
        <v>289</v>
      </c>
      <c r="K86" s="128">
        <v>139</v>
      </c>
      <c r="L86" s="125">
        <v>109</v>
      </c>
      <c r="M86" s="125">
        <v>8</v>
      </c>
      <c r="N86" s="127">
        <v>256</v>
      </c>
      <c r="O86" s="129" t="s">
        <v>154</v>
      </c>
      <c r="P86" s="127">
        <v>33</v>
      </c>
      <c r="Q86" s="103" t="s">
        <v>153</v>
      </c>
      <c r="R86" s="111">
        <v>3</v>
      </c>
      <c r="S86" s="127">
        <v>-3</v>
      </c>
      <c r="T86" s="123">
        <v>1</v>
      </c>
      <c r="U86" s="129" t="s">
        <v>153</v>
      </c>
      <c r="V86" s="127">
        <v>896</v>
      </c>
      <c r="W86" s="130">
        <v>36791</v>
      </c>
      <c r="X86" s="131"/>
      <c r="Y86" s="105">
        <v>1</v>
      </c>
    </row>
    <row r="87" spans="1:23" ht="12.75" customHeight="1">
      <c r="A87" s="107">
        <v>65</v>
      </c>
      <c r="B87" s="136">
        <v>6626</v>
      </c>
      <c r="C87" s="133" t="s">
        <v>104</v>
      </c>
      <c r="D87" s="134">
        <v>109</v>
      </c>
      <c r="E87" s="135" t="s">
        <v>153</v>
      </c>
      <c r="F87" s="136">
        <v>109</v>
      </c>
      <c r="G87" s="134">
        <v>41</v>
      </c>
      <c r="H87" s="134">
        <v>33</v>
      </c>
      <c r="I87" s="134">
        <v>3</v>
      </c>
      <c r="J87" s="136">
        <v>77</v>
      </c>
      <c r="K87" s="137">
        <v>41</v>
      </c>
      <c r="L87" s="134">
        <v>26</v>
      </c>
      <c r="M87" s="134">
        <v>3</v>
      </c>
      <c r="N87" s="136">
        <v>70</v>
      </c>
      <c r="O87" s="138" t="s">
        <v>154</v>
      </c>
      <c r="P87" s="136">
        <v>7</v>
      </c>
      <c r="Q87" s="106" t="s">
        <v>153</v>
      </c>
      <c r="R87" s="98">
        <v>1</v>
      </c>
      <c r="S87" s="136">
        <v>-1</v>
      </c>
      <c r="T87" s="132">
        <v>0</v>
      </c>
      <c r="U87" s="138" t="s">
        <v>153</v>
      </c>
      <c r="V87" s="136">
        <v>103</v>
      </c>
      <c r="W87" s="139">
        <v>6523</v>
      </c>
    </row>
    <row r="88" spans="1:23" ht="12.75" customHeight="1">
      <c r="A88" s="107">
        <v>66</v>
      </c>
      <c r="B88" s="136">
        <v>6580</v>
      </c>
      <c r="C88" s="133" t="s">
        <v>104</v>
      </c>
      <c r="D88" s="134">
        <v>169</v>
      </c>
      <c r="E88" s="135" t="s">
        <v>153</v>
      </c>
      <c r="F88" s="136">
        <v>169</v>
      </c>
      <c r="G88" s="134">
        <v>17</v>
      </c>
      <c r="H88" s="134">
        <v>21</v>
      </c>
      <c r="I88" s="134">
        <v>0</v>
      </c>
      <c r="J88" s="136">
        <v>38</v>
      </c>
      <c r="K88" s="137">
        <v>17</v>
      </c>
      <c r="L88" s="134">
        <v>19</v>
      </c>
      <c r="M88" s="134">
        <v>2</v>
      </c>
      <c r="N88" s="136">
        <v>38</v>
      </c>
      <c r="O88" s="138" t="s">
        <v>154</v>
      </c>
      <c r="P88" s="136">
        <v>0</v>
      </c>
      <c r="Q88" s="106" t="s">
        <v>153</v>
      </c>
      <c r="R88" s="98">
        <v>1</v>
      </c>
      <c r="S88" s="136">
        <v>-1</v>
      </c>
      <c r="T88" s="132">
        <v>0</v>
      </c>
      <c r="U88" s="138" t="s">
        <v>153</v>
      </c>
      <c r="V88" s="136">
        <v>170</v>
      </c>
      <c r="W88" s="139">
        <v>6410</v>
      </c>
    </row>
    <row r="89" spans="1:23" ht="12.75" customHeight="1">
      <c r="A89" s="107">
        <v>67</v>
      </c>
      <c r="B89" s="136">
        <v>8361</v>
      </c>
      <c r="C89" s="133" t="s">
        <v>104</v>
      </c>
      <c r="D89" s="134">
        <v>208</v>
      </c>
      <c r="E89" s="135" t="s">
        <v>153</v>
      </c>
      <c r="F89" s="136">
        <v>208</v>
      </c>
      <c r="G89" s="134">
        <v>26</v>
      </c>
      <c r="H89" s="134">
        <v>28</v>
      </c>
      <c r="I89" s="134">
        <v>2</v>
      </c>
      <c r="J89" s="136">
        <v>56</v>
      </c>
      <c r="K89" s="137">
        <v>26</v>
      </c>
      <c r="L89" s="134">
        <v>23</v>
      </c>
      <c r="M89" s="134">
        <v>1</v>
      </c>
      <c r="N89" s="136">
        <v>50</v>
      </c>
      <c r="O89" s="138" t="s">
        <v>154</v>
      </c>
      <c r="P89" s="136">
        <v>6</v>
      </c>
      <c r="Q89" s="106" t="s">
        <v>154</v>
      </c>
      <c r="R89" s="98">
        <v>0</v>
      </c>
      <c r="S89" s="136">
        <v>0</v>
      </c>
      <c r="T89" s="132">
        <v>0</v>
      </c>
      <c r="U89" s="138" t="s">
        <v>153</v>
      </c>
      <c r="V89" s="136">
        <v>202</v>
      </c>
      <c r="W89" s="139">
        <v>8159</v>
      </c>
    </row>
    <row r="90" spans="1:23" ht="12.75" customHeight="1">
      <c r="A90" s="107">
        <v>68</v>
      </c>
      <c r="B90" s="136">
        <v>8048</v>
      </c>
      <c r="C90" s="133" t="s">
        <v>104</v>
      </c>
      <c r="D90" s="134">
        <v>216</v>
      </c>
      <c r="E90" s="135" t="s">
        <v>153</v>
      </c>
      <c r="F90" s="136">
        <v>216</v>
      </c>
      <c r="G90" s="134">
        <v>29</v>
      </c>
      <c r="H90" s="134">
        <v>28</v>
      </c>
      <c r="I90" s="134">
        <v>1</v>
      </c>
      <c r="J90" s="136">
        <v>58</v>
      </c>
      <c r="K90" s="137">
        <v>29</v>
      </c>
      <c r="L90" s="134">
        <v>20</v>
      </c>
      <c r="M90" s="134">
        <v>0</v>
      </c>
      <c r="N90" s="136">
        <v>49</v>
      </c>
      <c r="O90" s="138" t="s">
        <v>154</v>
      </c>
      <c r="P90" s="136">
        <v>9</v>
      </c>
      <c r="Q90" s="106" t="s">
        <v>153</v>
      </c>
      <c r="R90" s="98">
        <v>1</v>
      </c>
      <c r="S90" s="136">
        <v>-1</v>
      </c>
      <c r="T90" s="132">
        <v>1</v>
      </c>
      <c r="U90" s="138" t="s">
        <v>153</v>
      </c>
      <c r="V90" s="136">
        <v>207</v>
      </c>
      <c r="W90" s="139">
        <v>7841</v>
      </c>
    </row>
    <row r="91" spans="1:23" ht="12.75" customHeight="1">
      <c r="A91" s="107">
        <v>69</v>
      </c>
      <c r="B91" s="136">
        <v>8072</v>
      </c>
      <c r="C91" s="133" t="s">
        <v>104</v>
      </c>
      <c r="D91" s="134">
        <v>225</v>
      </c>
      <c r="E91" s="135" t="s">
        <v>153</v>
      </c>
      <c r="F91" s="136">
        <v>225</v>
      </c>
      <c r="G91" s="134">
        <v>26</v>
      </c>
      <c r="H91" s="134">
        <v>31</v>
      </c>
      <c r="I91" s="134">
        <v>3</v>
      </c>
      <c r="J91" s="136">
        <v>60</v>
      </c>
      <c r="K91" s="137">
        <v>26</v>
      </c>
      <c r="L91" s="134">
        <v>21</v>
      </c>
      <c r="M91" s="134">
        <v>2</v>
      </c>
      <c r="N91" s="136">
        <v>49</v>
      </c>
      <c r="O91" s="138" t="s">
        <v>154</v>
      </c>
      <c r="P91" s="136">
        <v>11</v>
      </c>
      <c r="Q91" s="106" t="s">
        <v>154</v>
      </c>
      <c r="R91" s="98">
        <v>0</v>
      </c>
      <c r="S91" s="136">
        <v>0</v>
      </c>
      <c r="T91" s="132">
        <v>0</v>
      </c>
      <c r="U91" s="138" t="s">
        <v>153</v>
      </c>
      <c r="V91" s="136">
        <v>214</v>
      </c>
      <c r="W91" s="139">
        <v>7858</v>
      </c>
    </row>
    <row r="92" spans="1:25" s="105" customFormat="1" ht="12.75" customHeight="1">
      <c r="A92" s="102" t="s">
        <v>118</v>
      </c>
      <c r="B92" s="127">
        <v>37108</v>
      </c>
      <c r="C92" s="124" t="s">
        <v>104</v>
      </c>
      <c r="D92" s="125">
        <v>1265</v>
      </c>
      <c r="E92" s="126" t="s">
        <v>153</v>
      </c>
      <c r="F92" s="127">
        <v>1265</v>
      </c>
      <c r="G92" s="125">
        <v>148</v>
      </c>
      <c r="H92" s="125">
        <v>83</v>
      </c>
      <c r="I92" s="125">
        <v>3</v>
      </c>
      <c r="J92" s="127">
        <v>234</v>
      </c>
      <c r="K92" s="128">
        <v>148</v>
      </c>
      <c r="L92" s="125">
        <v>75</v>
      </c>
      <c r="M92" s="125">
        <v>6</v>
      </c>
      <c r="N92" s="127">
        <v>229</v>
      </c>
      <c r="O92" s="129" t="s">
        <v>154</v>
      </c>
      <c r="P92" s="127">
        <v>5</v>
      </c>
      <c r="Q92" s="103" t="s">
        <v>153</v>
      </c>
      <c r="R92" s="111">
        <v>2</v>
      </c>
      <c r="S92" s="127">
        <v>-2</v>
      </c>
      <c r="T92" s="123">
        <v>0</v>
      </c>
      <c r="U92" s="129" t="s">
        <v>153</v>
      </c>
      <c r="V92" s="127">
        <v>1262</v>
      </c>
      <c r="W92" s="130">
        <v>35846</v>
      </c>
      <c r="X92" s="131"/>
      <c r="Y92" s="105">
        <v>1</v>
      </c>
    </row>
    <row r="93" spans="1:23" ht="12.75" customHeight="1">
      <c r="A93" s="107">
        <v>70</v>
      </c>
      <c r="B93" s="136">
        <v>7888</v>
      </c>
      <c r="C93" s="133" t="s">
        <v>104</v>
      </c>
      <c r="D93" s="134">
        <v>248</v>
      </c>
      <c r="E93" s="135" t="s">
        <v>153</v>
      </c>
      <c r="F93" s="136">
        <v>248</v>
      </c>
      <c r="G93" s="134">
        <v>35</v>
      </c>
      <c r="H93" s="134">
        <v>28</v>
      </c>
      <c r="I93" s="134">
        <v>1</v>
      </c>
      <c r="J93" s="136">
        <v>64</v>
      </c>
      <c r="K93" s="137">
        <v>35</v>
      </c>
      <c r="L93" s="134">
        <v>17</v>
      </c>
      <c r="M93" s="134">
        <v>1</v>
      </c>
      <c r="N93" s="136">
        <v>53</v>
      </c>
      <c r="O93" s="138" t="s">
        <v>154</v>
      </c>
      <c r="P93" s="136">
        <v>11</v>
      </c>
      <c r="Q93" s="106" t="s">
        <v>153</v>
      </c>
      <c r="R93" s="98">
        <v>1</v>
      </c>
      <c r="S93" s="136">
        <v>-1</v>
      </c>
      <c r="T93" s="132">
        <v>0</v>
      </c>
      <c r="U93" s="138" t="s">
        <v>153</v>
      </c>
      <c r="V93" s="136">
        <v>238</v>
      </c>
      <c r="W93" s="139">
        <v>7650</v>
      </c>
    </row>
    <row r="94" spans="1:23" ht="12.75" customHeight="1">
      <c r="A94" s="107">
        <v>71</v>
      </c>
      <c r="B94" s="136">
        <v>7537</v>
      </c>
      <c r="C94" s="133" t="s">
        <v>104</v>
      </c>
      <c r="D94" s="134">
        <v>227</v>
      </c>
      <c r="E94" s="135" t="s">
        <v>153</v>
      </c>
      <c r="F94" s="136">
        <v>227</v>
      </c>
      <c r="G94" s="134">
        <v>28</v>
      </c>
      <c r="H94" s="134">
        <v>19</v>
      </c>
      <c r="I94" s="134">
        <v>0</v>
      </c>
      <c r="J94" s="136">
        <v>47</v>
      </c>
      <c r="K94" s="137">
        <v>28</v>
      </c>
      <c r="L94" s="134">
        <v>13</v>
      </c>
      <c r="M94" s="134">
        <v>0</v>
      </c>
      <c r="N94" s="136">
        <v>41</v>
      </c>
      <c r="O94" s="138" t="s">
        <v>154</v>
      </c>
      <c r="P94" s="136">
        <v>6</v>
      </c>
      <c r="Q94" s="106" t="s">
        <v>154</v>
      </c>
      <c r="R94" s="98">
        <v>0</v>
      </c>
      <c r="S94" s="136">
        <v>0</v>
      </c>
      <c r="T94" s="132">
        <v>0</v>
      </c>
      <c r="U94" s="138" t="s">
        <v>153</v>
      </c>
      <c r="V94" s="136">
        <v>221</v>
      </c>
      <c r="W94" s="139">
        <v>7316</v>
      </c>
    </row>
    <row r="95" spans="1:23" ht="12.75" customHeight="1">
      <c r="A95" s="107">
        <v>72</v>
      </c>
      <c r="B95" s="136">
        <v>6843</v>
      </c>
      <c r="C95" s="133" t="s">
        <v>104</v>
      </c>
      <c r="D95" s="134">
        <v>232</v>
      </c>
      <c r="E95" s="135" t="s">
        <v>153</v>
      </c>
      <c r="F95" s="136">
        <v>232</v>
      </c>
      <c r="G95" s="134">
        <v>23</v>
      </c>
      <c r="H95" s="134">
        <v>9</v>
      </c>
      <c r="I95" s="134">
        <v>2</v>
      </c>
      <c r="J95" s="136">
        <v>34</v>
      </c>
      <c r="K95" s="137">
        <v>23</v>
      </c>
      <c r="L95" s="134">
        <v>14</v>
      </c>
      <c r="M95" s="134">
        <v>1</v>
      </c>
      <c r="N95" s="136">
        <v>38</v>
      </c>
      <c r="O95" s="138" t="s">
        <v>153</v>
      </c>
      <c r="P95" s="136">
        <v>4</v>
      </c>
      <c r="Q95" s="106" t="s">
        <v>154</v>
      </c>
      <c r="R95" s="98">
        <v>0</v>
      </c>
      <c r="S95" s="136">
        <v>0</v>
      </c>
      <c r="T95" s="132">
        <v>0</v>
      </c>
      <c r="U95" s="138" t="s">
        <v>153</v>
      </c>
      <c r="V95" s="136">
        <v>236</v>
      </c>
      <c r="W95" s="139">
        <v>6607</v>
      </c>
    </row>
    <row r="96" spans="1:23" ht="12.75" customHeight="1">
      <c r="A96" s="107">
        <v>73</v>
      </c>
      <c r="B96" s="136">
        <v>7490</v>
      </c>
      <c r="C96" s="133" t="s">
        <v>104</v>
      </c>
      <c r="D96" s="134">
        <v>258</v>
      </c>
      <c r="E96" s="135" t="s">
        <v>153</v>
      </c>
      <c r="F96" s="136">
        <v>258</v>
      </c>
      <c r="G96" s="134">
        <v>28</v>
      </c>
      <c r="H96" s="134">
        <v>12</v>
      </c>
      <c r="I96" s="134">
        <v>0</v>
      </c>
      <c r="J96" s="136">
        <v>40</v>
      </c>
      <c r="K96" s="137">
        <v>28</v>
      </c>
      <c r="L96" s="134">
        <v>14</v>
      </c>
      <c r="M96" s="134">
        <v>3</v>
      </c>
      <c r="N96" s="136">
        <v>45</v>
      </c>
      <c r="O96" s="138" t="s">
        <v>153</v>
      </c>
      <c r="P96" s="136">
        <v>5</v>
      </c>
      <c r="Q96" s="106" t="s">
        <v>154</v>
      </c>
      <c r="R96" s="98">
        <v>0</v>
      </c>
      <c r="S96" s="136">
        <v>0</v>
      </c>
      <c r="T96" s="132">
        <v>0</v>
      </c>
      <c r="U96" s="138" t="s">
        <v>153</v>
      </c>
      <c r="V96" s="136">
        <v>263</v>
      </c>
      <c r="W96" s="139">
        <v>7227</v>
      </c>
    </row>
    <row r="97" spans="1:23" ht="12.75" customHeight="1">
      <c r="A97" s="107">
        <v>74</v>
      </c>
      <c r="B97" s="136">
        <v>7350</v>
      </c>
      <c r="C97" s="133" t="s">
        <v>104</v>
      </c>
      <c r="D97" s="134">
        <v>300</v>
      </c>
      <c r="E97" s="135" t="s">
        <v>153</v>
      </c>
      <c r="F97" s="136">
        <v>300</v>
      </c>
      <c r="G97" s="134">
        <v>34</v>
      </c>
      <c r="H97" s="134">
        <v>15</v>
      </c>
      <c r="I97" s="134">
        <v>0</v>
      </c>
      <c r="J97" s="136">
        <v>49</v>
      </c>
      <c r="K97" s="137">
        <v>34</v>
      </c>
      <c r="L97" s="134">
        <v>17</v>
      </c>
      <c r="M97" s="134">
        <v>1</v>
      </c>
      <c r="N97" s="136">
        <v>52</v>
      </c>
      <c r="O97" s="138" t="s">
        <v>153</v>
      </c>
      <c r="P97" s="136">
        <v>3</v>
      </c>
      <c r="Q97" s="106" t="s">
        <v>153</v>
      </c>
      <c r="R97" s="98">
        <v>1</v>
      </c>
      <c r="S97" s="136">
        <v>-1</v>
      </c>
      <c r="T97" s="132">
        <v>0</v>
      </c>
      <c r="U97" s="138" t="s">
        <v>153</v>
      </c>
      <c r="V97" s="136">
        <v>304</v>
      </c>
      <c r="W97" s="139">
        <v>7046</v>
      </c>
    </row>
    <row r="98" spans="1:25" s="105" customFormat="1" ht="12.75" customHeight="1">
      <c r="A98" s="102" t="s">
        <v>119</v>
      </c>
      <c r="B98" s="127">
        <v>34874</v>
      </c>
      <c r="C98" s="124" t="s">
        <v>104</v>
      </c>
      <c r="D98" s="125">
        <v>1737</v>
      </c>
      <c r="E98" s="126" t="s">
        <v>153</v>
      </c>
      <c r="F98" s="127">
        <v>1737</v>
      </c>
      <c r="G98" s="125">
        <v>129</v>
      </c>
      <c r="H98" s="125">
        <v>69</v>
      </c>
      <c r="I98" s="125">
        <v>2</v>
      </c>
      <c r="J98" s="127">
        <v>200</v>
      </c>
      <c r="K98" s="128">
        <v>129</v>
      </c>
      <c r="L98" s="125">
        <v>84</v>
      </c>
      <c r="M98" s="125">
        <v>3</v>
      </c>
      <c r="N98" s="127">
        <v>216</v>
      </c>
      <c r="O98" s="129" t="s">
        <v>153</v>
      </c>
      <c r="P98" s="127">
        <v>16</v>
      </c>
      <c r="Q98" s="103" t="s">
        <v>153</v>
      </c>
      <c r="R98" s="111">
        <v>1</v>
      </c>
      <c r="S98" s="127">
        <v>-1</v>
      </c>
      <c r="T98" s="123">
        <v>0</v>
      </c>
      <c r="U98" s="129" t="s">
        <v>153</v>
      </c>
      <c r="V98" s="127">
        <v>1754</v>
      </c>
      <c r="W98" s="130">
        <v>33120</v>
      </c>
      <c r="X98" s="131"/>
      <c r="Y98" s="105">
        <v>1</v>
      </c>
    </row>
    <row r="99" spans="1:23" ht="12.75" customHeight="1">
      <c r="A99" s="107">
        <v>75</v>
      </c>
      <c r="B99" s="136">
        <v>7555</v>
      </c>
      <c r="C99" s="133" t="s">
        <v>104</v>
      </c>
      <c r="D99" s="134">
        <v>332</v>
      </c>
      <c r="E99" s="135" t="s">
        <v>153</v>
      </c>
      <c r="F99" s="136">
        <v>332</v>
      </c>
      <c r="G99" s="134">
        <v>34</v>
      </c>
      <c r="H99" s="134">
        <v>19</v>
      </c>
      <c r="I99" s="134">
        <v>1</v>
      </c>
      <c r="J99" s="136">
        <v>54</v>
      </c>
      <c r="K99" s="137">
        <v>34</v>
      </c>
      <c r="L99" s="134">
        <v>16</v>
      </c>
      <c r="M99" s="134">
        <v>1</v>
      </c>
      <c r="N99" s="136">
        <v>51</v>
      </c>
      <c r="O99" s="138" t="s">
        <v>154</v>
      </c>
      <c r="P99" s="136">
        <v>3</v>
      </c>
      <c r="Q99" s="106" t="s">
        <v>154</v>
      </c>
      <c r="R99" s="98">
        <v>0</v>
      </c>
      <c r="S99" s="136">
        <v>0</v>
      </c>
      <c r="T99" s="136">
        <v>0</v>
      </c>
      <c r="U99" s="138" t="s">
        <v>153</v>
      </c>
      <c r="V99" s="136">
        <v>329</v>
      </c>
      <c r="W99" s="139">
        <v>7226</v>
      </c>
    </row>
    <row r="100" spans="1:23" ht="12.75" customHeight="1">
      <c r="A100" s="107">
        <v>76</v>
      </c>
      <c r="B100" s="136">
        <v>7311</v>
      </c>
      <c r="C100" s="133" t="s">
        <v>104</v>
      </c>
      <c r="D100" s="134">
        <v>336</v>
      </c>
      <c r="E100" s="135" t="s">
        <v>153</v>
      </c>
      <c r="F100" s="136">
        <v>336</v>
      </c>
      <c r="G100" s="134">
        <v>22</v>
      </c>
      <c r="H100" s="134">
        <v>11</v>
      </c>
      <c r="I100" s="134">
        <v>1</v>
      </c>
      <c r="J100" s="136">
        <v>34</v>
      </c>
      <c r="K100" s="137">
        <v>22</v>
      </c>
      <c r="L100" s="134">
        <v>25</v>
      </c>
      <c r="M100" s="134">
        <v>0</v>
      </c>
      <c r="N100" s="136">
        <v>47</v>
      </c>
      <c r="O100" s="138" t="s">
        <v>153</v>
      </c>
      <c r="P100" s="136">
        <v>13</v>
      </c>
      <c r="Q100" s="106" t="s">
        <v>153</v>
      </c>
      <c r="R100" s="98">
        <v>2</v>
      </c>
      <c r="S100" s="136">
        <v>-2</v>
      </c>
      <c r="T100" s="136">
        <v>0</v>
      </c>
      <c r="U100" s="138" t="s">
        <v>153</v>
      </c>
      <c r="V100" s="136">
        <v>351</v>
      </c>
      <c r="W100" s="139">
        <v>6960</v>
      </c>
    </row>
    <row r="101" spans="1:23" ht="12.75" customHeight="1">
      <c r="A101" s="107">
        <v>77</v>
      </c>
      <c r="B101" s="136">
        <v>6895</v>
      </c>
      <c r="C101" s="133" t="s">
        <v>104</v>
      </c>
      <c r="D101" s="134">
        <v>348</v>
      </c>
      <c r="E101" s="135" t="s">
        <v>153</v>
      </c>
      <c r="F101" s="136">
        <v>348</v>
      </c>
      <c r="G101" s="134">
        <v>24</v>
      </c>
      <c r="H101" s="134">
        <v>14</v>
      </c>
      <c r="I101" s="134">
        <v>0</v>
      </c>
      <c r="J101" s="136">
        <v>38</v>
      </c>
      <c r="K101" s="137">
        <v>24</v>
      </c>
      <c r="L101" s="134">
        <v>16</v>
      </c>
      <c r="M101" s="134">
        <v>1</v>
      </c>
      <c r="N101" s="136">
        <v>41</v>
      </c>
      <c r="O101" s="138" t="s">
        <v>153</v>
      </c>
      <c r="P101" s="136">
        <v>3</v>
      </c>
      <c r="Q101" s="106" t="s">
        <v>154</v>
      </c>
      <c r="R101" s="98">
        <v>0</v>
      </c>
      <c r="S101" s="136">
        <v>0</v>
      </c>
      <c r="T101" s="136">
        <v>0</v>
      </c>
      <c r="U101" s="138" t="s">
        <v>153</v>
      </c>
      <c r="V101" s="136">
        <v>351</v>
      </c>
      <c r="W101" s="139">
        <v>6544</v>
      </c>
    </row>
    <row r="102" spans="1:23" ht="12.75" customHeight="1">
      <c r="A102" s="107">
        <v>78</v>
      </c>
      <c r="B102" s="136">
        <v>6618</v>
      </c>
      <c r="C102" s="133" t="s">
        <v>104</v>
      </c>
      <c r="D102" s="134">
        <v>348</v>
      </c>
      <c r="E102" s="135" t="s">
        <v>153</v>
      </c>
      <c r="F102" s="136">
        <v>348</v>
      </c>
      <c r="G102" s="134">
        <v>24</v>
      </c>
      <c r="H102" s="134">
        <v>11</v>
      </c>
      <c r="I102" s="134">
        <v>0</v>
      </c>
      <c r="J102" s="136">
        <v>35</v>
      </c>
      <c r="K102" s="137">
        <v>24</v>
      </c>
      <c r="L102" s="134">
        <v>16</v>
      </c>
      <c r="M102" s="134">
        <v>1</v>
      </c>
      <c r="N102" s="136">
        <v>41</v>
      </c>
      <c r="O102" s="138" t="s">
        <v>153</v>
      </c>
      <c r="P102" s="136">
        <v>6</v>
      </c>
      <c r="Q102" s="106" t="s">
        <v>154</v>
      </c>
      <c r="R102" s="98">
        <v>1</v>
      </c>
      <c r="S102" s="136">
        <v>1</v>
      </c>
      <c r="T102" s="136">
        <v>0</v>
      </c>
      <c r="U102" s="138" t="s">
        <v>153</v>
      </c>
      <c r="V102" s="136">
        <v>353</v>
      </c>
      <c r="W102" s="139">
        <v>6265</v>
      </c>
    </row>
    <row r="103" spans="1:23" ht="12.75" customHeight="1">
      <c r="A103" s="107">
        <v>79</v>
      </c>
      <c r="B103" s="136">
        <v>6495</v>
      </c>
      <c r="C103" s="133" t="s">
        <v>104</v>
      </c>
      <c r="D103" s="134">
        <v>373</v>
      </c>
      <c r="E103" s="135" t="s">
        <v>153</v>
      </c>
      <c r="F103" s="136">
        <v>373</v>
      </c>
      <c r="G103" s="134">
        <v>25</v>
      </c>
      <c r="H103" s="134">
        <v>14</v>
      </c>
      <c r="I103" s="134">
        <v>0</v>
      </c>
      <c r="J103" s="136">
        <v>39</v>
      </c>
      <c r="K103" s="137">
        <v>25</v>
      </c>
      <c r="L103" s="134">
        <v>11</v>
      </c>
      <c r="M103" s="134">
        <v>0</v>
      </c>
      <c r="N103" s="136">
        <v>36</v>
      </c>
      <c r="O103" s="138" t="s">
        <v>154</v>
      </c>
      <c r="P103" s="136">
        <v>3</v>
      </c>
      <c r="Q103" s="106" t="s">
        <v>154</v>
      </c>
      <c r="R103" s="98">
        <v>0</v>
      </c>
      <c r="S103" s="136">
        <v>0</v>
      </c>
      <c r="T103" s="136">
        <v>0</v>
      </c>
      <c r="U103" s="138" t="s">
        <v>153</v>
      </c>
      <c r="V103" s="136">
        <v>370</v>
      </c>
      <c r="W103" s="139">
        <v>6125</v>
      </c>
    </row>
    <row r="104" spans="1:25" s="105" customFormat="1" ht="12.75" customHeight="1">
      <c r="A104" s="102" t="s">
        <v>120</v>
      </c>
      <c r="B104" s="127">
        <v>25467</v>
      </c>
      <c r="C104" s="124" t="s">
        <v>104</v>
      </c>
      <c r="D104" s="125">
        <v>2080</v>
      </c>
      <c r="E104" s="126" t="s">
        <v>153</v>
      </c>
      <c r="F104" s="127">
        <v>2080</v>
      </c>
      <c r="G104" s="125">
        <v>116</v>
      </c>
      <c r="H104" s="125">
        <v>41</v>
      </c>
      <c r="I104" s="125">
        <v>0</v>
      </c>
      <c r="J104" s="127">
        <v>157</v>
      </c>
      <c r="K104" s="128">
        <v>116</v>
      </c>
      <c r="L104" s="125">
        <v>87</v>
      </c>
      <c r="M104" s="125">
        <v>1</v>
      </c>
      <c r="N104" s="127">
        <v>204</v>
      </c>
      <c r="O104" s="129" t="s">
        <v>153</v>
      </c>
      <c r="P104" s="127">
        <v>47</v>
      </c>
      <c r="Q104" s="103" t="s">
        <v>153</v>
      </c>
      <c r="R104" s="111">
        <v>2</v>
      </c>
      <c r="S104" s="127">
        <v>-2</v>
      </c>
      <c r="T104" s="127">
        <v>0</v>
      </c>
      <c r="U104" s="129" t="s">
        <v>153</v>
      </c>
      <c r="V104" s="127">
        <v>2129</v>
      </c>
      <c r="W104" s="130">
        <v>23338</v>
      </c>
      <c r="Y104" s="105">
        <v>1</v>
      </c>
    </row>
    <row r="105" spans="1:24" ht="12.75" customHeight="1">
      <c r="A105" s="107">
        <v>80</v>
      </c>
      <c r="B105" s="136">
        <v>6036</v>
      </c>
      <c r="C105" s="133" t="s">
        <v>104</v>
      </c>
      <c r="D105" s="134">
        <v>413</v>
      </c>
      <c r="E105" s="135" t="s">
        <v>153</v>
      </c>
      <c r="F105" s="136">
        <v>413</v>
      </c>
      <c r="G105" s="134">
        <v>35</v>
      </c>
      <c r="H105" s="134">
        <v>14</v>
      </c>
      <c r="I105" s="134">
        <v>0</v>
      </c>
      <c r="J105" s="136">
        <v>49</v>
      </c>
      <c r="K105" s="137">
        <v>35</v>
      </c>
      <c r="L105" s="134">
        <v>24</v>
      </c>
      <c r="M105" s="134">
        <v>0</v>
      </c>
      <c r="N105" s="136">
        <v>59</v>
      </c>
      <c r="O105" s="138" t="s">
        <v>153</v>
      </c>
      <c r="P105" s="136">
        <v>10</v>
      </c>
      <c r="Q105" s="106" t="s">
        <v>153</v>
      </c>
      <c r="R105" s="98">
        <v>1</v>
      </c>
      <c r="S105" s="136">
        <v>-1</v>
      </c>
      <c r="T105" s="136">
        <v>0</v>
      </c>
      <c r="U105" s="138" t="s">
        <v>153</v>
      </c>
      <c r="V105" s="136">
        <v>424</v>
      </c>
      <c r="W105" s="139">
        <v>5612</v>
      </c>
      <c r="X105" s="140"/>
    </row>
    <row r="106" spans="1:23" ht="12.75" customHeight="1">
      <c r="A106" s="107">
        <v>81</v>
      </c>
      <c r="B106" s="136">
        <v>5566</v>
      </c>
      <c r="C106" s="133" t="s">
        <v>104</v>
      </c>
      <c r="D106" s="134">
        <v>389</v>
      </c>
      <c r="E106" s="135" t="s">
        <v>153</v>
      </c>
      <c r="F106" s="136">
        <v>389</v>
      </c>
      <c r="G106" s="134">
        <v>21</v>
      </c>
      <c r="H106" s="134">
        <v>7</v>
      </c>
      <c r="I106" s="134">
        <v>0</v>
      </c>
      <c r="J106" s="136">
        <v>28</v>
      </c>
      <c r="K106" s="137">
        <v>21</v>
      </c>
      <c r="L106" s="134">
        <v>6</v>
      </c>
      <c r="M106" s="134">
        <v>0</v>
      </c>
      <c r="N106" s="136">
        <v>27</v>
      </c>
      <c r="O106" s="138" t="s">
        <v>154</v>
      </c>
      <c r="P106" s="136">
        <v>1</v>
      </c>
      <c r="Q106" s="106" t="s">
        <v>154</v>
      </c>
      <c r="R106" s="98">
        <v>0</v>
      </c>
      <c r="S106" s="136">
        <v>0</v>
      </c>
      <c r="T106" s="136">
        <v>0</v>
      </c>
      <c r="U106" s="138" t="s">
        <v>153</v>
      </c>
      <c r="V106" s="136">
        <v>388</v>
      </c>
      <c r="W106" s="139">
        <v>5178</v>
      </c>
    </row>
    <row r="107" spans="1:23" ht="12.75" customHeight="1">
      <c r="A107" s="107">
        <v>82</v>
      </c>
      <c r="B107" s="136">
        <v>5131</v>
      </c>
      <c r="C107" s="133" t="s">
        <v>104</v>
      </c>
      <c r="D107" s="134">
        <v>439</v>
      </c>
      <c r="E107" s="135" t="s">
        <v>153</v>
      </c>
      <c r="F107" s="136">
        <v>439</v>
      </c>
      <c r="G107" s="134">
        <v>20</v>
      </c>
      <c r="H107" s="134">
        <v>6</v>
      </c>
      <c r="I107" s="134">
        <v>0</v>
      </c>
      <c r="J107" s="136">
        <v>26</v>
      </c>
      <c r="K107" s="137">
        <v>20</v>
      </c>
      <c r="L107" s="134">
        <v>13</v>
      </c>
      <c r="M107" s="134">
        <v>1</v>
      </c>
      <c r="N107" s="136">
        <v>34</v>
      </c>
      <c r="O107" s="138" t="s">
        <v>153</v>
      </c>
      <c r="P107" s="136">
        <v>8</v>
      </c>
      <c r="Q107" s="106" t="s">
        <v>154</v>
      </c>
      <c r="R107" s="98">
        <v>0</v>
      </c>
      <c r="S107" s="136">
        <v>0</v>
      </c>
      <c r="T107" s="136">
        <v>0</v>
      </c>
      <c r="U107" s="138" t="s">
        <v>153</v>
      </c>
      <c r="V107" s="136">
        <v>447</v>
      </c>
      <c r="W107" s="139">
        <v>4684</v>
      </c>
    </row>
    <row r="108" spans="1:23" ht="12.75" customHeight="1">
      <c r="A108" s="107">
        <v>83</v>
      </c>
      <c r="B108" s="136">
        <v>4669</v>
      </c>
      <c r="C108" s="133" t="s">
        <v>104</v>
      </c>
      <c r="D108" s="134">
        <v>428</v>
      </c>
      <c r="E108" s="135" t="s">
        <v>153</v>
      </c>
      <c r="F108" s="136">
        <v>428</v>
      </c>
      <c r="G108" s="134">
        <v>22</v>
      </c>
      <c r="H108" s="134">
        <v>6</v>
      </c>
      <c r="I108" s="134">
        <v>0</v>
      </c>
      <c r="J108" s="136">
        <v>28</v>
      </c>
      <c r="K108" s="137">
        <v>22</v>
      </c>
      <c r="L108" s="134">
        <v>20</v>
      </c>
      <c r="M108" s="134">
        <v>0</v>
      </c>
      <c r="N108" s="136">
        <v>42</v>
      </c>
      <c r="O108" s="138" t="s">
        <v>153</v>
      </c>
      <c r="P108" s="136">
        <v>14</v>
      </c>
      <c r="Q108" s="106" t="s">
        <v>154</v>
      </c>
      <c r="R108" s="98">
        <v>0</v>
      </c>
      <c r="S108" s="136">
        <v>0</v>
      </c>
      <c r="T108" s="136">
        <v>0</v>
      </c>
      <c r="U108" s="138" t="s">
        <v>153</v>
      </c>
      <c r="V108" s="136">
        <v>442</v>
      </c>
      <c r="W108" s="139">
        <v>4227</v>
      </c>
    </row>
    <row r="109" spans="1:23" ht="12.75" customHeight="1">
      <c r="A109" s="107">
        <v>84</v>
      </c>
      <c r="B109" s="136">
        <v>4065</v>
      </c>
      <c r="C109" s="133" t="s">
        <v>104</v>
      </c>
      <c r="D109" s="134">
        <v>411</v>
      </c>
      <c r="E109" s="135" t="s">
        <v>153</v>
      </c>
      <c r="F109" s="136">
        <v>411</v>
      </c>
      <c r="G109" s="134">
        <v>18</v>
      </c>
      <c r="H109" s="134">
        <v>8</v>
      </c>
      <c r="I109" s="134">
        <v>0</v>
      </c>
      <c r="J109" s="136">
        <v>26</v>
      </c>
      <c r="K109" s="137">
        <v>18</v>
      </c>
      <c r="L109" s="134">
        <v>24</v>
      </c>
      <c r="M109" s="134">
        <v>0</v>
      </c>
      <c r="N109" s="136">
        <v>42</v>
      </c>
      <c r="O109" s="138" t="s">
        <v>153</v>
      </c>
      <c r="P109" s="136">
        <v>16</v>
      </c>
      <c r="Q109" s="106" t="s">
        <v>153</v>
      </c>
      <c r="R109" s="98">
        <v>1</v>
      </c>
      <c r="S109" s="136">
        <v>-1</v>
      </c>
      <c r="T109" s="136">
        <v>0</v>
      </c>
      <c r="U109" s="138" t="s">
        <v>153</v>
      </c>
      <c r="V109" s="136">
        <v>428</v>
      </c>
      <c r="W109" s="139">
        <v>3637</v>
      </c>
    </row>
    <row r="110" spans="1:25" s="105" customFormat="1" ht="12.75" customHeight="1">
      <c r="A110" s="102" t="s">
        <v>121</v>
      </c>
      <c r="B110" s="127">
        <v>12446</v>
      </c>
      <c r="C110" s="124" t="s">
        <v>104</v>
      </c>
      <c r="D110" s="125">
        <v>1483</v>
      </c>
      <c r="E110" s="126" t="s">
        <v>153</v>
      </c>
      <c r="F110" s="127">
        <v>1483</v>
      </c>
      <c r="G110" s="125">
        <v>55</v>
      </c>
      <c r="H110" s="125">
        <v>18</v>
      </c>
      <c r="I110" s="125">
        <v>2</v>
      </c>
      <c r="J110" s="127">
        <v>75</v>
      </c>
      <c r="K110" s="128">
        <v>55</v>
      </c>
      <c r="L110" s="125">
        <v>45</v>
      </c>
      <c r="M110" s="125">
        <v>0</v>
      </c>
      <c r="N110" s="127">
        <v>100</v>
      </c>
      <c r="O110" s="129" t="s">
        <v>153</v>
      </c>
      <c r="P110" s="127">
        <v>25</v>
      </c>
      <c r="Q110" s="103" t="s">
        <v>153</v>
      </c>
      <c r="R110" s="111">
        <v>4</v>
      </c>
      <c r="S110" s="127">
        <v>-4</v>
      </c>
      <c r="T110" s="127">
        <v>0</v>
      </c>
      <c r="U110" s="129" t="s">
        <v>153</v>
      </c>
      <c r="V110" s="127">
        <v>1512</v>
      </c>
      <c r="W110" s="130">
        <v>10934</v>
      </c>
      <c r="X110" s="131"/>
      <c r="Y110" s="105">
        <v>1</v>
      </c>
    </row>
    <row r="111" spans="1:23" ht="12.75" customHeight="1">
      <c r="A111" s="107">
        <v>85</v>
      </c>
      <c r="B111" s="136">
        <v>3681</v>
      </c>
      <c r="C111" s="133" t="s">
        <v>104</v>
      </c>
      <c r="D111" s="134">
        <v>377</v>
      </c>
      <c r="E111" s="135" t="s">
        <v>153</v>
      </c>
      <c r="F111" s="136">
        <v>377</v>
      </c>
      <c r="G111" s="134">
        <v>12</v>
      </c>
      <c r="H111" s="134">
        <v>2</v>
      </c>
      <c r="I111" s="134">
        <v>0</v>
      </c>
      <c r="J111" s="136">
        <v>14</v>
      </c>
      <c r="K111" s="137">
        <v>12</v>
      </c>
      <c r="L111" s="134">
        <v>12</v>
      </c>
      <c r="M111" s="134">
        <v>0</v>
      </c>
      <c r="N111" s="136">
        <v>24</v>
      </c>
      <c r="O111" s="138" t="s">
        <v>153</v>
      </c>
      <c r="P111" s="136">
        <v>10</v>
      </c>
      <c r="Q111" s="106" t="s">
        <v>153</v>
      </c>
      <c r="R111" s="98">
        <v>2</v>
      </c>
      <c r="S111" s="136">
        <v>-2</v>
      </c>
      <c r="T111" s="136">
        <v>0</v>
      </c>
      <c r="U111" s="138" t="s">
        <v>153</v>
      </c>
      <c r="V111" s="136">
        <v>389</v>
      </c>
      <c r="W111" s="139">
        <v>3292</v>
      </c>
    </row>
    <row r="112" spans="1:23" ht="12.75" customHeight="1">
      <c r="A112" s="107">
        <v>86</v>
      </c>
      <c r="B112" s="136">
        <v>3011</v>
      </c>
      <c r="C112" s="133" t="s">
        <v>104</v>
      </c>
      <c r="D112" s="134">
        <v>332</v>
      </c>
      <c r="E112" s="135" t="s">
        <v>153</v>
      </c>
      <c r="F112" s="136">
        <v>332</v>
      </c>
      <c r="G112" s="134">
        <v>18</v>
      </c>
      <c r="H112" s="134">
        <v>3</v>
      </c>
      <c r="I112" s="134">
        <v>0</v>
      </c>
      <c r="J112" s="136">
        <v>21</v>
      </c>
      <c r="K112" s="137">
        <v>18</v>
      </c>
      <c r="L112" s="134">
        <v>8</v>
      </c>
      <c r="M112" s="134">
        <v>0</v>
      </c>
      <c r="N112" s="136">
        <v>26</v>
      </c>
      <c r="O112" s="138" t="s">
        <v>153</v>
      </c>
      <c r="P112" s="136">
        <v>5</v>
      </c>
      <c r="Q112" s="106" t="s">
        <v>153</v>
      </c>
      <c r="R112" s="98">
        <v>1</v>
      </c>
      <c r="S112" s="136">
        <v>-1</v>
      </c>
      <c r="T112" s="136">
        <v>0</v>
      </c>
      <c r="U112" s="138" t="s">
        <v>153</v>
      </c>
      <c r="V112" s="136">
        <v>338</v>
      </c>
      <c r="W112" s="139">
        <v>2673</v>
      </c>
    </row>
    <row r="113" spans="1:23" ht="12.75" customHeight="1">
      <c r="A113" s="107">
        <v>87</v>
      </c>
      <c r="B113" s="136">
        <v>2417</v>
      </c>
      <c r="C113" s="133" t="s">
        <v>104</v>
      </c>
      <c r="D113" s="134">
        <v>318</v>
      </c>
      <c r="E113" s="135" t="s">
        <v>153</v>
      </c>
      <c r="F113" s="136">
        <v>318</v>
      </c>
      <c r="G113" s="134">
        <v>11</v>
      </c>
      <c r="H113" s="134">
        <v>6</v>
      </c>
      <c r="I113" s="134">
        <v>0</v>
      </c>
      <c r="J113" s="136">
        <v>17</v>
      </c>
      <c r="K113" s="137">
        <v>11</v>
      </c>
      <c r="L113" s="134">
        <v>8</v>
      </c>
      <c r="M113" s="134">
        <v>0</v>
      </c>
      <c r="N113" s="136">
        <v>19</v>
      </c>
      <c r="O113" s="138" t="s">
        <v>153</v>
      </c>
      <c r="P113" s="136">
        <v>2</v>
      </c>
      <c r="Q113" s="106" t="s">
        <v>154</v>
      </c>
      <c r="R113" s="98">
        <v>0</v>
      </c>
      <c r="S113" s="136">
        <v>0</v>
      </c>
      <c r="T113" s="136">
        <v>0</v>
      </c>
      <c r="U113" s="138" t="s">
        <v>153</v>
      </c>
      <c r="V113" s="136">
        <v>320</v>
      </c>
      <c r="W113" s="139">
        <v>2097</v>
      </c>
    </row>
    <row r="114" spans="1:23" ht="12.75" customHeight="1">
      <c r="A114" s="107">
        <v>88</v>
      </c>
      <c r="B114" s="136">
        <v>1896</v>
      </c>
      <c r="C114" s="133" t="s">
        <v>104</v>
      </c>
      <c r="D114" s="134">
        <v>264</v>
      </c>
      <c r="E114" s="135" t="s">
        <v>153</v>
      </c>
      <c r="F114" s="136">
        <v>264</v>
      </c>
      <c r="G114" s="134">
        <v>9</v>
      </c>
      <c r="H114" s="134">
        <v>5</v>
      </c>
      <c r="I114" s="134">
        <v>0</v>
      </c>
      <c r="J114" s="136">
        <v>14</v>
      </c>
      <c r="K114" s="137">
        <v>9</v>
      </c>
      <c r="L114" s="134">
        <v>12</v>
      </c>
      <c r="M114" s="134">
        <v>0</v>
      </c>
      <c r="N114" s="136">
        <v>21</v>
      </c>
      <c r="O114" s="138" t="s">
        <v>153</v>
      </c>
      <c r="P114" s="136">
        <v>7</v>
      </c>
      <c r="Q114" s="106" t="s">
        <v>153</v>
      </c>
      <c r="R114" s="98">
        <v>1</v>
      </c>
      <c r="S114" s="136">
        <v>-1</v>
      </c>
      <c r="T114" s="136">
        <v>0</v>
      </c>
      <c r="U114" s="138" t="s">
        <v>153</v>
      </c>
      <c r="V114" s="136">
        <v>272</v>
      </c>
      <c r="W114" s="139">
        <v>1624</v>
      </c>
    </row>
    <row r="115" spans="1:23" ht="12.75" customHeight="1">
      <c r="A115" s="107">
        <v>89</v>
      </c>
      <c r="B115" s="136">
        <v>1441</v>
      </c>
      <c r="C115" s="133" t="s">
        <v>104</v>
      </c>
      <c r="D115" s="134">
        <v>192</v>
      </c>
      <c r="E115" s="135" t="s">
        <v>153</v>
      </c>
      <c r="F115" s="136">
        <v>192</v>
      </c>
      <c r="G115" s="134">
        <v>5</v>
      </c>
      <c r="H115" s="134">
        <v>2</v>
      </c>
      <c r="I115" s="134">
        <v>2</v>
      </c>
      <c r="J115" s="136">
        <v>9</v>
      </c>
      <c r="K115" s="137">
        <v>5</v>
      </c>
      <c r="L115" s="134">
        <v>5</v>
      </c>
      <c r="M115" s="134">
        <v>0</v>
      </c>
      <c r="N115" s="136">
        <v>10</v>
      </c>
      <c r="O115" s="138" t="s">
        <v>153</v>
      </c>
      <c r="P115" s="136">
        <v>1</v>
      </c>
      <c r="Q115" s="106" t="s">
        <v>154</v>
      </c>
      <c r="R115" s="98">
        <v>0</v>
      </c>
      <c r="S115" s="136">
        <v>0</v>
      </c>
      <c r="T115" s="136">
        <v>0</v>
      </c>
      <c r="U115" s="138" t="s">
        <v>153</v>
      </c>
      <c r="V115" s="136">
        <v>193</v>
      </c>
      <c r="W115" s="139">
        <v>1248</v>
      </c>
    </row>
    <row r="116" spans="1:25" s="105" customFormat="1" ht="12.75" customHeight="1">
      <c r="A116" s="102" t="s">
        <v>122</v>
      </c>
      <c r="B116" s="127">
        <v>3909</v>
      </c>
      <c r="C116" s="124" t="s">
        <v>104</v>
      </c>
      <c r="D116" s="125">
        <v>721</v>
      </c>
      <c r="E116" s="126" t="s">
        <v>153</v>
      </c>
      <c r="F116" s="127">
        <v>721</v>
      </c>
      <c r="G116" s="125">
        <v>30</v>
      </c>
      <c r="H116" s="125">
        <v>6</v>
      </c>
      <c r="I116" s="125">
        <v>0</v>
      </c>
      <c r="J116" s="127">
        <v>36</v>
      </c>
      <c r="K116" s="128">
        <v>30</v>
      </c>
      <c r="L116" s="125">
        <v>20</v>
      </c>
      <c r="M116" s="125">
        <v>0</v>
      </c>
      <c r="N116" s="127">
        <v>50</v>
      </c>
      <c r="O116" s="129" t="s">
        <v>153</v>
      </c>
      <c r="P116" s="127">
        <v>14</v>
      </c>
      <c r="Q116" s="103" t="s">
        <v>153</v>
      </c>
      <c r="R116" s="111">
        <v>1</v>
      </c>
      <c r="S116" s="127">
        <v>-1</v>
      </c>
      <c r="T116" s="127">
        <v>0</v>
      </c>
      <c r="U116" s="129" t="s">
        <v>153</v>
      </c>
      <c r="V116" s="127">
        <v>736</v>
      </c>
      <c r="W116" s="130">
        <v>3173</v>
      </c>
      <c r="X116" s="131"/>
      <c r="Y116" s="105">
        <v>1</v>
      </c>
    </row>
    <row r="117" spans="1:23" ht="12.75" customHeight="1">
      <c r="A117" s="107">
        <v>90</v>
      </c>
      <c r="B117" s="136">
        <v>1110</v>
      </c>
      <c r="C117" s="133" t="s">
        <v>104</v>
      </c>
      <c r="D117" s="134">
        <v>203</v>
      </c>
      <c r="E117" s="135" t="s">
        <v>153</v>
      </c>
      <c r="F117" s="136">
        <v>203</v>
      </c>
      <c r="G117" s="134">
        <v>8</v>
      </c>
      <c r="H117" s="134">
        <v>3</v>
      </c>
      <c r="I117" s="134">
        <v>0</v>
      </c>
      <c r="J117" s="136">
        <v>11</v>
      </c>
      <c r="K117" s="137">
        <v>8</v>
      </c>
      <c r="L117" s="134">
        <v>5</v>
      </c>
      <c r="M117" s="134">
        <v>0</v>
      </c>
      <c r="N117" s="136">
        <v>13</v>
      </c>
      <c r="O117" s="138" t="s">
        <v>153</v>
      </c>
      <c r="P117" s="136">
        <v>2</v>
      </c>
      <c r="Q117" s="106" t="s">
        <v>154</v>
      </c>
      <c r="R117" s="98">
        <v>0</v>
      </c>
      <c r="S117" s="136">
        <v>0</v>
      </c>
      <c r="T117" s="136">
        <v>0</v>
      </c>
      <c r="U117" s="138" t="s">
        <v>153</v>
      </c>
      <c r="V117" s="136">
        <v>205</v>
      </c>
      <c r="W117" s="139">
        <v>905</v>
      </c>
    </row>
    <row r="118" spans="1:23" ht="12.75" customHeight="1">
      <c r="A118" s="107">
        <v>91</v>
      </c>
      <c r="B118" s="136">
        <v>1050</v>
      </c>
      <c r="C118" s="133" t="s">
        <v>104</v>
      </c>
      <c r="D118" s="134">
        <v>157</v>
      </c>
      <c r="E118" s="135" t="s">
        <v>153</v>
      </c>
      <c r="F118" s="136">
        <v>157</v>
      </c>
      <c r="G118" s="134">
        <v>8</v>
      </c>
      <c r="H118" s="134">
        <v>1</v>
      </c>
      <c r="I118" s="134">
        <v>0</v>
      </c>
      <c r="J118" s="136">
        <v>9</v>
      </c>
      <c r="K118" s="137">
        <v>8</v>
      </c>
      <c r="L118" s="134">
        <v>9</v>
      </c>
      <c r="M118" s="134">
        <v>0</v>
      </c>
      <c r="N118" s="136">
        <v>17</v>
      </c>
      <c r="O118" s="138" t="s">
        <v>153</v>
      </c>
      <c r="P118" s="136">
        <v>8</v>
      </c>
      <c r="Q118" s="106" t="s">
        <v>154</v>
      </c>
      <c r="R118" s="98">
        <v>0</v>
      </c>
      <c r="S118" s="136">
        <v>0</v>
      </c>
      <c r="T118" s="136">
        <v>0</v>
      </c>
      <c r="U118" s="138" t="s">
        <v>153</v>
      </c>
      <c r="V118" s="136">
        <v>165</v>
      </c>
      <c r="W118" s="139">
        <v>885</v>
      </c>
    </row>
    <row r="119" spans="1:23" ht="12.75" customHeight="1">
      <c r="A119" s="107">
        <v>92</v>
      </c>
      <c r="B119" s="132">
        <v>659</v>
      </c>
      <c r="C119" s="133" t="s">
        <v>104</v>
      </c>
      <c r="D119" s="134">
        <v>132</v>
      </c>
      <c r="E119" s="135" t="s">
        <v>153</v>
      </c>
      <c r="F119" s="136">
        <v>132</v>
      </c>
      <c r="G119" s="134">
        <v>5</v>
      </c>
      <c r="H119" s="134">
        <v>1</v>
      </c>
      <c r="I119" s="134">
        <v>0</v>
      </c>
      <c r="J119" s="136">
        <v>6</v>
      </c>
      <c r="K119" s="137">
        <v>5</v>
      </c>
      <c r="L119" s="134">
        <v>3</v>
      </c>
      <c r="M119" s="134">
        <v>0</v>
      </c>
      <c r="N119" s="136">
        <v>8</v>
      </c>
      <c r="O119" s="138" t="s">
        <v>153</v>
      </c>
      <c r="P119" s="136">
        <v>2</v>
      </c>
      <c r="Q119" s="106" t="s">
        <v>153</v>
      </c>
      <c r="R119" s="98">
        <v>1</v>
      </c>
      <c r="S119" s="136">
        <v>-1</v>
      </c>
      <c r="T119" s="136">
        <v>0</v>
      </c>
      <c r="U119" s="138" t="s">
        <v>153</v>
      </c>
      <c r="V119" s="136">
        <v>135</v>
      </c>
      <c r="W119" s="139">
        <v>524</v>
      </c>
    </row>
    <row r="120" spans="1:23" ht="12.75" customHeight="1">
      <c r="A120" s="107">
        <v>93</v>
      </c>
      <c r="B120" s="132">
        <v>597</v>
      </c>
      <c r="C120" s="133" t="s">
        <v>104</v>
      </c>
      <c r="D120" s="134">
        <v>118</v>
      </c>
      <c r="E120" s="135" t="s">
        <v>153</v>
      </c>
      <c r="F120" s="136">
        <v>118</v>
      </c>
      <c r="G120" s="134">
        <v>3</v>
      </c>
      <c r="H120" s="134">
        <v>1</v>
      </c>
      <c r="I120" s="134">
        <v>0</v>
      </c>
      <c r="J120" s="136">
        <v>4</v>
      </c>
      <c r="K120" s="137">
        <v>3</v>
      </c>
      <c r="L120" s="134">
        <v>3</v>
      </c>
      <c r="M120" s="134">
        <v>0</v>
      </c>
      <c r="N120" s="136">
        <v>6</v>
      </c>
      <c r="O120" s="138" t="s">
        <v>153</v>
      </c>
      <c r="P120" s="136">
        <v>2</v>
      </c>
      <c r="Q120" s="106" t="s">
        <v>154</v>
      </c>
      <c r="R120" s="98">
        <v>0</v>
      </c>
      <c r="S120" s="136">
        <v>0</v>
      </c>
      <c r="T120" s="136">
        <v>0</v>
      </c>
      <c r="U120" s="138" t="s">
        <v>153</v>
      </c>
      <c r="V120" s="136">
        <v>120</v>
      </c>
      <c r="W120" s="139">
        <v>477</v>
      </c>
    </row>
    <row r="121" spans="1:23" ht="12.75" customHeight="1">
      <c r="A121" s="107">
        <v>94</v>
      </c>
      <c r="B121" s="132">
        <v>493</v>
      </c>
      <c r="C121" s="133" t="s">
        <v>104</v>
      </c>
      <c r="D121" s="134">
        <v>111</v>
      </c>
      <c r="E121" s="135" t="s">
        <v>153</v>
      </c>
      <c r="F121" s="136">
        <v>111</v>
      </c>
      <c r="G121" s="134">
        <v>6</v>
      </c>
      <c r="H121" s="134">
        <v>0</v>
      </c>
      <c r="I121" s="134">
        <v>0</v>
      </c>
      <c r="J121" s="136">
        <v>6</v>
      </c>
      <c r="K121" s="137">
        <v>6</v>
      </c>
      <c r="L121" s="134">
        <v>0</v>
      </c>
      <c r="M121" s="134">
        <v>0</v>
      </c>
      <c r="N121" s="136">
        <v>6</v>
      </c>
      <c r="O121" s="138" t="s">
        <v>154</v>
      </c>
      <c r="P121" s="136">
        <v>0</v>
      </c>
      <c r="Q121" s="106" t="s">
        <v>154</v>
      </c>
      <c r="R121" s="98">
        <v>0</v>
      </c>
      <c r="S121" s="136">
        <v>0</v>
      </c>
      <c r="T121" s="132">
        <v>0</v>
      </c>
      <c r="U121" s="138" t="s">
        <v>153</v>
      </c>
      <c r="V121" s="136">
        <v>111</v>
      </c>
      <c r="W121" s="139">
        <v>382</v>
      </c>
    </row>
    <row r="122" spans="1:25" s="105" customFormat="1" ht="12.75" customHeight="1">
      <c r="A122" s="102" t="s">
        <v>123</v>
      </c>
      <c r="B122" s="123">
        <v>1055</v>
      </c>
      <c r="C122" s="124" t="s">
        <v>104</v>
      </c>
      <c r="D122" s="125">
        <v>259</v>
      </c>
      <c r="E122" s="126" t="s">
        <v>153</v>
      </c>
      <c r="F122" s="127">
        <v>259</v>
      </c>
      <c r="G122" s="125">
        <v>6</v>
      </c>
      <c r="H122" s="125">
        <v>4</v>
      </c>
      <c r="I122" s="125">
        <v>0</v>
      </c>
      <c r="J122" s="127">
        <v>10</v>
      </c>
      <c r="K122" s="128">
        <v>6</v>
      </c>
      <c r="L122" s="125">
        <v>1</v>
      </c>
      <c r="M122" s="125">
        <v>0</v>
      </c>
      <c r="N122" s="127">
        <v>7</v>
      </c>
      <c r="O122" s="129" t="s">
        <v>154</v>
      </c>
      <c r="P122" s="127">
        <v>3</v>
      </c>
      <c r="Q122" s="103" t="s">
        <v>154</v>
      </c>
      <c r="R122" s="111">
        <v>0</v>
      </c>
      <c r="S122" s="127">
        <v>0</v>
      </c>
      <c r="T122" s="123">
        <v>0</v>
      </c>
      <c r="U122" s="129" t="s">
        <v>153</v>
      </c>
      <c r="V122" s="127">
        <v>256</v>
      </c>
      <c r="W122" s="130">
        <v>799</v>
      </c>
      <c r="X122" s="131"/>
      <c r="Y122" s="105">
        <v>1</v>
      </c>
    </row>
    <row r="123" spans="1:23" ht="12.75" customHeight="1">
      <c r="A123" s="93">
        <v>95</v>
      </c>
      <c r="B123" s="132">
        <v>354</v>
      </c>
      <c r="C123" s="133" t="s">
        <v>104</v>
      </c>
      <c r="D123" s="134">
        <v>76</v>
      </c>
      <c r="E123" s="135" t="s">
        <v>153</v>
      </c>
      <c r="F123" s="136">
        <v>76</v>
      </c>
      <c r="G123" s="134">
        <v>2</v>
      </c>
      <c r="H123" s="134">
        <v>2</v>
      </c>
      <c r="I123" s="134">
        <v>0</v>
      </c>
      <c r="J123" s="136">
        <v>4</v>
      </c>
      <c r="K123" s="137">
        <v>2</v>
      </c>
      <c r="L123" s="134">
        <v>0</v>
      </c>
      <c r="M123" s="134">
        <v>0</v>
      </c>
      <c r="N123" s="136">
        <v>2</v>
      </c>
      <c r="O123" s="138" t="s">
        <v>154</v>
      </c>
      <c r="P123" s="136">
        <v>2</v>
      </c>
      <c r="Q123" s="106" t="s">
        <v>154</v>
      </c>
      <c r="R123" s="98">
        <v>0</v>
      </c>
      <c r="S123" s="136">
        <v>0</v>
      </c>
      <c r="T123" s="132">
        <v>0</v>
      </c>
      <c r="U123" s="138" t="s">
        <v>153</v>
      </c>
      <c r="V123" s="136">
        <v>74</v>
      </c>
      <c r="W123" s="139">
        <v>280</v>
      </c>
    </row>
    <row r="124" spans="1:23" ht="12.75" customHeight="1">
      <c r="A124" s="107">
        <v>96</v>
      </c>
      <c r="B124" s="132">
        <v>268</v>
      </c>
      <c r="C124" s="133" t="s">
        <v>104</v>
      </c>
      <c r="D124" s="134">
        <v>69</v>
      </c>
      <c r="E124" s="135" t="s">
        <v>153</v>
      </c>
      <c r="F124" s="136">
        <v>69</v>
      </c>
      <c r="G124" s="134">
        <v>1</v>
      </c>
      <c r="H124" s="134">
        <v>2</v>
      </c>
      <c r="I124" s="134">
        <v>0</v>
      </c>
      <c r="J124" s="136">
        <v>3</v>
      </c>
      <c r="K124" s="137">
        <v>1</v>
      </c>
      <c r="L124" s="134">
        <v>0</v>
      </c>
      <c r="M124" s="134">
        <v>0</v>
      </c>
      <c r="N124" s="136">
        <v>1</v>
      </c>
      <c r="O124" s="138" t="s">
        <v>154</v>
      </c>
      <c r="P124" s="136">
        <v>2</v>
      </c>
      <c r="Q124" s="106" t="s">
        <v>154</v>
      </c>
      <c r="R124" s="98">
        <v>0</v>
      </c>
      <c r="S124" s="136">
        <v>0</v>
      </c>
      <c r="T124" s="132">
        <v>0</v>
      </c>
      <c r="U124" s="138" t="s">
        <v>153</v>
      </c>
      <c r="V124" s="136">
        <v>67</v>
      </c>
      <c r="W124" s="139">
        <v>201</v>
      </c>
    </row>
    <row r="125" spans="1:23" ht="12.75" customHeight="1">
      <c r="A125" s="107">
        <v>97</v>
      </c>
      <c r="B125" s="132">
        <v>184</v>
      </c>
      <c r="C125" s="133" t="s">
        <v>104</v>
      </c>
      <c r="D125" s="134">
        <v>50</v>
      </c>
      <c r="E125" s="135" t="s">
        <v>153</v>
      </c>
      <c r="F125" s="136">
        <v>50</v>
      </c>
      <c r="G125" s="134">
        <v>0</v>
      </c>
      <c r="H125" s="134">
        <v>0</v>
      </c>
      <c r="I125" s="134">
        <v>0</v>
      </c>
      <c r="J125" s="136">
        <v>0</v>
      </c>
      <c r="K125" s="137">
        <v>0</v>
      </c>
      <c r="L125" s="134">
        <v>1</v>
      </c>
      <c r="M125" s="134">
        <v>0</v>
      </c>
      <c r="N125" s="136">
        <v>1</v>
      </c>
      <c r="O125" s="138" t="s">
        <v>153</v>
      </c>
      <c r="P125" s="136">
        <v>1</v>
      </c>
      <c r="Q125" s="106" t="s">
        <v>154</v>
      </c>
      <c r="R125" s="98">
        <v>0</v>
      </c>
      <c r="S125" s="136">
        <v>0</v>
      </c>
      <c r="T125" s="132">
        <v>0</v>
      </c>
      <c r="U125" s="138" t="s">
        <v>153</v>
      </c>
      <c r="V125" s="136">
        <v>51</v>
      </c>
      <c r="W125" s="139">
        <v>133</v>
      </c>
    </row>
    <row r="126" spans="1:23" ht="12.75" customHeight="1">
      <c r="A126" s="107">
        <v>98</v>
      </c>
      <c r="B126" s="132">
        <v>155</v>
      </c>
      <c r="C126" s="133" t="s">
        <v>104</v>
      </c>
      <c r="D126" s="134">
        <v>41</v>
      </c>
      <c r="E126" s="135" t="s">
        <v>153</v>
      </c>
      <c r="F126" s="136">
        <v>41</v>
      </c>
      <c r="G126" s="134">
        <v>1</v>
      </c>
      <c r="H126" s="134">
        <v>0</v>
      </c>
      <c r="I126" s="134">
        <v>0</v>
      </c>
      <c r="J126" s="136">
        <v>1</v>
      </c>
      <c r="K126" s="137">
        <v>1</v>
      </c>
      <c r="L126" s="134">
        <v>0</v>
      </c>
      <c r="M126" s="134">
        <v>0</v>
      </c>
      <c r="N126" s="136">
        <v>1</v>
      </c>
      <c r="O126" s="138" t="s">
        <v>154</v>
      </c>
      <c r="P126" s="136">
        <v>0</v>
      </c>
      <c r="Q126" s="106" t="s">
        <v>154</v>
      </c>
      <c r="R126" s="98">
        <v>0</v>
      </c>
      <c r="S126" s="136">
        <v>0</v>
      </c>
      <c r="T126" s="132">
        <v>0</v>
      </c>
      <c r="U126" s="138" t="s">
        <v>153</v>
      </c>
      <c r="V126" s="136">
        <v>41</v>
      </c>
      <c r="W126" s="139">
        <v>114</v>
      </c>
    </row>
    <row r="127" spans="1:23" ht="12.75" customHeight="1">
      <c r="A127" s="107">
        <v>99</v>
      </c>
      <c r="B127" s="132">
        <v>94</v>
      </c>
      <c r="C127" s="133" t="s">
        <v>104</v>
      </c>
      <c r="D127" s="134">
        <v>23</v>
      </c>
      <c r="E127" s="135" t="s">
        <v>153</v>
      </c>
      <c r="F127" s="136">
        <v>23</v>
      </c>
      <c r="G127" s="134">
        <v>2</v>
      </c>
      <c r="H127" s="134">
        <v>0</v>
      </c>
      <c r="I127" s="134">
        <v>0</v>
      </c>
      <c r="J127" s="136">
        <v>2</v>
      </c>
      <c r="K127" s="137">
        <v>2</v>
      </c>
      <c r="L127" s="134">
        <v>0</v>
      </c>
      <c r="M127" s="134">
        <v>0</v>
      </c>
      <c r="N127" s="136">
        <v>2</v>
      </c>
      <c r="O127" s="138" t="s">
        <v>154</v>
      </c>
      <c r="P127" s="136">
        <v>0</v>
      </c>
      <c r="Q127" s="106" t="s">
        <v>154</v>
      </c>
      <c r="R127" s="98">
        <v>0</v>
      </c>
      <c r="S127" s="136">
        <v>0</v>
      </c>
      <c r="T127" s="132">
        <v>0</v>
      </c>
      <c r="U127" s="138" t="s">
        <v>153</v>
      </c>
      <c r="V127" s="136">
        <v>23</v>
      </c>
      <c r="W127" s="139">
        <v>71</v>
      </c>
    </row>
    <row r="128" spans="1:25" s="105" customFormat="1" ht="12.75" customHeight="1">
      <c r="A128" s="102" t="s">
        <v>272</v>
      </c>
      <c r="B128" s="123">
        <v>120</v>
      </c>
      <c r="C128" s="124" t="s">
        <v>104</v>
      </c>
      <c r="D128" s="125">
        <v>37</v>
      </c>
      <c r="E128" s="126" t="s">
        <v>153</v>
      </c>
      <c r="F128" s="127">
        <v>37</v>
      </c>
      <c r="G128" s="125">
        <v>0</v>
      </c>
      <c r="H128" s="125">
        <v>0</v>
      </c>
      <c r="I128" s="125">
        <v>0</v>
      </c>
      <c r="J128" s="127">
        <v>0</v>
      </c>
      <c r="K128" s="128">
        <v>0</v>
      </c>
      <c r="L128" s="125">
        <v>0</v>
      </c>
      <c r="M128" s="125">
        <v>0</v>
      </c>
      <c r="N128" s="127">
        <v>0</v>
      </c>
      <c r="O128" s="129" t="s">
        <v>154</v>
      </c>
      <c r="P128" s="127">
        <v>0</v>
      </c>
      <c r="Q128" s="103" t="s">
        <v>154</v>
      </c>
      <c r="R128" s="111">
        <v>0</v>
      </c>
      <c r="S128" s="127">
        <v>0</v>
      </c>
      <c r="T128" s="123">
        <v>0</v>
      </c>
      <c r="U128" s="129" t="s">
        <v>153</v>
      </c>
      <c r="V128" s="127">
        <v>37</v>
      </c>
      <c r="W128" s="130">
        <v>83</v>
      </c>
      <c r="Y128" s="105">
        <v>1</v>
      </c>
    </row>
    <row r="129" spans="1:25" ht="12.75" customHeight="1" thickBot="1">
      <c r="A129" s="141" t="s">
        <v>124</v>
      </c>
      <c r="B129" s="142">
        <v>3159</v>
      </c>
      <c r="C129" s="143"/>
      <c r="D129" s="143"/>
      <c r="E129" s="144"/>
      <c r="F129" s="145"/>
      <c r="G129" s="143"/>
      <c r="H129" s="143"/>
      <c r="I129" s="143"/>
      <c r="J129" s="145"/>
      <c r="K129" s="146"/>
      <c r="L129" s="143"/>
      <c r="M129" s="143"/>
      <c r="N129" s="145"/>
      <c r="O129" s="147"/>
      <c r="P129" s="145"/>
      <c r="Q129" s="147"/>
      <c r="R129" s="145"/>
      <c r="S129" s="145"/>
      <c r="T129" s="142"/>
      <c r="U129" s="147"/>
      <c r="V129" s="145"/>
      <c r="W129" s="148">
        <v>3159</v>
      </c>
      <c r="Y129" s="61">
        <v>1</v>
      </c>
    </row>
  </sheetData>
  <sheetProtection/>
  <mergeCells count="16">
    <mergeCell ref="G4:J4"/>
    <mergeCell ref="K4:N4"/>
    <mergeCell ref="O4:P5"/>
    <mergeCell ref="Q4:R4"/>
    <mergeCell ref="E5:F5"/>
    <mergeCell ref="Q5:R5"/>
    <mergeCell ref="A1:J1"/>
    <mergeCell ref="K1:L1"/>
    <mergeCell ref="M1:N1"/>
    <mergeCell ref="N2:T2"/>
    <mergeCell ref="V2:W2"/>
    <mergeCell ref="C3:F4"/>
    <mergeCell ref="G3:P3"/>
    <mergeCell ref="Q3:R3"/>
    <mergeCell ref="T3:T5"/>
    <mergeCell ref="U3:V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Y129"/>
  <sheetViews>
    <sheetView showGridLines="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8.625" style="61" customWidth="1"/>
    <col min="2" max="2" width="10.625" style="61" customWidth="1"/>
    <col min="3" max="4" width="9.125" style="61" customWidth="1"/>
    <col min="5" max="5" width="4.00390625" style="61" customWidth="1"/>
    <col min="6" max="6" width="6.625" style="61" customWidth="1"/>
    <col min="7" max="14" width="9.125" style="61" customWidth="1"/>
    <col min="15" max="15" width="3.625" style="61" customWidth="1"/>
    <col min="16" max="16" width="6.625" style="61" customWidth="1"/>
    <col min="17" max="17" width="3.625" style="61" customWidth="1"/>
    <col min="18" max="18" width="6.625" style="61" customWidth="1"/>
    <col min="19" max="19" width="6.625" style="61" hidden="1" customWidth="1"/>
    <col min="20" max="20" width="9.00390625" style="61" customWidth="1"/>
    <col min="21" max="21" width="4.00390625" style="61" customWidth="1"/>
    <col min="22" max="22" width="6.625" style="61" customWidth="1"/>
    <col min="23" max="23" width="10.625" style="61" customWidth="1"/>
    <col min="24" max="24" width="9.00390625" style="61" customWidth="1"/>
    <col min="25" max="25" width="4.00390625" style="61" hidden="1" customWidth="1"/>
    <col min="26" max="16384" width="9.00390625" style="61" customWidth="1"/>
  </cols>
  <sheetData>
    <row r="1" spans="1:24" ht="17.25">
      <c r="A1" s="278" t="s">
        <v>75</v>
      </c>
      <c r="B1" s="278"/>
      <c r="C1" s="278"/>
      <c r="D1" s="278"/>
      <c r="E1" s="278"/>
      <c r="F1" s="278"/>
      <c r="G1" s="278"/>
      <c r="H1" s="278"/>
      <c r="I1" s="278"/>
      <c r="J1" s="278"/>
      <c r="K1" s="279" t="s">
        <v>126</v>
      </c>
      <c r="L1" s="279"/>
      <c r="M1" s="278"/>
      <c r="N1" s="278"/>
      <c r="O1" s="60"/>
      <c r="X1" s="62"/>
    </row>
    <row r="2" spans="1:23" ht="13.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80" t="s">
        <v>42</v>
      </c>
      <c r="O2" s="280"/>
      <c r="P2" s="280"/>
      <c r="Q2" s="280"/>
      <c r="R2" s="280"/>
      <c r="S2" s="280"/>
      <c r="T2" s="280"/>
      <c r="U2" s="64"/>
      <c r="V2" s="281" t="s">
        <v>77</v>
      </c>
      <c r="W2" s="281"/>
    </row>
    <row r="3" spans="1:24" ht="13.5" customHeight="1">
      <c r="A3" s="65" t="s">
        <v>78</v>
      </c>
      <c r="B3" s="66" t="s">
        <v>79</v>
      </c>
      <c r="C3" s="282" t="s">
        <v>80</v>
      </c>
      <c r="D3" s="283"/>
      <c r="E3" s="283"/>
      <c r="F3" s="284"/>
      <c r="G3" s="288" t="s">
        <v>81</v>
      </c>
      <c r="H3" s="289"/>
      <c r="I3" s="289"/>
      <c r="J3" s="289"/>
      <c r="K3" s="289"/>
      <c r="L3" s="289"/>
      <c r="M3" s="289"/>
      <c r="N3" s="289"/>
      <c r="O3" s="289"/>
      <c r="P3" s="290"/>
      <c r="Q3" s="282" t="s">
        <v>82</v>
      </c>
      <c r="R3" s="284"/>
      <c r="S3" s="67"/>
      <c r="T3" s="291" t="s">
        <v>83</v>
      </c>
      <c r="U3" s="282" t="s">
        <v>84</v>
      </c>
      <c r="V3" s="284"/>
      <c r="W3" s="68" t="s">
        <v>85</v>
      </c>
      <c r="X3" s="69"/>
    </row>
    <row r="4" spans="1:24" ht="13.5">
      <c r="A4" s="70"/>
      <c r="B4" s="71" t="s">
        <v>86</v>
      </c>
      <c r="C4" s="285"/>
      <c r="D4" s="286"/>
      <c r="E4" s="286"/>
      <c r="F4" s="287"/>
      <c r="G4" s="298" t="s">
        <v>87</v>
      </c>
      <c r="H4" s="299"/>
      <c r="I4" s="299"/>
      <c r="J4" s="300"/>
      <c r="K4" s="298" t="s">
        <v>88</v>
      </c>
      <c r="L4" s="299"/>
      <c r="M4" s="299"/>
      <c r="N4" s="300"/>
      <c r="O4" s="298" t="s">
        <v>89</v>
      </c>
      <c r="P4" s="300"/>
      <c r="Q4" s="294" t="s">
        <v>90</v>
      </c>
      <c r="R4" s="295"/>
      <c r="S4" s="72"/>
      <c r="T4" s="292"/>
      <c r="U4" s="294"/>
      <c r="V4" s="295"/>
      <c r="W4" s="74" t="s">
        <v>86</v>
      </c>
      <c r="X4" s="75"/>
    </row>
    <row r="5" spans="1:24" ht="13.5">
      <c r="A5" s="76" t="s">
        <v>91</v>
      </c>
      <c r="B5" s="77" t="s">
        <v>92</v>
      </c>
      <c r="C5" s="78" t="s">
        <v>93</v>
      </c>
      <c r="D5" s="78" t="s">
        <v>94</v>
      </c>
      <c r="E5" s="301" t="s">
        <v>95</v>
      </c>
      <c r="F5" s="302"/>
      <c r="G5" s="78" t="s">
        <v>96</v>
      </c>
      <c r="H5" s="78" t="s">
        <v>97</v>
      </c>
      <c r="I5" s="78" t="s">
        <v>98</v>
      </c>
      <c r="J5" s="79" t="s">
        <v>99</v>
      </c>
      <c r="K5" s="78" t="s">
        <v>96</v>
      </c>
      <c r="L5" s="78" t="s">
        <v>97</v>
      </c>
      <c r="M5" s="78" t="s">
        <v>100</v>
      </c>
      <c r="N5" s="79" t="s">
        <v>99</v>
      </c>
      <c r="O5" s="296"/>
      <c r="P5" s="297"/>
      <c r="Q5" s="296" t="s">
        <v>101</v>
      </c>
      <c r="R5" s="297"/>
      <c r="S5" s="81"/>
      <c r="T5" s="293"/>
      <c r="U5" s="296"/>
      <c r="V5" s="297"/>
      <c r="W5" s="82" t="s">
        <v>92</v>
      </c>
      <c r="X5" s="75"/>
    </row>
    <row r="6" spans="1:24" ht="12.75" customHeight="1">
      <c r="A6" s="83" t="s">
        <v>48</v>
      </c>
      <c r="B6" s="84">
        <v>695176</v>
      </c>
      <c r="C6" s="85">
        <v>4703</v>
      </c>
      <c r="D6" s="86">
        <v>10936</v>
      </c>
      <c r="E6" s="87" t="s">
        <v>153</v>
      </c>
      <c r="F6" s="88">
        <v>6233</v>
      </c>
      <c r="G6" s="85">
        <v>11607</v>
      </c>
      <c r="H6" s="86">
        <v>8240</v>
      </c>
      <c r="I6" s="86">
        <v>51</v>
      </c>
      <c r="J6" s="88">
        <v>19898</v>
      </c>
      <c r="K6" s="85">
        <v>11607</v>
      </c>
      <c r="L6" s="86">
        <v>10570</v>
      </c>
      <c r="M6" s="86">
        <v>38</v>
      </c>
      <c r="N6" s="88">
        <v>22215</v>
      </c>
      <c r="O6" s="89" t="s">
        <v>153</v>
      </c>
      <c r="P6" s="88">
        <v>2317</v>
      </c>
      <c r="Q6" s="89" t="s">
        <v>153</v>
      </c>
      <c r="R6" s="90">
        <v>755</v>
      </c>
      <c r="S6" s="90">
        <v>-755</v>
      </c>
      <c r="T6" s="91">
        <v>24</v>
      </c>
      <c r="U6" s="89" t="s">
        <v>153</v>
      </c>
      <c r="V6" s="88">
        <v>9281</v>
      </c>
      <c r="W6" s="92">
        <v>685895</v>
      </c>
      <c r="X6" s="69"/>
    </row>
    <row r="7" spans="1:25" ht="12.75" customHeight="1">
      <c r="A7" s="93" t="s">
        <v>102</v>
      </c>
      <c r="B7" s="94"/>
      <c r="C7" s="95"/>
      <c r="D7" s="96"/>
      <c r="E7" s="97"/>
      <c r="F7" s="98"/>
      <c r="G7" s="95"/>
      <c r="H7" s="96"/>
      <c r="I7" s="96"/>
      <c r="J7" s="99"/>
      <c r="K7" s="95"/>
      <c r="L7" s="96"/>
      <c r="M7" s="96"/>
      <c r="N7" s="99"/>
      <c r="O7" s="100"/>
      <c r="P7" s="98"/>
      <c r="Q7" s="100"/>
      <c r="R7" s="98"/>
      <c r="S7" s="98"/>
      <c r="T7" s="94"/>
      <c r="U7" s="100"/>
      <c r="V7" s="98"/>
      <c r="W7" s="101"/>
      <c r="X7" s="75"/>
      <c r="Y7" s="61">
        <v>1</v>
      </c>
    </row>
    <row r="8" spans="1:25" s="105" customFormat="1" ht="12.75" customHeight="1">
      <c r="A8" s="102" t="s">
        <v>103</v>
      </c>
      <c r="B8" s="91">
        <v>19172</v>
      </c>
      <c r="C8" s="85">
        <v>4703</v>
      </c>
      <c r="D8" s="86">
        <v>61</v>
      </c>
      <c r="E8" s="87" t="s">
        <v>154</v>
      </c>
      <c r="F8" s="88">
        <v>4642</v>
      </c>
      <c r="G8" s="85">
        <v>984</v>
      </c>
      <c r="H8" s="86">
        <v>634</v>
      </c>
      <c r="I8" s="86">
        <v>3</v>
      </c>
      <c r="J8" s="88">
        <v>1621</v>
      </c>
      <c r="K8" s="85">
        <v>984</v>
      </c>
      <c r="L8" s="86">
        <v>558</v>
      </c>
      <c r="M8" s="86">
        <v>6</v>
      </c>
      <c r="N8" s="88">
        <v>1548</v>
      </c>
      <c r="O8" s="103" t="s">
        <v>154</v>
      </c>
      <c r="P8" s="88">
        <v>73</v>
      </c>
      <c r="Q8" s="103" t="s">
        <v>154</v>
      </c>
      <c r="R8" s="88">
        <v>9</v>
      </c>
      <c r="S8" s="88">
        <v>9</v>
      </c>
      <c r="T8" s="91">
        <v>1</v>
      </c>
      <c r="U8" s="103" t="s">
        <v>154</v>
      </c>
      <c r="V8" s="88">
        <v>4725</v>
      </c>
      <c r="W8" s="92">
        <v>23897</v>
      </c>
      <c r="X8" s="104"/>
      <c r="Y8" s="105">
        <v>1</v>
      </c>
    </row>
    <row r="9" spans="1:24" ht="12.75" customHeight="1">
      <c r="A9" s="93">
        <v>0</v>
      </c>
      <c r="B9" s="94">
        <v>0</v>
      </c>
      <c r="C9" s="95">
        <v>4703</v>
      </c>
      <c r="D9" s="97">
        <v>18</v>
      </c>
      <c r="E9" s="97" t="s">
        <v>154</v>
      </c>
      <c r="F9" s="98">
        <v>4685</v>
      </c>
      <c r="G9" s="96">
        <v>238</v>
      </c>
      <c r="H9" s="96">
        <v>85</v>
      </c>
      <c r="I9" s="96">
        <v>2</v>
      </c>
      <c r="J9" s="98">
        <v>325</v>
      </c>
      <c r="K9" s="95">
        <v>238</v>
      </c>
      <c r="L9" s="96">
        <v>65</v>
      </c>
      <c r="M9" s="96">
        <v>6</v>
      </c>
      <c r="N9" s="98">
        <v>309</v>
      </c>
      <c r="O9" s="100" t="s">
        <v>154</v>
      </c>
      <c r="P9" s="98">
        <v>16</v>
      </c>
      <c r="Q9" s="106" t="s">
        <v>154</v>
      </c>
      <c r="R9" s="98">
        <v>10</v>
      </c>
      <c r="S9" s="98">
        <v>10</v>
      </c>
      <c r="T9" s="94">
        <v>0</v>
      </c>
      <c r="U9" s="100" t="s">
        <v>154</v>
      </c>
      <c r="V9" s="98">
        <v>4711</v>
      </c>
      <c r="W9" s="101">
        <v>4711</v>
      </c>
      <c r="X9" s="69"/>
    </row>
    <row r="10" spans="1:24" ht="12.75" customHeight="1">
      <c r="A10" s="107">
        <v>1</v>
      </c>
      <c r="B10" s="94">
        <v>4759</v>
      </c>
      <c r="C10" s="108" t="s">
        <v>104</v>
      </c>
      <c r="D10" s="96">
        <v>8</v>
      </c>
      <c r="E10" s="97" t="s">
        <v>153</v>
      </c>
      <c r="F10" s="98">
        <v>8</v>
      </c>
      <c r="G10" s="95">
        <v>229</v>
      </c>
      <c r="H10" s="96">
        <v>160</v>
      </c>
      <c r="I10" s="96">
        <v>0</v>
      </c>
      <c r="J10" s="98">
        <v>389</v>
      </c>
      <c r="K10" s="95">
        <v>229</v>
      </c>
      <c r="L10" s="96">
        <v>148</v>
      </c>
      <c r="M10" s="96">
        <v>0</v>
      </c>
      <c r="N10" s="98">
        <v>377</v>
      </c>
      <c r="O10" s="100" t="s">
        <v>154</v>
      </c>
      <c r="P10" s="98">
        <v>12</v>
      </c>
      <c r="Q10" s="106" t="s">
        <v>154</v>
      </c>
      <c r="R10" s="98">
        <v>1</v>
      </c>
      <c r="S10" s="98">
        <v>1</v>
      </c>
      <c r="T10" s="94">
        <v>0</v>
      </c>
      <c r="U10" s="100" t="s">
        <v>154</v>
      </c>
      <c r="V10" s="98">
        <v>5</v>
      </c>
      <c r="W10" s="101">
        <v>4764</v>
      </c>
      <c r="X10" s="75"/>
    </row>
    <row r="11" spans="1:24" ht="12.75" customHeight="1">
      <c r="A11" s="107">
        <v>2</v>
      </c>
      <c r="B11" s="94">
        <v>4668</v>
      </c>
      <c r="C11" s="108" t="s">
        <v>104</v>
      </c>
      <c r="D11" s="96">
        <v>11</v>
      </c>
      <c r="E11" s="97" t="s">
        <v>153</v>
      </c>
      <c r="F11" s="98">
        <v>11</v>
      </c>
      <c r="G11" s="95">
        <v>204</v>
      </c>
      <c r="H11" s="96">
        <v>140</v>
      </c>
      <c r="I11" s="96">
        <v>1</v>
      </c>
      <c r="J11" s="98">
        <v>345</v>
      </c>
      <c r="K11" s="95">
        <v>204</v>
      </c>
      <c r="L11" s="96">
        <v>130</v>
      </c>
      <c r="M11" s="96">
        <v>0</v>
      </c>
      <c r="N11" s="98">
        <v>334</v>
      </c>
      <c r="O11" s="100" t="s">
        <v>154</v>
      </c>
      <c r="P11" s="98">
        <v>11</v>
      </c>
      <c r="Q11" s="106" t="s">
        <v>153</v>
      </c>
      <c r="R11" s="98">
        <v>2</v>
      </c>
      <c r="S11" s="98">
        <v>-2</v>
      </c>
      <c r="T11" s="94">
        <v>0</v>
      </c>
      <c r="U11" s="100" t="s">
        <v>153</v>
      </c>
      <c r="V11" s="98">
        <v>2</v>
      </c>
      <c r="W11" s="101">
        <v>4666</v>
      </c>
      <c r="X11" s="75"/>
    </row>
    <row r="12" spans="1:24" ht="12.75" customHeight="1">
      <c r="A12" s="107">
        <v>3</v>
      </c>
      <c r="B12" s="94">
        <v>4802</v>
      </c>
      <c r="C12" s="108" t="s">
        <v>104</v>
      </c>
      <c r="D12" s="96">
        <v>9</v>
      </c>
      <c r="E12" s="97" t="s">
        <v>153</v>
      </c>
      <c r="F12" s="98">
        <v>9</v>
      </c>
      <c r="G12" s="95">
        <v>158</v>
      </c>
      <c r="H12" s="96">
        <v>130</v>
      </c>
      <c r="I12" s="96">
        <v>0</v>
      </c>
      <c r="J12" s="98">
        <v>288</v>
      </c>
      <c r="K12" s="95">
        <v>158</v>
      </c>
      <c r="L12" s="96">
        <v>105</v>
      </c>
      <c r="M12" s="96">
        <v>0</v>
      </c>
      <c r="N12" s="98">
        <v>263</v>
      </c>
      <c r="O12" s="100" t="s">
        <v>154</v>
      </c>
      <c r="P12" s="98">
        <v>25</v>
      </c>
      <c r="Q12" s="106" t="s">
        <v>154</v>
      </c>
      <c r="R12" s="98">
        <v>1</v>
      </c>
      <c r="S12" s="98">
        <v>1</v>
      </c>
      <c r="T12" s="94">
        <v>1</v>
      </c>
      <c r="U12" s="100" t="s">
        <v>154</v>
      </c>
      <c r="V12" s="98">
        <v>18</v>
      </c>
      <c r="W12" s="101">
        <v>4820</v>
      </c>
      <c r="X12" s="75"/>
    </row>
    <row r="13" spans="1:24" ht="12.75" customHeight="1">
      <c r="A13" s="107">
        <v>4</v>
      </c>
      <c r="B13" s="94">
        <v>4943</v>
      </c>
      <c r="C13" s="108" t="s">
        <v>104</v>
      </c>
      <c r="D13" s="96">
        <v>15</v>
      </c>
      <c r="E13" s="97" t="s">
        <v>153</v>
      </c>
      <c r="F13" s="98">
        <v>15</v>
      </c>
      <c r="G13" s="95">
        <v>155</v>
      </c>
      <c r="H13" s="96">
        <v>119</v>
      </c>
      <c r="I13" s="96">
        <v>0</v>
      </c>
      <c r="J13" s="98">
        <v>274</v>
      </c>
      <c r="K13" s="95">
        <v>155</v>
      </c>
      <c r="L13" s="96">
        <v>110</v>
      </c>
      <c r="M13" s="96">
        <v>0</v>
      </c>
      <c r="N13" s="98">
        <v>265</v>
      </c>
      <c r="O13" s="100" t="s">
        <v>154</v>
      </c>
      <c r="P13" s="98">
        <v>9</v>
      </c>
      <c r="Q13" s="106" t="s">
        <v>153</v>
      </c>
      <c r="R13" s="98">
        <v>1</v>
      </c>
      <c r="S13" s="98">
        <v>-1</v>
      </c>
      <c r="T13" s="94">
        <v>0</v>
      </c>
      <c r="U13" s="100" t="s">
        <v>153</v>
      </c>
      <c r="V13" s="98">
        <v>7</v>
      </c>
      <c r="W13" s="101">
        <v>4936</v>
      </c>
      <c r="X13" s="75"/>
    </row>
    <row r="14" spans="1:25" s="105" customFormat="1" ht="12.75" customHeight="1">
      <c r="A14" s="109" t="s">
        <v>105</v>
      </c>
      <c r="B14" s="91">
        <v>26853</v>
      </c>
      <c r="C14" s="110" t="s">
        <v>104</v>
      </c>
      <c r="D14" s="86">
        <v>26</v>
      </c>
      <c r="E14" s="87" t="s">
        <v>153</v>
      </c>
      <c r="F14" s="88">
        <v>26</v>
      </c>
      <c r="G14" s="85">
        <v>542</v>
      </c>
      <c r="H14" s="86">
        <v>366</v>
      </c>
      <c r="I14" s="86">
        <v>3</v>
      </c>
      <c r="J14" s="88">
        <v>911</v>
      </c>
      <c r="K14" s="85">
        <v>542</v>
      </c>
      <c r="L14" s="86">
        <v>415</v>
      </c>
      <c r="M14" s="86">
        <v>1</v>
      </c>
      <c r="N14" s="88">
        <v>958</v>
      </c>
      <c r="O14" s="103" t="s">
        <v>153</v>
      </c>
      <c r="P14" s="88">
        <v>47</v>
      </c>
      <c r="Q14" s="103" t="s">
        <v>153</v>
      </c>
      <c r="R14" s="111">
        <v>9</v>
      </c>
      <c r="S14" s="88">
        <v>-9</v>
      </c>
      <c r="T14" s="91">
        <v>2</v>
      </c>
      <c r="U14" s="103" t="s">
        <v>153</v>
      </c>
      <c r="V14" s="88">
        <v>80</v>
      </c>
      <c r="W14" s="92">
        <v>26773</v>
      </c>
      <c r="X14" s="104"/>
      <c r="Y14" s="105">
        <v>1</v>
      </c>
    </row>
    <row r="15" spans="1:24" ht="12.75" customHeight="1">
      <c r="A15" s="107">
        <v>5</v>
      </c>
      <c r="B15" s="94">
        <v>4995</v>
      </c>
      <c r="C15" s="108" t="s">
        <v>104</v>
      </c>
      <c r="D15" s="96">
        <v>8</v>
      </c>
      <c r="E15" s="97" t="s">
        <v>153</v>
      </c>
      <c r="F15" s="98">
        <v>8</v>
      </c>
      <c r="G15" s="95">
        <v>149</v>
      </c>
      <c r="H15" s="96">
        <v>107</v>
      </c>
      <c r="I15" s="96">
        <v>0</v>
      </c>
      <c r="J15" s="98">
        <v>256</v>
      </c>
      <c r="K15" s="95">
        <v>149</v>
      </c>
      <c r="L15" s="96">
        <v>97</v>
      </c>
      <c r="M15" s="96">
        <v>0</v>
      </c>
      <c r="N15" s="98">
        <v>246</v>
      </c>
      <c r="O15" s="100" t="s">
        <v>154</v>
      </c>
      <c r="P15" s="98">
        <v>10</v>
      </c>
      <c r="Q15" s="106" t="s">
        <v>153</v>
      </c>
      <c r="R15" s="98">
        <v>1</v>
      </c>
      <c r="S15" s="98">
        <v>-1</v>
      </c>
      <c r="T15" s="94">
        <v>0</v>
      </c>
      <c r="U15" s="100" t="s">
        <v>154</v>
      </c>
      <c r="V15" s="98">
        <v>1</v>
      </c>
      <c r="W15" s="101">
        <v>4996</v>
      </c>
      <c r="X15" s="75"/>
    </row>
    <row r="16" spans="1:24" ht="12.75" customHeight="1">
      <c r="A16" s="107">
        <v>6</v>
      </c>
      <c r="B16" s="94">
        <v>5226</v>
      </c>
      <c r="C16" s="108" t="s">
        <v>104</v>
      </c>
      <c r="D16" s="96">
        <v>4</v>
      </c>
      <c r="E16" s="97" t="s">
        <v>153</v>
      </c>
      <c r="F16" s="98">
        <v>4</v>
      </c>
      <c r="G16" s="95">
        <v>137</v>
      </c>
      <c r="H16" s="96">
        <v>83</v>
      </c>
      <c r="I16" s="96">
        <v>1</v>
      </c>
      <c r="J16" s="98">
        <v>221</v>
      </c>
      <c r="K16" s="95">
        <v>137</v>
      </c>
      <c r="L16" s="96">
        <v>109</v>
      </c>
      <c r="M16" s="96">
        <v>0</v>
      </c>
      <c r="N16" s="98">
        <v>246</v>
      </c>
      <c r="O16" s="100" t="s">
        <v>153</v>
      </c>
      <c r="P16" s="98">
        <v>25</v>
      </c>
      <c r="Q16" s="106" t="s">
        <v>154</v>
      </c>
      <c r="R16" s="98">
        <v>0</v>
      </c>
      <c r="S16" s="98">
        <v>0</v>
      </c>
      <c r="T16" s="94">
        <v>0</v>
      </c>
      <c r="U16" s="100" t="s">
        <v>153</v>
      </c>
      <c r="V16" s="98">
        <v>29</v>
      </c>
      <c r="W16" s="101">
        <v>5197</v>
      </c>
      <c r="X16" s="75"/>
    </row>
    <row r="17" spans="1:24" ht="12.75" customHeight="1">
      <c r="A17" s="107">
        <v>7</v>
      </c>
      <c r="B17" s="94">
        <v>5326</v>
      </c>
      <c r="C17" s="108" t="s">
        <v>104</v>
      </c>
      <c r="D17" s="96">
        <v>9</v>
      </c>
      <c r="E17" s="97" t="s">
        <v>153</v>
      </c>
      <c r="F17" s="98">
        <v>9</v>
      </c>
      <c r="G17" s="95">
        <v>95</v>
      </c>
      <c r="H17" s="96">
        <v>70</v>
      </c>
      <c r="I17" s="96">
        <v>1</v>
      </c>
      <c r="J17" s="98">
        <v>166</v>
      </c>
      <c r="K17" s="95">
        <v>95</v>
      </c>
      <c r="L17" s="96">
        <v>72</v>
      </c>
      <c r="M17" s="96">
        <v>1</v>
      </c>
      <c r="N17" s="98">
        <v>168</v>
      </c>
      <c r="O17" s="100" t="s">
        <v>153</v>
      </c>
      <c r="P17" s="98">
        <v>2</v>
      </c>
      <c r="Q17" s="106" t="s">
        <v>154</v>
      </c>
      <c r="R17" s="98">
        <v>1</v>
      </c>
      <c r="S17" s="98">
        <v>1</v>
      </c>
      <c r="T17" s="94">
        <v>0</v>
      </c>
      <c r="U17" s="100" t="s">
        <v>153</v>
      </c>
      <c r="V17" s="98">
        <v>10</v>
      </c>
      <c r="W17" s="101">
        <v>5316</v>
      </c>
      <c r="X17" s="75"/>
    </row>
    <row r="18" spans="1:24" ht="12.75" customHeight="1">
      <c r="A18" s="107">
        <v>8</v>
      </c>
      <c r="B18" s="94">
        <v>5401</v>
      </c>
      <c r="C18" s="108" t="s">
        <v>104</v>
      </c>
      <c r="D18" s="96">
        <v>4</v>
      </c>
      <c r="E18" s="97" t="s">
        <v>153</v>
      </c>
      <c r="F18" s="98">
        <v>4</v>
      </c>
      <c r="G18" s="95">
        <v>82</v>
      </c>
      <c r="H18" s="96">
        <v>58</v>
      </c>
      <c r="I18" s="96">
        <v>1</v>
      </c>
      <c r="J18" s="98">
        <v>141</v>
      </c>
      <c r="K18" s="95">
        <v>82</v>
      </c>
      <c r="L18" s="96">
        <v>63</v>
      </c>
      <c r="M18" s="96">
        <v>0</v>
      </c>
      <c r="N18" s="98">
        <v>145</v>
      </c>
      <c r="O18" s="100" t="s">
        <v>153</v>
      </c>
      <c r="P18" s="98">
        <v>4</v>
      </c>
      <c r="Q18" s="106" t="s">
        <v>153</v>
      </c>
      <c r="R18" s="98">
        <v>4</v>
      </c>
      <c r="S18" s="98">
        <v>-4</v>
      </c>
      <c r="T18" s="94">
        <v>2</v>
      </c>
      <c r="U18" s="100" t="s">
        <v>153</v>
      </c>
      <c r="V18" s="98">
        <v>10</v>
      </c>
      <c r="W18" s="101">
        <v>5391</v>
      </c>
      <c r="X18" s="75"/>
    </row>
    <row r="19" spans="1:24" ht="12.75" customHeight="1">
      <c r="A19" s="107">
        <v>9</v>
      </c>
      <c r="B19" s="94">
        <v>5905</v>
      </c>
      <c r="C19" s="108" t="s">
        <v>104</v>
      </c>
      <c r="D19" s="96">
        <v>1</v>
      </c>
      <c r="E19" s="97" t="s">
        <v>153</v>
      </c>
      <c r="F19" s="98">
        <v>1</v>
      </c>
      <c r="G19" s="95">
        <v>79</v>
      </c>
      <c r="H19" s="96">
        <v>48</v>
      </c>
      <c r="I19" s="96">
        <v>0</v>
      </c>
      <c r="J19" s="98">
        <v>127</v>
      </c>
      <c r="K19" s="95">
        <v>79</v>
      </c>
      <c r="L19" s="96">
        <v>74</v>
      </c>
      <c r="M19" s="96">
        <v>0</v>
      </c>
      <c r="N19" s="98">
        <v>153</v>
      </c>
      <c r="O19" s="100" t="s">
        <v>153</v>
      </c>
      <c r="P19" s="98">
        <v>26</v>
      </c>
      <c r="Q19" s="106" t="s">
        <v>153</v>
      </c>
      <c r="R19" s="98">
        <v>5</v>
      </c>
      <c r="S19" s="98">
        <v>-5</v>
      </c>
      <c r="T19" s="94">
        <v>0</v>
      </c>
      <c r="U19" s="100" t="s">
        <v>153</v>
      </c>
      <c r="V19" s="98">
        <v>32</v>
      </c>
      <c r="W19" s="101">
        <v>5873</v>
      </c>
      <c r="X19" s="75"/>
    </row>
    <row r="20" spans="1:25" s="105" customFormat="1" ht="12.75" customHeight="1">
      <c r="A20" s="102" t="s">
        <v>106</v>
      </c>
      <c r="B20" s="91">
        <v>30065</v>
      </c>
      <c r="C20" s="110" t="s">
        <v>104</v>
      </c>
      <c r="D20" s="86">
        <v>11</v>
      </c>
      <c r="E20" s="87" t="s">
        <v>153</v>
      </c>
      <c r="F20" s="88">
        <v>11</v>
      </c>
      <c r="G20" s="85">
        <v>303</v>
      </c>
      <c r="H20" s="86">
        <v>220</v>
      </c>
      <c r="I20" s="86">
        <v>1</v>
      </c>
      <c r="J20" s="88">
        <v>524</v>
      </c>
      <c r="K20" s="85">
        <v>303</v>
      </c>
      <c r="L20" s="86">
        <v>259</v>
      </c>
      <c r="M20" s="86">
        <v>2</v>
      </c>
      <c r="N20" s="88">
        <v>564</v>
      </c>
      <c r="O20" s="103" t="s">
        <v>153</v>
      </c>
      <c r="P20" s="88">
        <v>40</v>
      </c>
      <c r="Q20" s="103" t="s">
        <v>154</v>
      </c>
      <c r="R20" s="111">
        <v>3</v>
      </c>
      <c r="S20" s="88">
        <v>3</v>
      </c>
      <c r="T20" s="91">
        <v>0</v>
      </c>
      <c r="U20" s="103" t="s">
        <v>153</v>
      </c>
      <c r="V20" s="88">
        <v>48</v>
      </c>
      <c r="W20" s="92">
        <v>30017</v>
      </c>
      <c r="X20" s="104"/>
      <c r="Y20" s="105">
        <v>1</v>
      </c>
    </row>
    <row r="21" spans="1:24" ht="12.75" customHeight="1">
      <c r="A21" s="107">
        <v>10</v>
      </c>
      <c r="B21" s="94">
        <v>5905</v>
      </c>
      <c r="C21" s="108" t="s">
        <v>104</v>
      </c>
      <c r="D21" s="96">
        <v>2</v>
      </c>
      <c r="E21" s="97" t="s">
        <v>153</v>
      </c>
      <c r="F21" s="98">
        <v>2</v>
      </c>
      <c r="G21" s="95">
        <v>83</v>
      </c>
      <c r="H21" s="96">
        <v>58</v>
      </c>
      <c r="I21" s="96">
        <v>0</v>
      </c>
      <c r="J21" s="98">
        <v>141</v>
      </c>
      <c r="K21" s="95">
        <v>83</v>
      </c>
      <c r="L21" s="96">
        <v>72</v>
      </c>
      <c r="M21" s="96">
        <v>1</v>
      </c>
      <c r="N21" s="98">
        <v>156</v>
      </c>
      <c r="O21" s="100" t="s">
        <v>153</v>
      </c>
      <c r="P21" s="98">
        <v>15</v>
      </c>
      <c r="Q21" s="106" t="s">
        <v>154</v>
      </c>
      <c r="R21" s="98">
        <v>1</v>
      </c>
      <c r="S21" s="98">
        <v>1</v>
      </c>
      <c r="T21" s="94">
        <v>0</v>
      </c>
      <c r="U21" s="100" t="s">
        <v>153</v>
      </c>
      <c r="V21" s="98">
        <v>16</v>
      </c>
      <c r="W21" s="101">
        <v>5889</v>
      </c>
      <c r="X21" s="75"/>
    </row>
    <row r="22" spans="1:24" ht="12.75" customHeight="1">
      <c r="A22" s="107">
        <v>11</v>
      </c>
      <c r="B22" s="94">
        <v>5740</v>
      </c>
      <c r="C22" s="108" t="s">
        <v>104</v>
      </c>
      <c r="D22" s="96">
        <v>2</v>
      </c>
      <c r="E22" s="97" t="s">
        <v>153</v>
      </c>
      <c r="F22" s="98">
        <v>2</v>
      </c>
      <c r="G22" s="95">
        <v>66</v>
      </c>
      <c r="H22" s="96">
        <v>41</v>
      </c>
      <c r="I22" s="96">
        <v>0</v>
      </c>
      <c r="J22" s="98">
        <v>107</v>
      </c>
      <c r="K22" s="95">
        <v>66</v>
      </c>
      <c r="L22" s="96">
        <v>47</v>
      </c>
      <c r="M22" s="96">
        <v>0</v>
      </c>
      <c r="N22" s="98">
        <v>113</v>
      </c>
      <c r="O22" s="100" t="s">
        <v>153</v>
      </c>
      <c r="P22" s="98">
        <v>6</v>
      </c>
      <c r="Q22" s="106" t="s">
        <v>154</v>
      </c>
      <c r="R22" s="98">
        <v>3</v>
      </c>
      <c r="S22" s="98">
        <v>3</v>
      </c>
      <c r="T22" s="94">
        <v>0</v>
      </c>
      <c r="U22" s="100" t="s">
        <v>153</v>
      </c>
      <c r="V22" s="98">
        <v>5</v>
      </c>
      <c r="W22" s="101">
        <v>5735</v>
      </c>
      <c r="X22" s="75"/>
    </row>
    <row r="23" spans="1:24" ht="12.75" customHeight="1">
      <c r="A23" s="107">
        <v>12</v>
      </c>
      <c r="B23" s="94">
        <v>6152</v>
      </c>
      <c r="C23" s="108" t="s">
        <v>104</v>
      </c>
      <c r="D23" s="96">
        <v>3</v>
      </c>
      <c r="E23" s="97" t="s">
        <v>153</v>
      </c>
      <c r="F23" s="98">
        <v>3</v>
      </c>
      <c r="G23" s="95">
        <v>66</v>
      </c>
      <c r="H23" s="96">
        <v>43</v>
      </c>
      <c r="I23" s="96">
        <v>0</v>
      </c>
      <c r="J23" s="98">
        <v>109</v>
      </c>
      <c r="K23" s="95">
        <v>66</v>
      </c>
      <c r="L23" s="96">
        <v>52</v>
      </c>
      <c r="M23" s="96">
        <v>1</v>
      </c>
      <c r="N23" s="98">
        <v>119</v>
      </c>
      <c r="O23" s="100" t="s">
        <v>153</v>
      </c>
      <c r="P23" s="98">
        <v>10</v>
      </c>
      <c r="Q23" s="106" t="s">
        <v>154</v>
      </c>
      <c r="R23" s="98">
        <v>1</v>
      </c>
      <c r="S23" s="98">
        <v>1</v>
      </c>
      <c r="T23" s="94">
        <v>0</v>
      </c>
      <c r="U23" s="100" t="s">
        <v>153</v>
      </c>
      <c r="V23" s="98">
        <v>12</v>
      </c>
      <c r="W23" s="101">
        <v>6140</v>
      </c>
      <c r="X23" s="75"/>
    </row>
    <row r="24" spans="1:24" ht="12.75" customHeight="1">
      <c r="A24" s="107">
        <v>13</v>
      </c>
      <c r="B24" s="94">
        <v>6074</v>
      </c>
      <c r="C24" s="108" t="s">
        <v>104</v>
      </c>
      <c r="D24" s="96">
        <v>2</v>
      </c>
      <c r="E24" s="97" t="s">
        <v>153</v>
      </c>
      <c r="F24" s="98">
        <v>2</v>
      </c>
      <c r="G24" s="95">
        <v>43</v>
      </c>
      <c r="H24" s="96">
        <v>47</v>
      </c>
      <c r="I24" s="96">
        <v>1</v>
      </c>
      <c r="J24" s="98">
        <v>91</v>
      </c>
      <c r="K24" s="95">
        <v>43</v>
      </c>
      <c r="L24" s="96">
        <v>52</v>
      </c>
      <c r="M24" s="96">
        <v>0</v>
      </c>
      <c r="N24" s="98">
        <v>95</v>
      </c>
      <c r="O24" s="100" t="s">
        <v>153</v>
      </c>
      <c r="P24" s="98">
        <v>4</v>
      </c>
      <c r="Q24" s="106" t="s">
        <v>154</v>
      </c>
      <c r="R24" s="98">
        <v>0</v>
      </c>
      <c r="S24" s="98">
        <v>0</v>
      </c>
      <c r="T24" s="94">
        <v>0</v>
      </c>
      <c r="U24" s="100" t="s">
        <v>153</v>
      </c>
      <c r="V24" s="98">
        <v>6</v>
      </c>
      <c r="W24" s="101">
        <v>6068</v>
      </c>
      <c r="X24" s="75"/>
    </row>
    <row r="25" spans="1:24" ht="12.75" customHeight="1">
      <c r="A25" s="107">
        <v>14</v>
      </c>
      <c r="B25" s="94">
        <v>6194</v>
      </c>
      <c r="C25" s="108" t="s">
        <v>104</v>
      </c>
      <c r="D25" s="96">
        <v>2</v>
      </c>
      <c r="E25" s="97" t="s">
        <v>153</v>
      </c>
      <c r="F25" s="98">
        <v>2</v>
      </c>
      <c r="G25" s="95">
        <v>45</v>
      </c>
      <c r="H25" s="96">
        <v>31</v>
      </c>
      <c r="I25" s="96">
        <v>0</v>
      </c>
      <c r="J25" s="98">
        <v>76</v>
      </c>
      <c r="K25" s="95">
        <v>45</v>
      </c>
      <c r="L25" s="96">
        <v>36</v>
      </c>
      <c r="M25" s="96">
        <v>0</v>
      </c>
      <c r="N25" s="98">
        <v>81</v>
      </c>
      <c r="O25" s="100" t="s">
        <v>153</v>
      </c>
      <c r="P25" s="98">
        <v>5</v>
      </c>
      <c r="Q25" s="106" t="s">
        <v>153</v>
      </c>
      <c r="R25" s="98">
        <v>2</v>
      </c>
      <c r="S25" s="98">
        <v>-2</v>
      </c>
      <c r="T25" s="94">
        <v>0</v>
      </c>
      <c r="U25" s="100" t="s">
        <v>153</v>
      </c>
      <c r="V25" s="98">
        <v>9</v>
      </c>
      <c r="W25" s="101">
        <v>6185</v>
      </c>
      <c r="X25" s="75"/>
    </row>
    <row r="26" spans="1:25" s="105" customFormat="1" ht="12.75" customHeight="1">
      <c r="A26" s="102" t="s">
        <v>107</v>
      </c>
      <c r="B26" s="91">
        <v>32526</v>
      </c>
      <c r="C26" s="110" t="s">
        <v>104</v>
      </c>
      <c r="D26" s="86">
        <v>39</v>
      </c>
      <c r="E26" s="87" t="s">
        <v>153</v>
      </c>
      <c r="F26" s="88">
        <v>39</v>
      </c>
      <c r="G26" s="85">
        <v>667</v>
      </c>
      <c r="H26" s="86">
        <v>394</v>
      </c>
      <c r="I26" s="86">
        <v>1</v>
      </c>
      <c r="J26" s="88">
        <v>1062</v>
      </c>
      <c r="K26" s="85">
        <v>667</v>
      </c>
      <c r="L26" s="86">
        <v>1332</v>
      </c>
      <c r="M26" s="86">
        <v>0</v>
      </c>
      <c r="N26" s="88">
        <v>1999</v>
      </c>
      <c r="O26" s="103" t="s">
        <v>153</v>
      </c>
      <c r="P26" s="88">
        <v>937</v>
      </c>
      <c r="Q26" s="103" t="s">
        <v>154</v>
      </c>
      <c r="R26" s="111">
        <v>45</v>
      </c>
      <c r="S26" s="88">
        <v>45</v>
      </c>
      <c r="T26" s="91">
        <v>1</v>
      </c>
      <c r="U26" s="103" t="s">
        <v>153</v>
      </c>
      <c r="V26" s="88">
        <v>930</v>
      </c>
      <c r="W26" s="92">
        <v>31596</v>
      </c>
      <c r="X26" s="104"/>
      <c r="Y26" s="105">
        <v>1</v>
      </c>
    </row>
    <row r="27" spans="1:24" ht="12.75" customHeight="1">
      <c r="A27" s="107">
        <v>15</v>
      </c>
      <c r="B27" s="94">
        <v>6102</v>
      </c>
      <c r="C27" s="108" t="s">
        <v>104</v>
      </c>
      <c r="D27" s="96">
        <v>4</v>
      </c>
      <c r="E27" s="97" t="s">
        <v>153</v>
      </c>
      <c r="F27" s="98">
        <v>4</v>
      </c>
      <c r="G27" s="95">
        <v>66</v>
      </c>
      <c r="H27" s="96">
        <v>25</v>
      </c>
      <c r="I27" s="96">
        <v>0</v>
      </c>
      <c r="J27" s="98">
        <v>91</v>
      </c>
      <c r="K27" s="95">
        <v>66</v>
      </c>
      <c r="L27" s="96">
        <v>37</v>
      </c>
      <c r="M27" s="96">
        <v>0</v>
      </c>
      <c r="N27" s="98">
        <v>103</v>
      </c>
      <c r="O27" s="100" t="s">
        <v>153</v>
      </c>
      <c r="P27" s="98">
        <v>12</v>
      </c>
      <c r="Q27" s="106" t="s">
        <v>154</v>
      </c>
      <c r="R27" s="98">
        <v>6</v>
      </c>
      <c r="S27" s="98">
        <v>6</v>
      </c>
      <c r="T27" s="94">
        <v>0</v>
      </c>
      <c r="U27" s="100" t="s">
        <v>153</v>
      </c>
      <c r="V27" s="98">
        <v>10</v>
      </c>
      <c r="W27" s="101">
        <v>6092</v>
      </c>
      <c r="X27" s="75"/>
    </row>
    <row r="28" spans="1:24" ht="12.75" customHeight="1">
      <c r="A28" s="107">
        <v>16</v>
      </c>
      <c r="B28" s="94">
        <v>6705</v>
      </c>
      <c r="C28" s="108" t="s">
        <v>104</v>
      </c>
      <c r="D28" s="96">
        <v>2</v>
      </c>
      <c r="E28" s="97" t="s">
        <v>153</v>
      </c>
      <c r="F28" s="98">
        <v>2</v>
      </c>
      <c r="G28" s="95">
        <v>88</v>
      </c>
      <c r="H28" s="96">
        <v>24</v>
      </c>
      <c r="I28" s="96">
        <v>0</v>
      </c>
      <c r="J28" s="98">
        <v>112</v>
      </c>
      <c r="K28" s="95">
        <v>88</v>
      </c>
      <c r="L28" s="96">
        <v>36</v>
      </c>
      <c r="M28" s="96">
        <v>0</v>
      </c>
      <c r="N28" s="98">
        <v>124</v>
      </c>
      <c r="O28" s="100" t="s">
        <v>153</v>
      </c>
      <c r="P28" s="98">
        <v>12</v>
      </c>
      <c r="Q28" s="106" t="s">
        <v>154</v>
      </c>
      <c r="R28" s="98">
        <v>2</v>
      </c>
      <c r="S28" s="98">
        <v>2</v>
      </c>
      <c r="T28" s="94">
        <v>0</v>
      </c>
      <c r="U28" s="100" t="s">
        <v>153</v>
      </c>
      <c r="V28" s="98">
        <v>12</v>
      </c>
      <c r="W28" s="101">
        <v>6693</v>
      </c>
      <c r="X28" s="75"/>
    </row>
    <row r="29" spans="1:24" ht="12.75" customHeight="1">
      <c r="A29" s="107">
        <v>17</v>
      </c>
      <c r="B29" s="94">
        <v>6740</v>
      </c>
      <c r="C29" s="108" t="s">
        <v>104</v>
      </c>
      <c r="D29" s="96">
        <v>11</v>
      </c>
      <c r="E29" s="97" t="s">
        <v>153</v>
      </c>
      <c r="F29" s="98">
        <v>11</v>
      </c>
      <c r="G29" s="95">
        <v>82</v>
      </c>
      <c r="H29" s="96">
        <v>8</v>
      </c>
      <c r="I29" s="96">
        <v>0</v>
      </c>
      <c r="J29" s="98">
        <v>90</v>
      </c>
      <c r="K29" s="95">
        <v>82</v>
      </c>
      <c r="L29" s="96">
        <v>26</v>
      </c>
      <c r="M29" s="96">
        <v>0</v>
      </c>
      <c r="N29" s="98">
        <v>108</v>
      </c>
      <c r="O29" s="100" t="s">
        <v>153</v>
      </c>
      <c r="P29" s="98">
        <v>18</v>
      </c>
      <c r="Q29" s="106" t="s">
        <v>154</v>
      </c>
      <c r="R29" s="98">
        <v>1</v>
      </c>
      <c r="S29" s="98">
        <v>1</v>
      </c>
      <c r="T29" s="94">
        <v>0</v>
      </c>
      <c r="U29" s="100" t="s">
        <v>153</v>
      </c>
      <c r="V29" s="98">
        <v>28</v>
      </c>
      <c r="W29" s="101">
        <v>6712</v>
      </c>
      <c r="X29" s="75"/>
    </row>
    <row r="30" spans="1:24" ht="12.75" customHeight="1">
      <c r="A30" s="107">
        <v>18</v>
      </c>
      <c r="B30" s="94">
        <v>6706</v>
      </c>
      <c r="C30" s="108" t="s">
        <v>104</v>
      </c>
      <c r="D30" s="96">
        <v>11</v>
      </c>
      <c r="E30" s="97" t="s">
        <v>153</v>
      </c>
      <c r="F30" s="98">
        <v>11</v>
      </c>
      <c r="G30" s="95">
        <v>182</v>
      </c>
      <c r="H30" s="96">
        <v>121</v>
      </c>
      <c r="I30" s="96">
        <v>1</v>
      </c>
      <c r="J30" s="98">
        <v>304</v>
      </c>
      <c r="K30" s="95">
        <v>182</v>
      </c>
      <c r="L30" s="96">
        <v>557</v>
      </c>
      <c r="M30" s="96">
        <v>0</v>
      </c>
      <c r="N30" s="98">
        <v>739</v>
      </c>
      <c r="O30" s="100" t="s">
        <v>153</v>
      </c>
      <c r="P30" s="98">
        <v>435</v>
      </c>
      <c r="Q30" s="106" t="s">
        <v>154</v>
      </c>
      <c r="R30" s="98">
        <v>8</v>
      </c>
      <c r="S30" s="98">
        <v>8</v>
      </c>
      <c r="T30" s="94">
        <v>1</v>
      </c>
      <c r="U30" s="100" t="s">
        <v>153</v>
      </c>
      <c r="V30" s="98">
        <v>437</v>
      </c>
      <c r="W30" s="101">
        <v>6269</v>
      </c>
      <c r="X30" s="75"/>
    </row>
    <row r="31" spans="1:24" ht="12.75" customHeight="1">
      <c r="A31" s="107">
        <v>19</v>
      </c>
      <c r="B31" s="94">
        <v>6273</v>
      </c>
      <c r="C31" s="108" t="s">
        <v>104</v>
      </c>
      <c r="D31" s="96">
        <v>11</v>
      </c>
      <c r="E31" s="97" t="s">
        <v>153</v>
      </c>
      <c r="F31" s="98">
        <v>11</v>
      </c>
      <c r="G31" s="95">
        <v>249</v>
      </c>
      <c r="H31" s="96">
        <v>216</v>
      </c>
      <c r="I31" s="96">
        <v>0</v>
      </c>
      <c r="J31" s="98">
        <v>465</v>
      </c>
      <c r="K31" s="95">
        <v>249</v>
      </c>
      <c r="L31" s="96">
        <v>676</v>
      </c>
      <c r="M31" s="96">
        <v>0</v>
      </c>
      <c r="N31" s="98">
        <v>925</v>
      </c>
      <c r="O31" s="100" t="s">
        <v>153</v>
      </c>
      <c r="P31" s="98">
        <v>460</v>
      </c>
      <c r="Q31" s="106" t="s">
        <v>154</v>
      </c>
      <c r="R31" s="98">
        <v>28</v>
      </c>
      <c r="S31" s="98">
        <v>28</v>
      </c>
      <c r="T31" s="94">
        <v>0</v>
      </c>
      <c r="U31" s="100" t="s">
        <v>153</v>
      </c>
      <c r="V31" s="98">
        <v>443</v>
      </c>
      <c r="W31" s="101">
        <v>5830</v>
      </c>
      <c r="X31" s="75"/>
    </row>
    <row r="32" spans="1:25" s="105" customFormat="1" ht="12.75" customHeight="1">
      <c r="A32" s="102" t="s">
        <v>108</v>
      </c>
      <c r="B32" s="91">
        <v>26888</v>
      </c>
      <c r="C32" s="110" t="s">
        <v>104</v>
      </c>
      <c r="D32" s="86">
        <v>36</v>
      </c>
      <c r="E32" s="87" t="s">
        <v>153</v>
      </c>
      <c r="F32" s="88">
        <v>36</v>
      </c>
      <c r="G32" s="85">
        <v>1778</v>
      </c>
      <c r="H32" s="86">
        <v>1396</v>
      </c>
      <c r="I32" s="86">
        <v>4</v>
      </c>
      <c r="J32" s="88">
        <v>3178</v>
      </c>
      <c r="K32" s="85">
        <v>1778</v>
      </c>
      <c r="L32" s="86">
        <v>2461</v>
      </c>
      <c r="M32" s="86">
        <v>2</v>
      </c>
      <c r="N32" s="88">
        <v>4241</v>
      </c>
      <c r="O32" s="103" t="s">
        <v>153</v>
      </c>
      <c r="P32" s="88">
        <v>1063</v>
      </c>
      <c r="Q32" s="103" t="s">
        <v>153</v>
      </c>
      <c r="R32" s="111">
        <v>354</v>
      </c>
      <c r="S32" s="88">
        <v>-354</v>
      </c>
      <c r="T32" s="91">
        <v>3</v>
      </c>
      <c r="U32" s="103" t="s">
        <v>153</v>
      </c>
      <c r="V32" s="88">
        <v>1450</v>
      </c>
      <c r="W32" s="92">
        <v>25438</v>
      </c>
      <c r="X32" s="104"/>
      <c r="Y32" s="105">
        <v>1</v>
      </c>
    </row>
    <row r="33" spans="1:24" ht="12.75" customHeight="1">
      <c r="A33" s="107">
        <v>20</v>
      </c>
      <c r="B33" s="94">
        <v>5232</v>
      </c>
      <c r="C33" s="108" t="s">
        <v>104</v>
      </c>
      <c r="D33" s="96">
        <v>4</v>
      </c>
      <c r="E33" s="97" t="s">
        <v>153</v>
      </c>
      <c r="F33" s="98">
        <v>4</v>
      </c>
      <c r="G33" s="96">
        <v>287</v>
      </c>
      <c r="H33" s="96">
        <v>193</v>
      </c>
      <c r="I33" s="96">
        <v>0</v>
      </c>
      <c r="J33" s="98">
        <v>480</v>
      </c>
      <c r="K33" s="95">
        <v>287</v>
      </c>
      <c r="L33" s="96">
        <v>361</v>
      </c>
      <c r="M33" s="96">
        <v>0</v>
      </c>
      <c r="N33" s="98">
        <v>648</v>
      </c>
      <c r="O33" s="100" t="s">
        <v>153</v>
      </c>
      <c r="P33" s="98">
        <v>168</v>
      </c>
      <c r="Q33" s="106" t="s">
        <v>154</v>
      </c>
      <c r="R33" s="98">
        <v>6</v>
      </c>
      <c r="S33" s="98">
        <v>6</v>
      </c>
      <c r="T33" s="94">
        <v>0</v>
      </c>
      <c r="U33" s="100" t="s">
        <v>153</v>
      </c>
      <c r="V33" s="98">
        <v>166</v>
      </c>
      <c r="W33" s="101">
        <v>5066</v>
      </c>
      <c r="X33" s="75"/>
    </row>
    <row r="34" spans="1:24" ht="12.75" customHeight="1">
      <c r="A34" s="107">
        <v>21</v>
      </c>
      <c r="B34" s="94">
        <v>5417</v>
      </c>
      <c r="C34" s="108" t="s">
        <v>104</v>
      </c>
      <c r="D34" s="96">
        <v>9</v>
      </c>
      <c r="E34" s="97" t="s">
        <v>153</v>
      </c>
      <c r="F34" s="98">
        <v>9</v>
      </c>
      <c r="G34" s="96">
        <v>354</v>
      </c>
      <c r="H34" s="96">
        <v>233</v>
      </c>
      <c r="I34" s="96">
        <v>2</v>
      </c>
      <c r="J34" s="98">
        <v>589</v>
      </c>
      <c r="K34" s="95">
        <v>354</v>
      </c>
      <c r="L34" s="96">
        <v>529</v>
      </c>
      <c r="M34" s="96">
        <v>1</v>
      </c>
      <c r="N34" s="98">
        <v>884</v>
      </c>
      <c r="O34" s="100" t="s">
        <v>153</v>
      </c>
      <c r="P34" s="98">
        <v>295</v>
      </c>
      <c r="Q34" s="106" t="s">
        <v>153</v>
      </c>
      <c r="R34" s="98">
        <v>75</v>
      </c>
      <c r="S34" s="98">
        <v>-75</v>
      </c>
      <c r="T34" s="94">
        <v>0</v>
      </c>
      <c r="U34" s="100" t="s">
        <v>153</v>
      </c>
      <c r="V34" s="98">
        <v>379</v>
      </c>
      <c r="W34" s="101">
        <v>5038</v>
      </c>
      <c r="X34" s="75"/>
    </row>
    <row r="35" spans="1:24" ht="12.75" customHeight="1">
      <c r="A35" s="107">
        <v>22</v>
      </c>
      <c r="B35" s="94">
        <v>5364</v>
      </c>
      <c r="C35" s="108" t="s">
        <v>104</v>
      </c>
      <c r="D35" s="96">
        <v>4</v>
      </c>
      <c r="E35" s="97" t="s">
        <v>153</v>
      </c>
      <c r="F35" s="98">
        <v>4</v>
      </c>
      <c r="G35" s="96">
        <v>378</v>
      </c>
      <c r="H35" s="96">
        <v>314</v>
      </c>
      <c r="I35" s="96">
        <v>0</v>
      </c>
      <c r="J35" s="98">
        <v>692</v>
      </c>
      <c r="K35" s="95">
        <v>378</v>
      </c>
      <c r="L35" s="96">
        <v>600</v>
      </c>
      <c r="M35" s="96">
        <v>1</v>
      </c>
      <c r="N35" s="98">
        <v>979</v>
      </c>
      <c r="O35" s="100" t="s">
        <v>153</v>
      </c>
      <c r="P35" s="98">
        <v>287</v>
      </c>
      <c r="Q35" s="106" t="s">
        <v>153</v>
      </c>
      <c r="R35" s="98">
        <v>100</v>
      </c>
      <c r="S35" s="98">
        <v>-100</v>
      </c>
      <c r="T35" s="94">
        <v>2</v>
      </c>
      <c r="U35" s="100" t="s">
        <v>153</v>
      </c>
      <c r="V35" s="98">
        <v>389</v>
      </c>
      <c r="W35" s="101">
        <v>4975</v>
      </c>
      <c r="X35" s="75"/>
    </row>
    <row r="36" spans="1:24" ht="12.75" customHeight="1">
      <c r="A36" s="107">
        <v>23</v>
      </c>
      <c r="B36" s="94">
        <v>5383</v>
      </c>
      <c r="C36" s="108" t="s">
        <v>104</v>
      </c>
      <c r="D36" s="96">
        <v>8</v>
      </c>
      <c r="E36" s="97" t="s">
        <v>153</v>
      </c>
      <c r="F36" s="98">
        <v>8</v>
      </c>
      <c r="G36" s="96">
        <v>385</v>
      </c>
      <c r="H36" s="96">
        <v>386</v>
      </c>
      <c r="I36" s="96">
        <v>1</v>
      </c>
      <c r="J36" s="98">
        <v>772</v>
      </c>
      <c r="K36" s="95">
        <v>385</v>
      </c>
      <c r="L36" s="96">
        <v>625</v>
      </c>
      <c r="M36" s="96">
        <v>0</v>
      </c>
      <c r="N36" s="98">
        <v>1010</v>
      </c>
      <c r="O36" s="100" t="s">
        <v>153</v>
      </c>
      <c r="P36" s="98">
        <v>238</v>
      </c>
      <c r="Q36" s="106" t="s">
        <v>153</v>
      </c>
      <c r="R36" s="98">
        <v>96</v>
      </c>
      <c r="S36" s="98">
        <v>-96</v>
      </c>
      <c r="T36" s="94">
        <v>1</v>
      </c>
      <c r="U36" s="100" t="s">
        <v>153</v>
      </c>
      <c r="V36" s="98">
        <v>341</v>
      </c>
      <c r="W36" s="101">
        <v>5042</v>
      </c>
      <c r="X36" s="75"/>
    </row>
    <row r="37" spans="1:24" ht="12.75" customHeight="1">
      <c r="A37" s="107">
        <v>24</v>
      </c>
      <c r="B37" s="94">
        <v>5492</v>
      </c>
      <c r="C37" s="108" t="s">
        <v>104</v>
      </c>
      <c r="D37" s="96">
        <v>11</v>
      </c>
      <c r="E37" s="97" t="s">
        <v>153</v>
      </c>
      <c r="F37" s="98">
        <v>11</v>
      </c>
      <c r="G37" s="96">
        <v>374</v>
      </c>
      <c r="H37" s="96">
        <v>270</v>
      </c>
      <c r="I37" s="96">
        <v>1</v>
      </c>
      <c r="J37" s="98">
        <v>645</v>
      </c>
      <c r="K37" s="95">
        <v>374</v>
      </c>
      <c r="L37" s="96">
        <v>346</v>
      </c>
      <c r="M37" s="96">
        <v>0</v>
      </c>
      <c r="N37" s="98">
        <v>720</v>
      </c>
      <c r="O37" s="100" t="s">
        <v>153</v>
      </c>
      <c r="P37" s="98">
        <v>75</v>
      </c>
      <c r="Q37" s="106" t="s">
        <v>153</v>
      </c>
      <c r="R37" s="98">
        <v>89</v>
      </c>
      <c r="S37" s="98">
        <v>-89</v>
      </c>
      <c r="T37" s="94">
        <v>0</v>
      </c>
      <c r="U37" s="100" t="s">
        <v>153</v>
      </c>
      <c r="V37" s="98">
        <v>175</v>
      </c>
      <c r="W37" s="101">
        <v>5317</v>
      </c>
      <c r="X37" s="75"/>
    </row>
    <row r="38" spans="1:25" s="105" customFormat="1" ht="12.75" customHeight="1">
      <c r="A38" s="102" t="s">
        <v>109</v>
      </c>
      <c r="B38" s="91">
        <v>30722</v>
      </c>
      <c r="C38" s="110" t="s">
        <v>104</v>
      </c>
      <c r="D38" s="86">
        <v>49</v>
      </c>
      <c r="E38" s="87" t="s">
        <v>153</v>
      </c>
      <c r="F38" s="88">
        <v>49</v>
      </c>
      <c r="G38" s="86">
        <v>1873</v>
      </c>
      <c r="H38" s="86">
        <v>1501</v>
      </c>
      <c r="I38" s="86">
        <v>4</v>
      </c>
      <c r="J38" s="88">
        <v>3378</v>
      </c>
      <c r="K38" s="85">
        <v>1873</v>
      </c>
      <c r="L38" s="86">
        <v>1487</v>
      </c>
      <c r="M38" s="86">
        <v>1</v>
      </c>
      <c r="N38" s="88">
        <v>3361</v>
      </c>
      <c r="O38" s="103" t="s">
        <v>154</v>
      </c>
      <c r="P38" s="88">
        <v>17</v>
      </c>
      <c r="Q38" s="103" t="s">
        <v>153</v>
      </c>
      <c r="R38" s="111">
        <v>196</v>
      </c>
      <c r="S38" s="88">
        <v>-196</v>
      </c>
      <c r="T38" s="91">
        <v>2</v>
      </c>
      <c r="U38" s="103" t="s">
        <v>153</v>
      </c>
      <c r="V38" s="88">
        <v>226</v>
      </c>
      <c r="W38" s="92">
        <v>30496</v>
      </c>
      <c r="X38" s="104"/>
      <c r="Y38" s="105">
        <v>1</v>
      </c>
    </row>
    <row r="39" spans="1:24" ht="12.75" customHeight="1">
      <c r="A39" s="107">
        <v>25</v>
      </c>
      <c r="B39" s="94">
        <v>5705</v>
      </c>
      <c r="C39" s="108" t="s">
        <v>104</v>
      </c>
      <c r="D39" s="96">
        <v>9</v>
      </c>
      <c r="E39" s="97" t="s">
        <v>153</v>
      </c>
      <c r="F39" s="98">
        <v>9</v>
      </c>
      <c r="G39" s="96">
        <v>397</v>
      </c>
      <c r="H39" s="96">
        <v>331</v>
      </c>
      <c r="I39" s="96">
        <v>0</v>
      </c>
      <c r="J39" s="98">
        <v>728</v>
      </c>
      <c r="K39" s="95">
        <v>397</v>
      </c>
      <c r="L39" s="96">
        <v>331</v>
      </c>
      <c r="M39" s="96">
        <v>0</v>
      </c>
      <c r="N39" s="98">
        <v>728</v>
      </c>
      <c r="O39" s="100" t="s">
        <v>154</v>
      </c>
      <c r="P39" s="98">
        <v>0</v>
      </c>
      <c r="Q39" s="106" t="s">
        <v>153</v>
      </c>
      <c r="R39" s="98">
        <v>52</v>
      </c>
      <c r="S39" s="98">
        <v>-52</v>
      </c>
      <c r="T39" s="94">
        <v>1</v>
      </c>
      <c r="U39" s="100" t="s">
        <v>153</v>
      </c>
      <c r="V39" s="98">
        <v>60</v>
      </c>
      <c r="W39" s="101">
        <v>5645</v>
      </c>
      <c r="X39" s="75"/>
    </row>
    <row r="40" spans="1:24" ht="12.75" customHeight="1">
      <c r="A40" s="107">
        <v>26</v>
      </c>
      <c r="B40" s="94">
        <v>5871</v>
      </c>
      <c r="C40" s="108" t="s">
        <v>104</v>
      </c>
      <c r="D40" s="96">
        <v>9</v>
      </c>
      <c r="E40" s="97" t="s">
        <v>153</v>
      </c>
      <c r="F40" s="98">
        <v>9</v>
      </c>
      <c r="G40" s="96">
        <v>384</v>
      </c>
      <c r="H40" s="96">
        <v>324</v>
      </c>
      <c r="I40" s="96">
        <v>1</v>
      </c>
      <c r="J40" s="98">
        <v>709</v>
      </c>
      <c r="K40" s="95">
        <v>384</v>
      </c>
      <c r="L40" s="96">
        <v>331</v>
      </c>
      <c r="M40" s="96">
        <v>1</v>
      </c>
      <c r="N40" s="98">
        <v>716</v>
      </c>
      <c r="O40" s="100" t="s">
        <v>153</v>
      </c>
      <c r="P40" s="98">
        <v>7</v>
      </c>
      <c r="Q40" s="106" t="s">
        <v>153</v>
      </c>
      <c r="R40" s="98">
        <v>27</v>
      </c>
      <c r="S40" s="98">
        <v>-27</v>
      </c>
      <c r="T40" s="94">
        <v>0</v>
      </c>
      <c r="U40" s="100" t="s">
        <v>153</v>
      </c>
      <c r="V40" s="98">
        <v>43</v>
      </c>
      <c r="W40" s="101">
        <v>5828</v>
      </c>
      <c r="X40" s="75"/>
    </row>
    <row r="41" spans="1:24" ht="12.75" customHeight="1">
      <c r="A41" s="107">
        <v>27</v>
      </c>
      <c r="B41" s="94">
        <v>6245</v>
      </c>
      <c r="C41" s="108" t="s">
        <v>104</v>
      </c>
      <c r="D41" s="96">
        <v>9</v>
      </c>
      <c r="E41" s="97" t="s">
        <v>153</v>
      </c>
      <c r="F41" s="98">
        <v>9</v>
      </c>
      <c r="G41" s="96">
        <v>370</v>
      </c>
      <c r="H41" s="96">
        <v>295</v>
      </c>
      <c r="I41" s="96">
        <v>1</v>
      </c>
      <c r="J41" s="98">
        <v>666</v>
      </c>
      <c r="K41" s="95">
        <v>370</v>
      </c>
      <c r="L41" s="96">
        <v>289</v>
      </c>
      <c r="M41" s="96">
        <v>0</v>
      </c>
      <c r="N41" s="98">
        <v>659</v>
      </c>
      <c r="O41" s="100" t="s">
        <v>154</v>
      </c>
      <c r="P41" s="98">
        <v>7</v>
      </c>
      <c r="Q41" s="106" t="s">
        <v>153</v>
      </c>
      <c r="R41" s="98">
        <v>28</v>
      </c>
      <c r="S41" s="98">
        <v>-28</v>
      </c>
      <c r="T41" s="94">
        <v>0</v>
      </c>
      <c r="U41" s="100" t="s">
        <v>153</v>
      </c>
      <c r="V41" s="98">
        <v>30</v>
      </c>
      <c r="W41" s="101">
        <v>6215</v>
      </c>
      <c r="X41" s="75"/>
    </row>
    <row r="42" spans="1:24" ht="12.75" customHeight="1">
      <c r="A42" s="107">
        <v>28</v>
      </c>
      <c r="B42" s="94">
        <v>6411</v>
      </c>
      <c r="C42" s="108" t="s">
        <v>104</v>
      </c>
      <c r="D42" s="96">
        <v>10</v>
      </c>
      <c r="E42" s="97" t="s">
        <v>153</v>
      </c>
      <c r="F42" s="98">
        <v>10</v>
      </c>
      <c r="G42" s="96">
        <v>375</v>
      </c>
      <c r="H42" s="96">
        <v>294</v>
      </c>
      <c r="I42" s="96">
        <v>1</v>
      </c>
      <c r="J42" s="98">
        <v>670</v>
      </c>
      <c r="K42" s="95">
        <v>375</v>
      </c>
      <c r="L42" s="96">
        <v>277</v>
      </c>
      <c r="M42" s="96">
        <v>0</v>
      </c>
      <c r="N42" s="98">
        <v>652</v>
      </c>
      <c r="O42" s="100" t="s">
        <v>154</v>
      </c>
      <c r="P42" s="98">
        <v>18</v>
      </c>
      <c r="Q42" s="106" t="s">
        <v>153</v>
      </c>
      <c r="R42" s="98">
        <v>36</v>
      </c>
      <c r="S42" s="98">
        <v>-36</v>
      </c>
      <c r="T42" s="94">
        <v>1</v>
      </c>
      <c r="U42" s="100" t="s">
        <v>153</v>
      </c>
      <c r="V42" s="98">
        <v>27</v>
      </c>
      <c r="W42" s="101">
        <v>6384</v>
      </c>
      <c r="X42" s="75"/>
    </row>
    <row r="43" spans="1:24" ht="12.75" customHeight="1">
      <c r="A43" s="107">
        <v>29</v>
      </c>
      <c r="B43" s="94">
        <v>6490</v>
      </c>
      <c r="C43" s="108" t="s">
        <v>104</v>
      </c>
      <c r="D43" s="96">
        <v>12</v>
      </c>
      <c r="E43" s="97" t="s">
        <v>153</v>
      </c>
      <c r="F43" s="98">
        <v>12</v>
      </c>
      <c r="G43" s="96">
        <v>347</v>
      </c>
      <c r="H43" s="96">
        <v>257</v>
      </c>
      <c r="I43" s="96">
        <v>1</v>
      </c>
      <c r="J43" s="98">
        <v>605</v>
      </c>
      <c r="K43" s="95">
        <v>347</v>
      </c>
      <c r="L43" s="96">
        <v>259</v>
      </c>
      <c r="M43" s="96">
        <v>0</v>
      </c>
      <c r="N43" s="98">
        <v>606</v>
      </c>
      <c r="O43" s="100" t="s">
        <v>153</v>
      </c>
      <c r="P43" s="98">
        <v>1</v>
      </c>
      <c r="Q43" s="106" t="s">
        <v>153</v>
      </c>
      <c r="R43" s="98">
        <v>53</v>
      </c>
      <c r="S43" s="98">
        <v>-53</v>
      </c>
      <c r="T43" s="94">
        <v>0</v>
      </c>
      <c r="U43" s="100" t="s">
        <v>153</v>
      </c>
      <c r="V43" s="98">
        <v>66</v>
      </c>
      <c r="W43" s="101">
        <v>6424</v>
      </c>
      <c r="X43" s="75"/>
    </row>
    <row r="44" spans="1:25" s="105" customFormat="1" ht="12.75" customHeight="1">
      <c r="A44" s="102" t="s">
        <v>110</v>
      </c>
      <c r="B44" s="91">
        <v>35478</v>
      </c>
      <c r="C44" s="110" t="s">
        <v>104</v>
      </c>
      <c r="D44" s="86">
        <v>70</v>
      </c>
      <c r="E44" s="87" t="s">
        <v>153</v>
      </c>
      <c r="F44" s="88">
        <v>70</v>
      </c>
      <c r="G44" s="86">
        <v>1445</v>
      </c>
      <c r="H44" s="86">
        <v>1104</v>
      </c>
      <c r="I44" s="86">
        <v>6</v>
      </c>
      <c r="J44" s="88">
        <v>2555</v>
      </c>
      <c r="K44" s="85">
        <v>1445</v>
      </c>
      <c r="L44" s="86">
        <v>1018</v>
      </c>
      <c r="M44" s="86">
        <v>4</v>
      </c>
      <c r="N44" s="88">
        <v>2467</v>
      </c>
      <c r="O44" s="103" t="s">
        <v>154</v>
      </c>
      <c r="P44" s="88">
        <v>88</v>
      </c>
      <c r="Q44" s="103" t="s">
        <v>153</v>
      </c>
      <c r="R44" s="111">
        <v>172</v>
      </c>
      <c r="S44" s="88">
        <v>-172</v>
      </c>
      <c r="T44" s="88">
        <v>3</v>
      </c>
      <c r="U44" s="103" t="s">
        <v>153</v>
      </c>
      <c r="V44" s="88">
        <v>151</v>
      </c>
      <c r="W44" s="92">
        <v>35327</v>
      </c>
      <c r="X44" s="104"/>
      <c r="Y44" s="105">
        <v>1</v>
      </c>
    </row>
    <row r="45" spans="1:23" ht="12.75" customHeight="1">
      <c r="A45" s="107">
        <v>30</v>
      </c>
      <c r="B45" s="94">
        <v>6602</v>
      </c>
      <c r="C45" s="108" t="s">
        <v>104</v>
      </c>
      <c r="D45" s="96">
        <v>8</v>
      </c>
      <c r="E45" s="97" t="s">
        <v>153</v>
      </c>
      <c r="F45" s="98">
        <v>8</v>
      </c>
      <c r="G45" s="96">
        <v>310</v>
      </c>
      <c r="H45" s="96">
        <v>236</v>
      </c>
      <c r="I45" s="96">
        <v>0</v>
      </c>
      <c r="J45" s="98">
        <v>546</v>
      </c>
      <c r="K45" s="95">
        <v>310</v>
      </c>
      <c r="L45" s="96">
        <v>193</v>
      </c>
      <c r="M45" s="96">
        <v>1</v>
      </c>
      <c r="N45" s="98">
        <v>504</v>
      </c>
      <c r="O45" s="100" t="s">
        <v>154</v>
      </c>
      <c r="P45" s="98">
        <v>42</v>
      </c>
      <c r="Q45" s="106" t="s">
        <v>153</v>
      </c>
      <c r="R45" s="98">
        <v>47</v>
      </c>
      <c r="S45" s="98">
        <v>-47</v>
      </c>
      <c r="T45" s="98">
        <v>1</v>
      </c>
      <c r="U45" s="100" t="s">
        <v>153</v>
      </c>
      <c r="V45" s="98">
        <v>12</v>
      </c>
      <c r="W45" s="101">
        <v>6590</v>
      </c>
    </row>
    <row r="46" spans="1:23" ht="12.75" customHeight="1">
      <c r="A46" s="107">
        <v>31</v>
      </c>
      <c r="B46" s="94">
        <v>6816</v>
      </c>
      <c r="C46" s="108" t="s">
        <v>104</v>
      </c>
      <c r="D46" s="96">
        <v>13</v>
      </c>
      <c r="E46" s="97" t="s">
        <v>153</v>
      </c>
      <c r="F46" s="98">
        <v>13</v>
      </c>
      <c r="G46" s="96">
        <v>307</v>
      </c>
      <c r="H46" s="96">
        <v>234</v>
      </c>
      <c r="I46" s="96">
        <v>3</v>
      </c>
      <c r="J46" s="98">
        <v>544</v>
      </c>
      <c r="K46" s="95">
        <v>307</v>
      </c>
      <c r="L46" s="96">
        <v>233</v>
      </c>
      <c r="M46" s="96">
        <v>2</v>
      </c>
      <c r="N46" s="98">
        <v>542</v>
      </c>
      <c r="O46" s="100" t="s">
        <v>154</v>
      </c>
      <c r="P46" s="98">
        <v>2</v>
      </c>
      <c r="Q46" s="106" t="s">
        <v>153</v>
      </c>
      <c r="R46" s="98">
        <v>40</v>
      </c>
      <c r="S46" s="98">
        <v>-40</v>
      </c>
      <c r="T46" s="98">
        <v>0</v>
      </c>
      <c r="U46" s="100" t="s">
        <v>153</v>
      </c>
      <c r="V46" s="98">
        <v>51</v>
      </c>
      <c r="W46" s="101">
        <v>6765</v>
      </c>
    </row>
    <row r="47" spans="1:23" ht="12.75" customHeight="1">
      <c r="A47" s="107">
        <v>32</v>
      </c>
      <c r="B47" s="94">
        <v>6981</v>
      </c>
      <c r="C47" s="108" t="s">
        <v>104</v>
      </c>
      <c r="D47" s="96">
        <v>11</v>
      </c>
      <c r="E47" s="97" t="s">
        <v>153</v>
      </c>
      <c r="F47" s="98">
        <v>11</v>
      </c>
      <c r="G47" s="96">
        <v>252</v>
      </c>
      <c r="H47" s="96">
        <v>229</v>
      </c>
      <c r="I47" s="96">
        <v>2</v>
      </c>
      <c r="J47" s="98">
        <v>483</v>
      </c>
      <c r="K47" s="95">
        <v>252</v>
      </c>
      <c r="L47" s="96">
        <v>189</v>
      </c>
      <c r="M47" s="96">
        <v>1</v>
      </c>
      <c r="N47" s="98">
        <v>442</v>
      </c>
      <c r="O47" s="100" t="s">
        <v>154</v>
      </c>
      <c r="P47" s="98">
        <v>41</v>
      </c>
      <c r="Q47" s="106" t="s">
        <v>153</v>
      </c>
      <c r="R47" s="98">
        <v>35</v>
      </c>
      <c r="S47" s="98">
        <v>-35</v>
      </c>
      <c r="T47" s="98">
        <v>1</v>
      </c>
      <c r="U47" s="100" t="s">
        <v>153</v>
      </c>
      <c r="V47" s="98">
        <v>4</v>
      </c>
      <c r="W47" s="101">
        <v>6977</v>
      </c>
    </row>
    <row r="48" spans="1:23" ht="12.75" customHeight="1">
      <c r="A48" s="107">
        <v>33</v>
      </c>
      <c r="B48" s="94">
        <v>7485</v>
      </c>
      <c r="C48" s="108" t="s">
        <v>104</v>
      </c>
      <c r="D48" s="96">
        <v>18</v>
      </c>
      <c r="E48" s="97" t="s">
        <v>153</v>
      </c>
      <c r="F48" s="98">
        <v>18</v>
      </c>
      <c r="G48" s="96">
        <v>307</v>
      </c>
      <c r="H48" s="96">
        <v>223</v>
      </c>
      <c r="I48" s="96">
        <v>1</v>
      </c>
      <c r="J48" s="98">
        <v>531</v>
      </c>
      <c r="K48" s="95">
        <v>307</v>
      </c>
      <c r="L48" s="96">
        <v>206</v>
      </c>
      <c r="M48" s="96">
        <v>0</v>
      </c>
      <c r="N48" s="98">
        <v>513</v>
      </c>
      <c r="O48" s="100" t="s">
        <v>154</v>
      </c>
      <c r="P48" s="98">
        <v>18</v>
      </c>
      <c r="Q48" s="106" t="s">
        <v>153</v>
      </c>
      <c r="R48" s="98">
        <v>30</v>
      </c>
      <c r="S48" s="98">
        <v>-30</v>
      </c>
      <c r="T48" s="98">
        <v>0</v>
      </c>
      <c r="U48" s="100" t="s">
        <v>153</v>
      </c>
      <c r="V48" s="98">
        <v>30</v>
      </c>
      <c r="W48" s="101">
        <v>7455</v>
      </c>
    </row>
    <row r="49" spans="1:23" ht="12.75" customHeight="1">
      <c r="A49" s="107">
        <v>34</v>
      </c>
      <c r="B49" s="94">
        <v>7594</v>
      </c>
      <c r="C49" s="108" t="s">
        <v>104</v>
      </c>
      <c r="D49" s="96">
        <v>20</v>
      </c>
      <c r="E49" s="97" t="s">
        <v>153</v>
      </c>
      <c r="F49" s="98">
        <v>20</v>
      </c>
      <c r="G49" s="96">
        <v>269</v>
      </c>
      <c r="H49" s="96">
        <v>182</v>
      </c>
      <c r="I49" s="96">
        <v>0</v>
      </c>
      <c r="J49" s="98">
        <v>451</v>
      </c>
      <c r="K49" s="95">
        <v>269</v>
      </c>
      <c r="L49" s="96">
        <v>197</v>
      </c>
      <c r="M49" s="96">
        <v>0</v>
      </c>
      <c r="N49" s="98">
        <v>466</v>
      </c>
      <c r="O49" s="100" t="s">
        <v>153</v>
      </c>
      <c r="P49" s="98">
        <v>15</v>
      </c>
      <c r="Q49" s="106" t="s">
        <v>153</v>
      </c>
      <c r="R49" s="98">
        <v>20</v>
      </c>
      <c r="S49" s="98">
        <v>-20</v>
      </c>
      <c r="T49" s="98">
        <v>1</v>
      </c>
      <c r="U49" s="100" t="s">
        <v>153</v>
      </c>
      <c r="V49" s="98">
        <v>54</v>
      </c>
      <c r="W49" s="101">
        <v>7540</v>
      </c>
    </row>
    <row r="50" spans="1:25" s="105" customFormat="1" ht="12.75" customHeight="1">
      <c r="A50" s="102" t="s">
        <v>111</v>
      </c>
      <c r="B50" s="91">
        <v>41014</v>
      </c>
      <c r="C50" s="110" t="s">
        <v>104</v>
      </c>
      <c r="D50" s="86">
        <v>90</v>
      </c>
      <c r="E50" s="87" t="s">
        <v>153</v>
      </c>
      <c r="F50" s="88">
        <v>90</v>
      </c>
      <c r="G50" s="86">
        <v>1006</v>
      </c>
      <c r="H50" s="86">
        <v>771</v>
      </c>
      <c r="I50" s="86">
        <v>4</v>
      </c>
      <c r="J50" s="88">
        <v>1781</v>
      </c>
      <c r="K50" s="85">
        <v>1006</v>
      </c>
      <c r="L50" s="86">
        <v>818</v>
      </c>
      <c r="M50" s="86">
        <v>1</v>
      </c>
      <c r="N50" s="88">
        <v>1825</v>
      </c>
      <c r="O50" s="103" t="s">
        <v>153</v>
      </c>
      <c r="P50" s="88">
        <v>44</v>
      </c>
      <c r="Q50" s="103" t="s">
        <v>153</v>
      </c>
      <c r="R50" s="111">
        <v>46</v>
      </c>
      <c r="S50" s="88">
        <v>-46</v>
      </c>
      <c r="T50" s="88">
        <v>2</v>
      </c>
      <c r="U50" s="103" t="s">
        <v>153</v>
      </c>
      <c r="V50" s="88">
        <v>178</v>
      </c>
      <c r="W50" s="92">
        <v>40836</v>
      </c>
      <c r="X50" s="112"/>
      <c r="Y50" s="105">
        <v>1</v>
      </c>
    </row>
    <row r="51" spans="1:23" ht="12.75" customHeight="1">
      <c r="A51" s="107">
        <v>35</v>
      </c>
      <c r="B51" s="94">
        <v>7996</v>
      </c>
      <c r="C51" s="108" t="s">
        <v>104</v>
      </c>
      <c r="D51" s="96">
        <v>11</v>
      </c>
      <c r="E51" s="97" t="s">
        <v>153</v>
      </c>
      <c r="F51" s="98">
        <v>11</v>
      </c>
      <c r="G51" s="96">
        <v>246</v>
      </c>
      <c r="H51" s="96">
        <v>156</v>
      </c>
      <c r="I51" s="96">
        <v>1</v>
      </c>
      <c r="J51" s="98">
        <v>403</v>
      </c>
      <c r="K51" s="95">
        <v>246</v>
      </c>
      <c r="L51" s="96">
        <v>176</v>
      </c>
      <c r="M51" s="96">
        <v>0</v>
      </c>
      <c r="N51" s="98">
        <v>422</v>
      </c>
      <c r="O51" s="100" t="s">
        <v>153</v>
      </c>
      <c r="P51" s="98">
        <v>19</v>
      </c>
      <c r="Q51" s="106" t="s">
        <v>153</v>
      </c>
      <c r="R51" s="98">
        <v>12</v>
      </c>
      <c r="S51" s="98">
        <v>-12</v>
      </c>
      <c r="T51" s="98">
        <v>0</v>
      </c>
      <c r="U51" s="100" t="s">
        <v>153</v>
      </c>
      <c r="V51" s="98">
        <v>42</v>
      </c>
      <c r="W51" s="101">
        <v>7954</v>
      </c>
    </row>
    <row r="52" spans="1:23" ht="12.75" customHeight="1">
      <c r="A52" s="107">
        <v>36</v>
      </c>
      <c r="B52" s="94">
        <v>8231</v>
      </c>
      <c r="C52" s="108" t="s">
        <v>104</v>
      </c>
      <c r="D52" s="96">
        <v>21</v>
      </c>
      <c r="E52" s="97" t="s">
        <v>153</v>
      </c>
      <c r="F52" s="98">
        <v>21</v>
      </c>
      <c r="G52" s="96">
        <v>213</v>
      </c>
      <c r="H52" s="96">
        <v>173</v>
      </c>
      <c r="I52" s="96">
        <v>1</v>
      </c>
      <c r="J52" s="98">
        <v>387</v>
      </c>
      <c r="K52" s="95">
        <v>213</v>
      </c>
      <c r="L52" s="96">
        <v>177</v>
      </c>
      <c r="M52" s="96">
        <v>1</v>
      </c>
      <c r="N52" s="98">
        <v>391</v>
      </c>
      <c r="O52" s="100" t="s">
        <v>153</v>
      </c>
      <c r="P52" s="98">
        <v>4</v>
      </c>
      <c r="Q52" s="106" t="s">
        <v>153</v>
      </c>
      <c r="R52" s="98">
        <v>11</v>
      </c>
      <c r="S52" s="98">
        <v>-11</v>
      </c>
      <c r="T52" s="98">
        <v>1</v>
      </c>
      <c r="U52" s="100" t="s">
        <v>153</v>
      </c>
      <c r="V52" s="98">
        <v>35</v>
      </c>
      <c r="W52" s="101">
        <v>8196</v>
      </c>
    </row>
    <row r="53" spans="1:23" ht="12.75" customHeight="1">
      <c r="A53" s="107">
        <v>37</v>
      </c>
      <c r="B53" s="94">
        <v>8306</v>
      </c>
      <c r="C53" s="108" t="s">
        <v>104</v>
      </c>
      <c r="D53" s="96">
        <v>23</v>
      </c>
      <c r="E53" s="97" t="s">
        <v>153</v>
      </c>
      <c r="F53" s="98">
        <v>23</v>
      </c>
      <c r="G53" s="96">
        <v>190</v>
      </c>
      <c r="H53" s="96">
        <v>167</v>
      </c>
      <c r="I53" s="96">
        <v>1</v>
      </c>
      <c r="J53" s="98">
        <v>358</v>
      </c>
      <c r="K53" s="95">
        <v>190</v>
      </c>
      <c r="L53" s="96">
        <v>156</v>
      </c>
      <c r="M53" s="96">
        <v>0</v>
      </c>
      <c r="N53" s="98">
        <v>346</v>
      </c>
      <c r="O53" s="100" t="s">
        <v>154</v>
      </c>
      <c r="P53" s="98">
        <v>12</v>
      </c>
      <c r="Q53" s="106" t="s">
        <v>153</v>
      </c>
      <c r="R53" s="98">
        <v>24</v>
      </c>
      <c r="S53" s="98">
        <v>-24</v>
      </c>
      <c r="T53" s="98">
        <v>1</v>
      </c>
      <c r="U53" s="100" t="s">
        <v>153</v>
      </c>
      <c r="V53" s="98">
        <v>34</v>
      </c>
      <c r="W53" s="101">
        <v>8272</v>
      </c>
    </row>
    <row r="54" spans="1:23" ht="12.75" customHeight="1">
      <c r="A54" s="107">
        <v>38</v>
      </c>
      <c r="B54" s="94">
        <v>8267</v>
      </c>
      <c r="C54" s="108" t="s">
        <v>104</v>
      </c>
      <c r="D54" s="96">
        <v>14</v>
      </c>
      <c r="E54" s="97" t="s">
        <v>153</v>
      </c>
      <c r="F54" s="98">
        <v>14</v>
      </c>
      <c r="G54" s="96">
        <v>188</v>
      </c>
      <c r="H54" s="96">
        <v>139</v>
      </c>
      <c r="I54" s="96">
        <v>1</v>
      </c>
      <c r="J54" s="98">
        <v>328</v>
      </c>
      <c r="K54" s="95">
        <v>188</v>
      </c>
      <c r="L54" s="96">
        <v>171</v>
      </c>
      <c r="M54" s="96">
        <v>0</v>
      </c>
      <c r="N54" s="98">
        <v>359</v>
      </c>
      <c r="O54" s="100" t="s">
        <v>153</v>
      </c>
      <c r="P54" s="98">
        <v>31</v>
      </c>
      <c r="Q54" s="106" t="s">
        <v>154</v>
      </c>
      <c r="R54" s="98">
        <v>2</v>
      </c>
      <c r="S54" s="98">
        <v>2</v>
      </c>
      <c r="T54" s="98">
        <v>0</v>
      </c>
      <c r="U54" s="100" t="s">
        <v>153</v>
      </c>
      <c r="V54" s="98">
        <v>43</v>
      </c>
      <c r="W54" s="101">
        <v>8224</v>
      </c>
    </row>
    <row r="55" spans="1:23" ht="12.75" customHeight="1">
      <c r="A55" s="107">
        <v>39</v>
      </c>
      <c r="B55" s="94">
        <v>8214</v>
      </c>
      <c r="C55" s="108" t="s">
        <v>104</v>
      </c>
      <c r="D55" s="96">
        <v>21</v>
      </c>
      <c r="E55" s="97" t="s">
        <v>153</v>
      </c>
      <c r="F55" s="98">
        <v>21</v>
      </c>
      <c r="G55" s="96">
        <v>169</v>
      </c>
      <c r="H55" s="96">
        <v>136</v>
      </c>
      <c r="I55" s="96">
        <v>0</v>
      </c>
      <c r="J55" s="98">
        <v>305</v>
      </c>
      <c r="K55" s="95">
        <v>169</v>
      </c>
      <c r="L55" s="96">
        <v>138</v>
      </c>
      <c r="M55" s="96">
        <v>0</v>
      </c>
      <c r="N55" s="98">
        <v>307</v>
      </c>
      <c r="O55" s="100" t="s">
        <v>153</v>
      </c>
      <c r="P55" s="98">
        <v>2</v>
      </c>
      <c r="Q55" s="106" t="s">
        <v>153</v>
      </c>
      <c r="R55" s="98">
        <v>1</v>
      </c>
      <c r="S55" s="98">
        <v>-1</v>
      </c>
      <c r="T55" s="98">
        <v>0</v>
      </c>
      <c r="U55" s="100" t="s">
        <v>153</v>
      </c>
      <c r="V55" s="98">
        <v>24</v>
      </c>
      <c r="W55" s="101">
        <v>8190</v>
      </c>
    </row>
    <row r="56" spans="1:25" s="105" customFormat="1" ht="12.75" customHeight="1">
      <c r="A56" s="102" t="s">
        <v>112</v>
      </c>
      <c r="B56" s="91">
        <v>40270</v>
      </c>
      <c r="C56" s="110" t="s">
        <v>104</v>
      </c>
      <c r="D56" s="86">
        <v>117</v>
      </c>
      <c r="E56" s="87" t="s">
        <v>153</v>
      </c>
      <c r="F56" s="88">
        <v>117</v>
      </c>
      <c r="G56" s="86">
        <v>585</v>
      </c>
      <c r="H56" s="86">
        <v>478</v>
      </c>
      <c r="I56" s="86">
        <v>7</v>
      </c>
      <c r="J56" s="88">
        <v>1070</v>
      </c>
      <c r="K56" s="85">
        <v>585</v>
      </c>
      <c r="L56" s="86">
        <v>453</v>
      </c>
      <c r="M56" s="86">
        <v>2</v>
      </c>
      <c r="N56" s="88">
        <v>1040</v>
      </c>
      <c r="O56" s="103" t="s">
        <v>154</v>
      </c>
      <c r="P56" s="88">
        <v>30</v>
      </c>
      <c r="Q56" s="103" t="s">
        <v>153</v>
      </c>
      <c r="R56" s="111">
        <v>14</v>
      </c>
      <c r="S56" s="88">
        <v>-14</v>
      </c>
      <c r="T56" s="88">
        <v>6</v>
      </c>
      <c r="U56" s="103" t="s">
        <v>153</v>
      </c>
      <c r="V56" s="88">
        <v>95</v>
      </c>
      <c r="W56" s="92">
        <v>40175</v>
      </c>
      <c r="X56" s="112"/>
      <c r="Y56" s="105">
        <v>1</v>
      </c>
    </row>
    <row r="57" spans="1:23" ht="12.75" customHeight="1">
      <c r="A57" s="107">
        <v>40</v>
      </c>
      <c r="B57" s="94">
        <v>7685</v>
      </c>
      <c r="C57" s="108" t="s">
        <v>104</v>
      </c>
      <c r="D57" s="96">
        <v>26</v>
      </c>
      <c r="E57" s="97" t="s">
        <v>153</v>
      </c>
      <c r="F57" s="98">
        <v>26</v>
      </c>
      <c r="G57" s="96">
        <v>126</v>
      </c>
      <c r="H57" s="96">
        <v>106</v>
      </c>
      <c r="I57" s="96">
        <v>3</v>
      </c>
      <c r="J57" s="98">
        <v>235</v>
      </c>
      <c r="K57" s="95">
        <v>126</v>
      </c>
      <c r="L57" s="96">
        <v>103</v>
      </c>
      <c r="M57" s="96">
        <v>1</v>
      </c>
      <c r="N57" s="98">
        <v>230</v>
      </c>
      <c r="O57" s="100" t="s">
        <v>154</v>
      </c>
      <c r="P57" s="98">
        <v>5</v>
      </c>
      <c r="Q57" s="106" t="s">
        <v>153</v>
      </c>
      <c r="R57" s="98">
        <v>4</v>
      </c>
      <c r="S57" s="98">
        <v>-4</v>
      </c>
      <c r="T57" s="98">
        <v>0</v>
      </c>
      <c r="U57" s="100" t="s">
        <v>153</v>
      </c>
      <c r="V57" s="98">
        <v>25</v>
      </c>
      <c r="W57" s="101">
        <v>7660</v>
      </c>
    </row>
    <row r="58" spans="1:23" ht="12.75" customHeight="1">
      <c r="A58" s="107">
        <v>41</v>
      </c>
      <c r="B58" s="94">
        <v>7954</v>
      </c>
      <c r="C58" s="108" t="s">
        <v>104</v>
      </c>
      <c r="D58" s="96">
        <v>28</v>
      </c>
      <c r="E58" s="97" t="s">
        <v>153</v>
      </c>
      <c r="F58" s="98">
        <v>28</v>
      </c>
      <c r="G58" s="96">
        <v>143</v>
      </c>
      <c r="H58" s="96">
        <v>109</v>
      </c>
      <c r="I58" s="96">
        <v>2</v>
      </c>
      <c r="J58" s="98">
        <v>254</v>
      </c>
      <c r="K58" s="95">
        <v>143</v>
      </c>
      <c r="L58" s="96">
        <v>86</v>
      </c>
      <c r="M58" s="96">
        <v>0</v>
      </c>
      <c r="N58" s="98">
        <v>229</v>
      </c>
      <c r="O58" s="100" t="s">
        <v>154</v>
      </c>
      <c r="P58" s="98">
        <v>25</v>
      </c>
      <c r="Q58" s="106" t="s">
        <v>154</v>
      </c>
      <c r="R58" s="98">
        <v>0</v>
      </c>
      <c r="S58" s="98">
        <v>0</v>
      </c>
      <c r="T58" s="98">
        <v>3</v>
      </c>
      <c r="U58" s="100" t="s">
        <v>154</v>
      </c>
      <c r="V58" s="98">
        <v>0</v>
      </c>
      <c r="W58" s="101">
        <v>7954</v>
      </c>
    </row>
    <row r="59" spans="1:23" ht="12.75" customHeight="1">
      <c r="A59" s="107">
        <v>42</v>
      </c>
      <c r="B59" s="94">
        <v>8167</v>
      </c>
      <c r="C59" s="108" t="s">
        <v>104</v>
      </c>
      <c r="D59" s="96">
        <v>21</v>
      </c>
      <c r="E59" s="97" t="s">
        <v>153</v>
      </c>
      <c r="F59" s="98">
        <v>21</v>
      </c>
      <c r="G59" s="96">
        <v>115</v>
      </c>
      <c r="H59" s="96">
        <v>99</v>
      </c>
      <c r="I59" s="96">
        <v>1</v>
      </c>
      <c r="J59" s="98">
        <v>215</v>
      </c>
      <c r="K59" s="95">
        <v>115</v>
      </c>
      <c r="L59" s="96">
        <v>92</v>
      </c>
      <c r="M59" s="96">
        <v>0</v>
      </c>
      <c r="N59" s="98">
        <v>207</v>
      </c>
      <c r="O59" s="100" t="s">
        <v>154</v>
      </c>
      <c r="P59" s="98">
        <v>8</v>
      </c>
      <c r="Q59" s="106" t="s">
        <v>153</v>
      </c>
      <c r="R59" s="98">
        <v>4</v>
      </c>
      <c r="S59" s="98">
        <v>-4</v>
      </c>
      <c r="T59" s="98">
        <v>1</v>
      </c>
      <c r="U59" s="100" t="s">
        <v>153</v>
      </c>
      <c r="V59" s="98">
        <v>16</v>
      </c>
      <c r="W59" s="101">
        <v>8151</v>
      </c>
    </row>
    <row r="60" spans="1:23" ht="12.75" customHeight="1">
      <c r="A60" s="107">
        <v>43</v>
      </c>
      <c r="B60" s="94">
        <v>8205</v>
      </c>
      <c r="C60" s="108" t="s">
        <v>104</v>
      </c>
      <c r="D60" s="96">
        <v>16</v>
      </c>
      <c r="E60" s="97" t="s">
        <v>153</v>
      </c>
      <c r="F60" s="98">
        <v>16</v>
      </c>
      <c r="G60" s="96">
        <v>117</v>
      </c>
      <c r="H60" s="96">
        <v>92</v>
      </c>
      <c r="I60" s="96">
        <v>1</v>
      </c>
      <c r="J60" s="98">
        <v>210</v>
      </c>
      <c r="K60" s="95">
        <v>117</v>
      </c>
      <c r="L60" s="96">
        <v>85</v>
      </c>
      <c r="M60" s="96">
        <v>1</v>
      </c>
      <c r="N60" s="98">
        <v>203</v>
      </c>
      <c r="O60" s="100" t="s">
        <v>154</v>
      </c>
      <c r="P60" s="98">
        <v>7</v>
      </c>
      <c r="Q60" s="106" t="s">
        <v>153</v>
      </c>
      <c r="R60" s="98">
        <v>3</v>
      </c>
      <c r="S60" s="98">
        <v>-3</v>
      </c>
      <c r="T60" s="98">
        <v>1</v>
      </c>
      <c r="U60" s="100" t="s">
        <v>153</v>
      </c>
      <c r="V60" s="98">
        <v>11</v>
      </c>
      <c r="W60" s="101">
        <v>8194</v>
      </c>
    </row>
    <row r="61" spans="1:23" ht="12.75" customHeight="1">
      <c r="A61" s="107">
        <v>44</v>
      </c>
      <c r="B61" s="94">
        <v>8259</v>
      </c>
      <c r="C61" s="108" t="s">
        <v>104</v>
      </c>
      <c r="D61" s="96">
        <v>26</v>
      </c>
      <c r="E61" s="97" t="s">
        <v>153</v>
      </c>
      <c r="F61" s="98">
        <v>26</v>
      </c>
      <c r="G61" s="96">
        <v>84</v>
      </c>
      <c r="H61" s="96">
        <v>72</v>
      </c>
      <c r="I61" s="96">
        <v>0</v>
      </c>
      <c r="J61" s="98">
        <v>156</v>
      </c>
      <c r="K61" s="95">
        <v>84</v>
      </c>
      <c r="L61" s="96">
        <v>87</v>
      </c>
      <c r="M61" s="96">
        <v>0</v>
      </c>
      <c r="N61" s="98">
        <v>171</v>
      </c>
      <c r="O61" s="100" t="s">
        <v>153</v>
      </c>
      <c r="P61" s="98">
        <v>15</v>
      </c>
      <c r="Q61" s="106" t="s">
        <v>153</v>
      </c>
      <c r="R61" s="98">
        <v>3</v>
      </c>
      <c r="S61" s="98">
        <v>-3</v>
      </c>
      <c r="T61" s="98">
        <v>1</v>
      </c>
      <c r="U61" s="100" t="s">
        <v>153</v>
      </c>
      <c r="V61" s="98">
        <v>43</v>
      </c>
      <c r="W61" s="101">
        <v>8216</v>
      </c>
    </row>
    <row r="62" spans="1:25" s="105" customFormat="1" ht="12.75" customHeight="1">
      <c r="A62" s="102" t="s">
        <v>113</v>
      </c>
      <c r="B62" s="91">
        <v>39377</v>
      </c>
      <c r="C62" s="110" t="s">
        <v>104</v>
      </c>
      <c r="D62" s="86">
        <v>181</v>
      </c>
      <c r="E62" s="87" t="s">
        <v>153</v>
      </c>
      <c r="F62" s="88">
        <v>181</v>
      </c>
      <c r="G62" s="86">
        <v>372</v>
      </c>
      <c r="H62" s="86">
        <v>274</v>
      </c>
      <c r="I62" s="86">
        <v>1</v>
      </c>
      <c r="J62" s="88">
        <v>647</v>
      </c>
      <c r="K62" s="85">
        <v>372</v>
      </c>
      <c r="L62" s="86">
        <v>319</v>
      </c>
      <c r="M62" s="86">
        <v>3</v>
      </c>
      <c r="N62" s="88">
        <v>694</v>
      </c>
      <c r="O62" s="103" t="s">
        <v>153</v>
      </c>
      <c r="P62" s="88">
        <v>47</v>
      </c>
      <c r="Q62" s="103" t="s">
        <v>153</v>
      </c>
      <c r="R62" s="111">
        <v>5</v>
      </c>
      <c r="S62" s="88">
        <v>-5</v>
      </c>
      <c r="T62" s="88">
        <v>1</v>
      </c>
      <c r="U62" s="103" t="s">
        <v>153</v>
      </c>
      <c r="V62" s="88">
        <v>232</v>
      </c>
      <c r="W62" s="92">
        <v>39145</v>
      </c>
      <c r="X62" s="112"/>
      <c r="Y62" s="105">
        <v>1</v>
      </c>
    </row>
    <row r="63" spans="1:23" ht="12.75" customHeight="1">
      <c r="A63" s="107">
        <v>45</v>
      </c>
      <c r="B63" s="94">
        <v>6561</v>
      </c>
      <c r="C63" s="108" t="s">
        <v>104</v>
      </c>
      <c r="D63" s="96">
        <v>23</v>
      </c>
      <c r="E63" s="97" t="s">
        <v>153</v>
      </c>
      <c r="F63" s="98">
        <v>23</v>
      </c>
      <c r="G63" s="96">
        <v>86</v>
      </c>
      <c r="H63" s="96">
        <v>52</v>
      </c>
      <c r="I63" s="96">
        <v>0</v>
      </c>
      <c r="J63" s="98">
        <v>138</v>
      </c>
      <c r="K63" s="95">
        <v>86</v>
      </c>
      <c r="L63" s="96">
        <v>66</v>
      </c>
      <c r="M63" s="96">
        <v>1</v>
      </c>
      <c r="N63" s="98">
        <v>153</v>
      </c>
      <c r="O63" s="100" t="s">
        <v>153</v>
      </c>
      <c r="P63" s="98">
        <v>15</v>
      </c>
      <c r="Q63" s="106" t="s">
        <v>154</v>
      </c>
      <c r="R63" s="98">
        <v>0</v>
      </c>
      <c r="S63" s="98">
        <v>0</v>
      </c>
      <c r="T63" s="98">
        <v>1</v>
      </c>
      <c r="U63" s="100" t="s">
        <v>153</v>
      </c>
      <c r="V63" s="98">
        <v>37</v>
      </c>
      <c r="W63" s="101">
        <v>6524</v>
      </c>
    </row>
    <row r="64" spans="1:23" ht="12.75" customHeight="1">
      <c r="A64" s="107">
        <v>46</v>
      </c>
      <c r="B64" s="94">
        <v>8305</v>
      </c>
      <c r="C64" s="108" t="s">
        <v>104</v>
      </c>
      <c r="D64" s="96">
        <v>43</v>
      </c>
      <c r="E64" s="97" t="s">
        <v>153</v>
      </c>
      <c r="F64" s="98">
        <v>43</v>
      </c>
      <c r="G64" s="96">
        <v>82</v>
      </c>
      <c r="H64" s="96">
        <v>56</v>
      </c>
      <c r="I64" s="96">
        <v>0</v>
      </c>
      <c r="J64" s="98">
        <v>138</v>
      </c>
      <c r="K64" s="95">
        <v>82</v>
      </c>
      <c r="L64" s="96">
        <v>59</v>
      </c>
      <c r="M64" s="96">
        <v>2</v>
      </c>
      <c r="N64" s="98">
        <v>143</v>
      </c>
      <c r="O64" s="100" t="s">
        <v>153</v>
      </c>
      <c r="P64" s="98">
        <v>5</v>
      </c>
      <c r="Q64" s="106" t="s">
        <v>153</v>
      </c>
      <c r="R64" s="98">
        <v>4</v>
      </c>
      <c r="S64" s="98">
        <v>-4</v>
      </c>
      <c r="T64" s="98">
        <v>0</v>
      </c>
      <c r="U64" s="100" t="s">
        <v>153</v>
      </c>
      <c r="V64" s="98">
        <v>52</v>
      </c>
      <c r="W64" s="101">
        <v>8253</v>
      </c>
    </row>
    <row r="65" spans="1:23" ht="12.75" customHeight="1">
      <c r="A65" s="107">
        <v>47</v>
      </c>
      <c r="B65" s="94">
        <v>8127</v>
      </c>
      <c r="C65" s="108" t="s">
        <v>104</v>
      </c>
      <c r="D65" s="96">
        <v>27</v>
      </c>
      <c r="E65" s="97" t="s">
        <v>153</v>
      </c>
      <c r="F65" s="98">
        <v>27</v>
      </c>
      <c r="G65" s="96">
        <v>67</v>
      </c>
      <c r="H65" s="96">
        <v>46</v>
      </c>
      <c r="I65" s="96">
        <v>1</v>
      </c>
      <c r="J65" s="98">
        <v>114</v>
      </c>
      <c r="K65" s="95">
        <v>67</v>
      </c>
      <c r="L65" s="96">
        <v>74</v>
      </c>
      <c r="M65" s="96">
        <v>0</v>
      </c>
      <c r="N65" s="98">
        <v>141</v>
      </c>
      <c r="O65" s="100" t="s">
        <v>153</v>
      </c>
      <c r="P65" s="98">
        <v>27</v>
      </c>
      <c r="Q65" s="106" t="s">
        <v>154</v>
      </c>
      <c r="R65" s="98">
        <v>1</v>
      </c>
      <c r="S65" s="98">
        <v>1</v>
      </c>
      <c r="T65" s="98">
        <v>0</v>
      </c>
      <c r="U65" s="100" t="s">
        <v>153</v>
      </c>
      <c r="V65" s="98">
        <v>53</v>
      </c>
      <c r="W65" s="101">
        <v>8074</v>
      </c>
    </row>
    <row r="66" spans="1:23" ht="12.75" customHeight="1">
      <c r="A66" s="107">
        <v>48</v>
      </c>
      <c r="B66" s="94">
        <v>8157</v>
      </c>
      <c r="C66" s="108" t="s">
        <v>104</v>
      </c>
      <c r="D66" s="96">
        <v>45</v>
      </c>
      <c r="E66" s="97" t="s">
        <v>153</v>
      </c>
      <c r="F66" s="98">
        <v>45</v>
      </c>
      <c r="G66" s="96">
        <v>60</v>
      </c>
      <c r="H66" s="96">
        <v>55</v>
      </c>
      <c r="I66" s="96">
        <v>0</v>
      </c>
      <c r="J66" s="98">
        <v>115</v>
      </c>
      <c r="K66" s="95">
        <v>60</v>
      </c>
      <c r="L66" s="96">
        <v>62</v>
      </c>
      <c r="M66" s="96">
        <v>0</v>
      </c>
      <c r="N66" s="98">
        <v>122</v>
      </c>
      <c r="O66" s="100" t="s">
        <v>153</v>
      </c>
      <c r="P66" s="98">
        <v>7</v>
      </c>
      <c r="Q66" s="106" t="s">
        <v>153</v>
      </c>
      <c r="R66" s="98">
        <v>2</v>
      </c>
      <c r="S66" s="98">
        <v>-2</v>
      </c>
      <c r="T66" s="98">
        <v>0</v>
      </c>
      <c r="U66" s="100" t="s">
        <v>153</v>
      </c>
      <c r="V66" s="98">
        <v>54</v>
      </c>
      <c r="W66" s="101">
        <v>8103</v>
      </c>
    </row>
    <row r="67" spans="1:23" ht="12.75" customHeight="1" thickBot="1">
      <c r="A67" s="113">
        <v>49</v>
      </c>
      <c r="B67" s="114">
        <v>8227</v>
      </c>
      <c r="C67" s="115" t="s">
        <v>104</v>
      </c>
      <c r="D67" s="116">
        <v>43</v>
      </c>
      <c r="E67" s="117" t="s">
        <v>153</v>
      </c>
      <c r="F67" s="118">
        <v>43</v>
      </c>
      <c r="G67" s="116">
        <v>77</v>
      </c>
      <c r="H67" s="116">
        <v>65</v>
      </c>
      <c r="I67" s="116">
        <v>0</v>
      </c>
      <c r="J67" s="118">
        <v>142</v>
      </c>
      <c r="K67" s="119">
        <v>77</v>
      </c>
      <c r="L67" s="116">
        <v>58</v>
      </c>
      <c r="M67" s="116">
        <v>0</v>
      </c>
      <c r="N67" s="118">
        <v>135</v>
      </c>
      <c r="O67" s="120" t="s">
        <v>154</v>
      </c>
      <c r="P67" s="118">
        <v>7</v>
      </c>
      <c r="Q67" s="121" t="s">
        <v>154</v>
      </c>
      <c r="R67" s="118">
        <v>0</v>
      </c>
      <c r="S67" s="118">
        <v>0</v>
      </c>
      <c r="T67" s="118">
        <v>0</v>
      </c>
      <c r="U67" s="120" t="s">
        <v>153</v>
      </c>
      <c r="V67" s="118">
        <v>36</v>
      </c>
      <c r="W67" s="122">
        <v>8191</v>
      </c>
    </row>
    <row r="68" spans="1:25" s="105" customFormat="1" ht="12.75" customHeight="1">
      <c r="A68" s="102" t="s">
        <v>114</v>
      </c>
      <c r="B68" s="123">
        <v>43386</v>
      </c>
      <c r="C68" s="124" t="s">
        <v>104</v>
      </c>
      <c r="D68" s="125">
        <v>226</v>
      </c>
      <c r="E68" s="126" t="s">
        <v>153</v>
      </c>
      <c r="F68" s="127">
        <v>226</v>
      </c>
      <c r="G68" s="125">
        <v>384</v>
      </c>
      <c r="H68" s="125">
        <v>191</v>
      </c>
      <c r="I68" s="125">
        <v>2</v>
      </c>
      <c r="J68" s="127">
        <v>577</v>
      </c>
      <c r="K68" s="128">
        <v>384</v>
      </c>
      <c r="L68" s="125">
        <v>254</v>
      </c>
      <c r="M68" s="125">
        <v>3</v>
      </c>
      <c r="N68" s="127">
        <v>641</v>
      </c>
      <c r="O68" s="129" t="s">
        <v>153</v>
      </c>
      <c r="P68" s="127">
        <v>64</v>
      </c>
      <c r="Q68" s="103" t="s">
        <v>153</v>
      </c>
      <c r="R68" s="111">
        <v>5</v>
      </c>
      <c r="S68" s="127">
        <v>-5</v>
      </c>
      <c r="T68" s="127">
        <v>1</v>
      </c>
      <c r="U68" s="129" t="s">
        <v>153</v>
      </c>
      <c r="V68" s="127">
        <v>294</v>
      </c>
      <c r="W68" s="130">
        <v>43092</v>
      </c>
      <c r="X68" s="131"/>
      <c r="Y68" s="105">
        <v>1</v>
      </c>
    </row>
    <row r="69" spans="1:23" ht="12.75" customHeight="1">
      <c r="A69" s="107">
        <v>50</v>
      </c>
      <c r="B69" s="132">
        <v>8208</v>
      </c>
      <c r="C69" s="133" t="s">
        <v>104</v>
      </c>
      <c r="D69" s="134">
        <v>29</v>
      </c>
      <c r="E69" s="135" t="s">
        <v>153</v>
      </c>
      <c r="F69" s="136">
        <v>29</v>
      </c>
      <c r="G69" s="134">
        <v>84</v>
      </c>
      <c r="H69" s="134">
        <v>50</v>
      </c>
      <c r="I69" s="134">
        <v>0</v>
      </c>
      <c r="J69" s="136">
        <v>134</v>
      </c>
      <c r="K69" s="137">
        <v>84</v>
      </c>
      <c r="L69" s="134">
        <v>62</v>
      </c>
      <c r="M69" s="134">
        <v>0</v>
      </c>
      <c r="N69" s="136">
        <v>146</v>
      </c>
      <c r="O69" s="138" t="s">
        <v>153</v>
      </c>
      <c r="P69" s="136">
        <v>12</v>
      </c>
      <c r="Q69" s="106" t="s">
        <v>154</v>
      </c>
      <c r="R69" s="98">
        <v>1</v>
      </c>
      <c r="S69" s="136">
        <v>1</v>
      </c>
      <c r="T69" s="136">
        <v>0</v>
      </c>
      <c r="U69" s="138" t="s">
        <v>153</v>
      </c>
      <c r="V69" s="136">
        <v>40</v>
      </c>
      <c r="W69" s="139">
        <v>8168</v>
      </c>
    </row>
    <row r="70" spans="1:23" ht="12.75" customHeight="1">
      <c r="A70" s="107">
        <v>51</v>
      </c>
      <c r="B70" s="132">
        <v>8624</v>
      </c>
      <c r="C70" s="133" t="s">
        <v>104</v>
      </c>
      <c r="D70" s="134">
        <v>44</v>
      </c>
      <c r="E70" s="135" t="s">
        <v>153</v>
      </c>
      <c r="F70" s="136">
        <v>44</v>
      </c>
      <c r="G70" s="134">
        <v>79</v>
      </c>
      <c r="H70" s="134">
        <v>49</v>
      </c>
      <c r="I70" s="134">
        <v>1</v>
      </c>
      <c r="J70" s="136">
        <v>129</v>
      </c>
      <c r="K70" s="137">
        <v>79</v>
      </c>
      <c r="L70" s="134">
        <v>49</v>
      </c>
      <c r="M70" s="134">
        <v>1</v>
      </c>
      <c r="N70" s="136">
        <v>129</v>
      </c>
      <c r="O70" s="138" t="s">
        <v>154</v>
      </c>
      <c r="P70" s="136">
        <v>0</v>
      </c>
      <c r="Q70" s="106" t="s">
        <v>154</v>
      </c>
      <c r="R70" s="98">
        <v>1</v>
      </c>
      <c r="S70" s="136">
        <v>1</v>
      </c>
      <c r="T70" s="136">
        <v>0</v>
      </c>
      <c r="U70" s="138" t="s">
        <v>153</v>
      </c>
      <c r="V70" s="136">
        <v>43</v>
      </c>
      <c r="W70" s="139">
        <v>8581</v>
      </c>
    </row>
    <row r="71" spans="1:23" ht="12.75" customHeight="1">
      <c r="A71" s="107">
        <v>52</v>
      </c>
      <c r="B71" s="132">
        <v>8987</v>
      </c>
      <c r="C71" s="133" t="s">
        <v>104</v>
      </c>
      <c r="D71" s="134">
        <v>44</v>
      </c>
      <c r="E71" s="135" t="s">
        <v>153</v>
      </c>
      <c r="F71" s="136">
        <v>44</v>
      </c>
      <c r="G71" s="134">
        <v>65</v>
      </c>
      <c r="H71" s="134">
        <v>34</v>
      </c>
      <c r="I71" s="134">
        <v>0</v>
      </c>
      <c r="J71" s="136">
        <v>99</v>
      </c>
      <c r="K71" s="137">
        <v>65</v>
      </c>
      <c r="L71" s="134">
        <v>49</v>
      </c>
      <c r="M71" s="134">
        <v>1</v>
      </c>
      <c r="N71" s="136">
        <v>115</v>
      </c>
      <c r="O71" s="138" t="s">
        <v>153</v>
      </c>
      <c r="P71" s="136">
        <v>16</v>
      </c>
      <c r="Q71" s="106" t="s">
        <v>153</v>
      </c>
      <c r="R71" s="98">
        <v>2</v>
      </c>
      <c r="S71" s="136">
        <v>-2</v>
      </c>
      <c r="T71" s="136">
        <v>1</v>
      </c>
      <c r="U71" s="138" t="s">
        <v>153</v>
      </c>
      <c r="V71" s="136">
        <v>61</v>
      </c>
      <c r="W71" s="139">
        <v>8926</v>
      </c>
    </row>
    <row r="72" spans="1:23" ht="12.75" customHeight="1">
      <c r="A72" s="107">
        <v>53</v>
      </c>
      <c r="B72" s="132">
        <v>8919</v>
      </c>
      <c r="C72" s="133" t="s">
        <v>104</v>
      </c>
      <c r="D72" s="134">
        <v>55</v>
      </c>
      <c r="E72" s="135" t="s">
        <v>153</v>
      </c>
      <c r="F72" s="136">
        <v>55</v>
      </c>
      <c r="G72" s="134">
        <v>83</v>
      </c>
      <c r="H72" s="134">
        <v>35</v>
      </c>
      <c r="I72" s="134">
        <v>0</v>
      </c>
      <c r="J72" s="136">
        <v>118</v>
      </c>
      <c r="K72" s="137">
        <v>83</v>
      </c>
      <c r="L72" s="134">
        <v>40</v>
      </c>
      <c r="M72" s="134">
        <v>1</v>
      </c>
      <c r="N72" s="136">
        <v>124</v>
      </c>
      <c r="O72" s="138" t="s">
        <v>153</v>
      </c>
      <c r="P72" s="136">
        <v>6</v>
      </c>
      <c r="Q72" s="106" t="s">
        <v>153</v>
      </c>
      <c r="R72" s="98">
        <v>3</v>
      </c>
      <c r="S72" s="136">
        <v>-3</v>
      </c>
      <c r="T72" s="136">
        <v>0</v>
      </c>
      <c r="U72" s="138" t="s">
        <v>153</v>
      </c>
      <c r="V72" s="136">
        <v>64</v>
      </c>
      <c r="W72" s="139">
        <v>8855</v>
      </c>
    </row>
    <row r="73" spans="1:23" ht="12.75" customHeight="1">
      <c r="A73" s="107">
        <v>54</v>
      </c>
      <c r="B73" s="132">
        <v>8648</v>
      </c>
      <c r="C73" s="133" t="s">
        <v>104</v>
      </c>
      <c r="D73" s="134">
        <v>54</v>
      </c>
      <c r="E73" s="135" t="s">
        <v>153</v>
      </c>
      <c r="F73" s="136">
        <v>54</v>
      </c>
      <c r="G73" s="134">
        <v>73</v>
      </c>
      <c r="H73" s="134">
        <v>23</v>
      </c>
      <c r="I73" s="134">
        <v>1</v>
      </c>
      <c r="J73" s="136">
        <v>97</v>
      </c>
      <c r="K73" s="137">
        <v>73</v>
      </c>
      <c r="L73" s="134">
        <v>54</v>
      </c>
      <c r="M73" s="134">
        <v>0</v>
      </c>
      <c r="N73" s="136">
        <v>127</v>
      </c>
      <c r="O73" s="138" t="s">
        <v>153</v>
      </c>
      <c r="P73" s="136">
        <v>30</v>
      </c>
      <c r="Q73" s="106" t="s">
        <v>153</v>
      </c>
      <c r="R73" s="98">
        <v>2</v>
      </c>
      <c r="S73" s="136">
        <v>-2</v>
      </c>
      <c r="T73" s="136">
        <v>0</v>
      </c>
      <c r="U73" s="138" t="s">
        <v>153</v>
      </c>
      <c r="V73" s="136">
        <v>86</v>
      </c>
      <c r="W73" s="139">
        <v>8562</v>
      </c>
    </row>
    <row r="74" spans="1:25" s="105" customFormat="1" ht="12.75" customHeight="1">
      <c r="A74" s="102" t="s">
        <v>115</v>
      </c>
      <c r="B74" s="123">
        <v>49509</v>
      </c>
      <c r="C74" s="124" t="s">
        <v>104</v>
      </c>
      <c r="D74" s="125">
        <v>370</v>
      </c>
      <c r="E74" s="126" t="s">
        <v>153</v>
      </c>
      <c r="F74" s="127">
        <v>370</v>
      </c>
      <c r="G74" s="125">
        <v>308</v>
      </c>
      <c r="H74" s="125">
        <v>219</v>
      </c>
      <c r="I74" s="125">
        <v>3</v>
      </c>
      <c r="J74" s="127">
        <v>530</v>
      </c>
      <c r="K74" s="128">
        <v>308</v>
      </c>
      <c r="L74" s="125">
        <v>200</v>
      </c>
      <c r="M74" s="125">
        <v>4</v>
      </c>
      <c r="N74" s="127">
        <v>512</v>
      </c>
      <c r="O74" s="129" t="s">
        <v>154</v>
      </c>
      <c r="P74" s="127">
        <v>18</v>
      </c>
      <c r="Q74" s="103" t="s">
        <v>153</v>
      </c>
      <c r="R74" s="111">
        <v>2</v>
      </c>
      <c r="S74" s="127">
        <v>-2</v>
      </c>
      <c r="T74" s="127">
        <v>1</v>
      </c>
      <c r="U74" s="129" t="s">
        <v>153</v>
      </c>
      <c r="V74" s="127">
        <v>353</v>
      </c>
      <c r="W74" s="130">
        <v>49156</v>
      </c>
      <c r="X74" s="131"/>
      <c r="Y74" s="105">
        <v>1</v>
      </c>
    </row>
    <row r="75" spans="1:23" ht="12.75" customHeight="1">
      <c r="A75" s="107">
        <v>55</v>
      </c>
      <c r="B75" s="132">
        <v>9222</v>
      </c>
      <c r="C75" s="133" t="s">
        <v>104</v>
      </c>
      <c r="D75" s="134">
        <v>52</v>
      </c>
      <c r="E75" s="135" t="s">
        <v>153</v>
      </c>
      <c r="F75" s="136">
        <v>52</v>
      </c>
      <c r="G75" s="134">
        <v>77</v>
      </c>
      <c r="H75" s="134">
        <v>43</v>
      </c>
      <c r="I75" s="134">
        <v>0</v>
      </c>
      <c r="J75" s="136">
        <v>120</v>
      </c>
      <c r="K75" s="137">
        <v>77</v>
      </c>
      <c r="L75" s="134">
        <v>45</v>
      </c>
      <c r="M75" s="134">
        <v>1</v>
      </c>
      <c r="N75" s="136">
        <v>123</v>
      </c>
      <c r="O75" s="138" t="s">
        <v>153</v>
      </c>
      <c r="P75" s="136">
        <v>3</v>
      </c>
      <c r="Q75" s="106" t="s">
        <v>153</v>
      </c>
      <c r="R75" s="98">
        <v>1</v>
      </c>
      <c r="S75" s="136">
        <v>-1</v>
      </c>
      <c r="T75" s="136">
        <v>1</v>
      </c>
      <c r="U75" s="138" t="s">
        <v>153</v>
      </c>
      <c r="V75" s="136">
        <v>55</v>
      </c>
      <c r="W75" s="139">
        <v>9167</v>
      </c>
    </row>
    <row r="76" spans="1:23" ht="12.75" customHeight="1">
      <c r="A76" s="107">
        <v>56</v>
      </c>
      <c r="B76" s="132">
        <v>9648</v>
      </c>
      <c r="C76" s="133" t="s">
        <v>104</v>
      </c>
      <c r="D76" s="134">
        <v>73</v>
      </c>
      <c r="E76" s="135" t="s">
        <v>153</v>
      </c>
      <c r="F76" s="136">
        <v>73</v>
      </c>
      <c r="G76" s="134">
        <v>73</v>
      </c>
      <c r="H76" s="134">
        <v>50</v>
      </c>
      <c r="I76" s="134">
        <v>0</v>
      </c>
      <c r="J76" s="136">
        <v>123</v>
      </c>
      <c r="K76" s="137">
        <v>73</v>
      </c>
      <c r="L76" s="134">
        <v>39</v>
      </c>
      <c r="M76" s="134">
        <v>1</v>
      </c>
      <c r="N76" s="136">
        <v>113</v>
      </c>
      <c r="O76" s="138" t="s">
        <v>154</v>
      </c>
      <c r="P76" s="136">
        <v>10</v>
      </c>
      <c r="Q76" s="106" t="s">
        <v>153</v>
      </c>
      <c r="R76" s="98">
        <v>1</v>
      </c>
      <c r="S76" s="136">
        <v>-1</v>
      </c>
      <c r="T76" s="136">
        <v>0</v>
      </c>
      <c r="U76" s="138" t="s">
        <v>153</v>
      </c>
      <c r="V76" s="136">
        <v>64</v>
      </c>
      <c r="W76" s="139">
        <v>9584</v>
      </c>
    </row>
    <row r="77" spans="1:23" ht="12.75" customHeight="1">
      <c r="A77" s="107">
        <v>57</v>
      </c>
      <c r="B77" s="132">
        <v>9713</v>
      </c>
      <c r="C77" s="133" t="s">
        <v>104</v>
      </c>
      <c r="D77" s="134">
        <v>72</v>
      </c>
      <c r="E77" s="135" t="s">
        <v>153</v>
      </c>
      <c r="F77" s="136">
        <v>72</v>
      </c>
      <c r="G77" s="134">
        <v>56</v>
      </c>
      <c r="H77" s="134">
        <v>35</v>
      </c>
      <c r="I77" s="134">
        <v>0</v>
      </c>
      <c r="J77" s="136">
        <v>91</v>
      </c>
      <c r="K77" s="137">
        <v>56</v>
      </c>
      <c r="L77" s="134">
        <v>53</v>
      </c>
      <c r="M77" s="134">
        <v>0</v>
      </c>
      <c r="N77" s="136">
        <v>109</v>
      </c>
      <c r="O77" s="138" t="s">
        <v>153</v>
      </c>
      <c r="P77" s="136">
        <v>18</v>
      </c>
      <c r="Q77" s="106" t="s">
        <v>154</v>
      </c>
      <c r="R77" s="98">
        <v>0</v>
      </c>
      <c r="S77" s="136">
        <v>0</v>
      </c>
      <c r="T77" s="136">
        <v>0</v>
      </c>
      <c r="U77" s="138" t="s">
        <v>153</v>
      </c>
      <c r="V77" s="136">
        <v>90</v>
      </c>
      <c r="W77" s="139">
        <v>9623</v>
      </c>
    </row>
    <row r="78" spans="1:23" ht="12.75" customHeight="1">
      <c r="A78" s="107">
        <v>58</v>
      </c>
      <c r="B78" s="132">
        <v>10226</v>
      </c>
      <c r="C78" s="133" t="s">
        <v>104</v>
      </c>
      <c r="D78" s="134">
        <v>79</v>
      </c>
      <c r="E78" s="135" t="s">
        <v>153</v>
      </c>
      <c r="F78" s="136">
        <v>79</v>
      </c>
      <c r="G78" s="134">
        <v>53</v>
      </c>
      <c r="H78" s="134">
        <v>43</v>
      </c>
      <c r="I78" s="134">
        <v>1</v>
      </c>
      <c r="J78" s="136">
        <v>97</v>
      </c>
      <c r="K78" s="137">
        <v>53</v>
      </c>
      <c r="L78" s="134">
        <v>29</v>
      </c>
      <c r="M78" s="134">
        <v>2</v>
      </c>
      <c r="N78" s="136">
        <v>84</v>
      </c>
      <c r="O78" s="138" t="s">
        <v>154</v>
      </c>
      <c r="P78" s="136">
        <v>13</v>
      </c>
      <c r="Q78" s="106" t="s">
        <v>154</v>
      </c>
      <c r="R78" s="98">
        <v>0</v>
      </c>
      <c r="S78" s="136">
        <v>0</v>
      </c>
      <c r="T78" s="136">
        <v>0</v>
      </c>
      <c r="U78" s="138" t="s">
        <v>153</v>
      </c>
      <c r="V78" s="136">
        <v>66</v>
      </c>
      <c r="W78" s="139">
        <v>10160</v>
      </c>
    </row>
    <row r="79" spans="1:23" ht="12.75" customHeight="1">
      <c r="A79" s="107">
        <v>59</v>
      </c>
      <c r="B79" s="136">
        <v>10700</v>
      </c>
      <c r="C79" s="133" t="s">
        <v>104</v>
      </c>
      <c r="D79" s="134">
        <v>94</v>
      </c>
      <c r="E79" s="135" t="s">
        <v>153</v>
      </c>
      <c r="F79" s="136">
        <v>94</v>
      </c>
      <c r="G79" s="134">
        <v>49</v>
      </c>
      <c r="H79" s="134">
        <v>48</v>
      </c>
      <c r="I79" s="134">
        <v>2</v>
      </c>
      <c r="J79" s="136">
        <v>99</v>
      </c>
      <c r="K79" s="137">
        <v>49</v>
      </c>
      <c r="L79" s="134">
        <v>34</v>
      </c>
      <c r="M79" s="134">
        <v>0</v>
      </c>
      <c r="N79" s="136">
        <v>83</v>
      </c>
      <c r="O79" s="138" t="s">
        <v>154</v>
      </c>
      <c r="P79" s="136">
        <v>16</v>
      </c>
      <c r="Q79" s="106" t="s">
        <v>154</v>
      </c>
      <c r="R79" s="98">
        <v>0</v>
      </c>
      <c r="S79" s="136">
        <v>0</v>
      </c>
      <c r="T79" s="132">
        <v>0</v>
      </c>
      <c r="U79" s="138" t="s">
        <v>153</v>
      </c>
      <c r="V79" s="136">
        <v>78</v>
      </c>
      <c r="W79" s="139">
        <v>10622</v>
      </c>
    </row>
    <row r="80" spans="1:25" s="105" customFormat="1" ht="12.75" customHeight="1">
      <c r="A80" s="102" t="s">
        <v>116</v>
      </c>
      <c r="B80" s="127">
        <v>56441</v>
      </c>
      <c r="C80" s="124" t="s">
        <v>104</v>
      </c>
      <c r="D80" s="125">
        <v>494</v>
      </c>
      <c r="E80" s="126" t="s">
        <v>153</v>
      </c>
      <c r="F80" s="127">
        <v>494</v>
      </c>
      <c r="G80" s="125">
        <v>263</v>
      </c>
      <c r="H80" s="125">
        <v>210</v>
      </c>
      <c r="I80" s="125">
        <v>8</v>
      </c>
      <c r="J80" s="127">
        <v>481</v>
      </c>
      <c r="K80" s="128">
        <v>263</v>
      </c>
      <c r="L80" s="125">
        <v>179</v>
      </c>
      <c r="M80" s="125">
        <v>3</v>
      </c>
      <c r="N80" s="127">
        <v>445</v>
      </c>
      <c r="O80" s="129" t="s">
        <v>154</v>
      </c>
      <c r="P80" s="127">
        <v>36</v>
      </c>
      <c r="Q80" s="103" t="s">
        <v>154</v>
      </c>
      <c r="R80" s="111">
        <v>0</v>
      </c>
      <c r="S80" s="127">
        <v>0</v>
      </c>
      <c r="T80" s="123">
        <v>1</v>
      </c>
      <c r="U80" s="129" t="s">
        <v>153</v>
      </c>
      <c r="V80" s="127">
        <v>457</v>
      </c>
      <c r="W80" s="130">
        <v>55984</v>
      </c>
      <c r="X80" s="131"/>
      <c r="Y80" s="105">
        <v>1</v>
      </c>
    </row>
    <row r="81" spans="1:23" ht="12.75" customHeight="1">
      <c r="A81" s="107">
        <v>60</v>
      </c>
      <c r="B81" s="136">
        <v>10799</v>
      </c>
      <c r="C81" s="133" t="s">
        <v>104</v>
      </c>
      <c r="D81" s="134">
        <v>93</v>
      </c>
      <c r="E81" s="135" t="s">
        <v>153</v>
      </c>
      <c r="F81" s="136">
        <v>93</v>
      </c>
      <c r="G81" s="134">
        <v>63</v>
      </c>
      <c r="H81" s="134">
        <v>46</v>
      </c>
      <c r="I81" s="134">
        <v>3</v>
      </c>
      <c r="J81" s="136">
        <v>112</v>
      </c>
      <c r="K81" s="137">
        <v>63</v>
      </c>
      <c r="L81" s="134">
        <v>36</v>
      </c>
      <c r="M81" s="134">
        <v>0</v>
      </c>
      <c r="N81" s="136">
        <v>99</v>
      </c>
      <c r="O81" s="138" t="s">
        <v>154</v>
      </c>
      <c r="P81" s="136">
        <v>13</v>
      </c>
      <c r="Q81" s="106" t="s">
        <v>153</v>
      </c>
      <c r="R81" s="98">
        <v>1</v>
      </c>
      <c r="S81" s="136">
        <v>-1</v>
      </c>
      <c r="T81" s="132">
        <v>1</v>
      </c>
      <c r="U81" s="138" t="s">
        <v>153</v>
      </c>
      <c r="V81" s="136">
        <v>80</v>
      </c>
      <c r="W81" s="139">
        <v>10719</v>
      </c>
    </row>
    <row r="82" spans="1:23" ht="12.75" customHeight="1">
      <c r="A82" s="107">
        <v>61</v>
      </c>
      <c r="B82" s="136">
        <v>11575</v>
      </c>
      <c r="C82" s="133" t="s">
        <v>104</v>
      </c>
      <c r="D82" s="134">
        <v>93</v>
      </c>
      <c r="E82" s="135" t="s">
        <v>153</v>
      </c>
      <c r="F82" s="136">
        <v>93</v>
      </c>
      <c r="G82" s="134">
        <v>51</v>
      </c>
      <c r="H82" s="134">
        <v>56</v>
      </c>
      <c r="I82" s="134">
        <v>1</v>
      </c>
      <c r="J82" s="136">
        <v>108</v>
      </c>
      <c r="K82" s="137">
        <v>51</v>
      </c>
      <c r="L82" s="134">
        <v>43</v>
      </c>
      <c r="M82" s="134">
        <v>1</v>
      </c>
      <c r="N82" s="136">
        <v>95</v>
      </c>
      <c r="O82" s="138" t="s">
        <v>154</v>
      </c>
      <c r="P82" s="136">
        <v>13</v>
      </c>
      <c r="Q82" s="106" t="s">
        <v>154</v>
      </c>
      <c r="R82" s="98">
        <v>1</v>
      </c>
      <c r="S82" s="136">
        <v>1</v>
      </c>
      <c r="T82" s="132">
        <v>0</v>
      </c>
      <c r="U82" s="138" t="s">
        <v>153</v>
      </c>
      <c r="V82" s="136">
        <v>79</v>
      </c>
      <c r="W82" s="139">
        <v>11496</v>
      </c>
    </row>
    <row r="83" spans="1:23" ht="12.75" customHeight="1">
      <c r="A83" s="107">
        <v>62</v>
      </c>
      <c r="B83" s="136">
        <v>12017</v>
      </c>
      <c r="C83" s="133" t="s">
        <v>104</v>
      </c>
      <c r="D83" s="134">
        <v>119</v>
      </c>
      <c r="E83" s="135" t="s">
        <v>153</v>
      </c>
      <c r="F83" s="136">
        <v>119</v>
      </c>
      <c r="G83" s="134">
        <v>59</v>
      </c>
      <c r="H83" s="134">
        <v>38</v>
      </c>
      <c r="I83" s="134">
        <v>2</v>
      </c>
      <c r="J83" s="136">
        <v>99</v>
      </c>
      <c r="K83" s="137">
        <v>59</v>
      </c>
      <c r="L83" s="134">
        <v>41</v>
      </c>
      <c r="M83" s="134">
        <v>1</v>
      </c>
      <c r="N83" s="136">
        <v>101</v>
      </c>
      <c r="O83" s="138" t="s">
        <v>153</v>
      </c>
      <c r="P83" s="136">
        <v>2</v>
      </c>
      <c r="Q83" s="106" t="s">
        <v>154</v>
      </c>
      <c r="R83" s="98">
        <v>0</v>
      </c>
      <c r="S83" s="136">
        <v>0</v>
      </c>
      <c r="T83" s="132">
        <v>0</v>
      </c>
      <c r="U83" s="138" t="s">
        <v>153</v>
      </c>
      <c r="V83" s="136">
        <v>121</v>
      </c>
      <c r="W83" s="139">
        <v>11896</v>
      </c>
    </row>
    <row r="84" spans="1:23" ht="12.75" customHeight="1">
      <c r="A84" s="107">
        <v>63</v>
      </c>
      <c r="B84" s="136">
        <v>11462</v>
      </c>
      <c r="C84" s="133" t="s">
        <v>104</v>
      </c>
      <c r="D84" s="134">
        <v>100</v>
      </c>
      <c r="E84" s="135" t="s">
        <v>153</v>
      </c>
      <c r="F84" s="136">
        <v>100</v>
      </c>
      <c r="G84" s="134">
        <v>44</v>
      </c>
      <c r="H84" s="134">
        <v>38</v>
      </c>
      <c r="I84" s="134">
        <v>1</v>
      </c>
      <c r="J84" s="136">
        <v>83</v>
      </c>
      <c r="K84" s="137">
        <v>44</v>
      </c>
      <c r="L84" s="134">
        <v>25</v>
      </c>
      <c r="M84" s="134">
        <v>1</v>
      </c>
      <c r="N84" s="136">
        <v>70</v>
      </c>
      <c r="O84" s="138" t="s">
        <v>154</v>
      </c>
      <c r="P84" s="136">
        <v>13</v>
      </c>
      <c r="Q84" s="106" t="s">
        <v>154</v>
      </c>
      <c r="R84" s="98">
        <v>0</v>
      </c>
      <c r="S84" s="136">
        <v>0</v>
      </c>
      <c r="T84" s="132">
        <v>0</v>
      </c>
      <c r="U84" s="138" t="s">
        <v>153</v>
      </c>
      <c r="V84" s="136">
        <v>87</v>
      </c>
      <c r="W84" s="139">
        <v>11375</v>
      </c>
    </row>
    <row r="85" spans="1:23" ht="12.75" customHeight="1">
      <c r="A85" s="107">
        <v>64</v>
      </c>
      <c r="B85" s="136">
        <v>10588</v>
      </c>
      <c r="C85" s="133" t="s">
        <v>104</v>
      </c>
      <c r="D85" s="134">
        <v>89</v>
      </c>
      <c r="E85" s="135" t="s">
        <v>153</v>
      </c>
      <c r="F85" s="136">
        <v>89</v>
      </c>
      <c r="G85" s="134">
        <v>46</v>
      </c>
      <c r="H85" s="134">
        <v>32</v>
      </c>
      <c r="I85" s="134">
        <v>1</v>
      </c>
      <c r="J85" s="136">
        <v>79</v>
      </c>
      <c r="K85" s="137">
        <v>46</v>
      </c>
      <c r="L85" s="134">
        <v>34</v>
      </c>
      <c r="M85" s="134">
        <v>0</v>
      </c>
      <c r="N85" s="136">
        <v>80</v>
      </c>
      <c r="O85" s="138" t="s">
        <v>153</v>
      </c>
      <c r="P85" s="136">
        <v>1</v>
      </c>
      <c r="Q85" s="106" t="s">
        <v>154</v>
      </c>
      <c r="R85" s="98">
        <v>0</v>
      </c>
      <c r="S85" s="136">
        <v>0</v>
      </c>
      <c r="T85" s="132">
        <v>0</v>
      </c>
      <c r="U85" s="138" t="s">
        <v>153</v>
      </c>
      <c r="V85" s="136">
        <v>90</v>
      </c>
      <c r="W85" s="139">
        <v>10498</v>
      </c>
    </row>
    <row r="86" spans="1:25" s="105" customFormat="1" ht="12.75" customHeight="1">
      <c r="A86" s="102" t="s">
        <v>117</v>
      </c>
      <c r="B86" s="127">
        <v>43115</v>
      </c>
      <c r="C86" s="124" t="s">
        <v>104</v>
      </c>
      <c r="D86" s="125">
        <v>564</v>
      </c>
      <c r="E86" s="126" t="s">
        <v>153</v>
      </c>
      <c r="F86" s="127">
        <v>564</v>
      </c>
      <c r="G86" s="125">
        <v>177</v>
      </c>
      <c r="H86" s="125">
        <v>128</v>
      </c>
      <c r="I86" s="125">
        <v>2</v>
      </c>
      <c r="J86" s="127">
        <v>307</v>
      </c>
      <c r="K86" s="128">
        <v>177</v>
      </c>
      <c r="L86" s="125">
        <v>143</v>
      </c>
      <c r="M86" s="125">
        <v>3</v>
      </c>
      <c r="N86" s="127">
        <v>323</v>
      </c>
      <c r="O86" s="129" t="s">
        <v>153</v>
      </c>
      <c r="P86" s="127">
        <v>16</v>
      </c>
      <c r="Q86" s="103" t="s">
        <v>153</v>
      </c>
      <c r="R86" s="111">
        <v>4</v>
      </c>
      <c r="S86" s="127">
        <v>-4</v>
      </c>
      <c r="T86" s="123">
        <v>0</v>
      </c>
      <c r="U86" s="129" t="s">
        <v>153</v>
      </c>
      <c r="V86" s="127">
        <v>584</v>
      </c>
      <c r="W86" s="130">
        <v>42531</v>
      </c>
      <c r="X86" s="131"/>
      <c r="Y86" s="105">
        <v>1</v>
      </c>
    </row>
    <row r="87" spans="1:23" ht="12.75" customHeight="1">
      <c r="A87" s="107">
        <v>65</v>
      </c>
      <c r="B87" s="136">
        <v>7111</v>
      </c>
      <c r="C87" s="133" t="s">
        <v>104</v>
      </c>
      <c r="D87" s="134">
        <v>75</v>
      </c>
      <c r="E87" s="135" t="s">
        <v>153</v>
      </c>
      <c r="F87" s="136">
        <v>75</v>
      </c>
      <c r="G87" s="134">
        <v>30</v>
      </c>
      <c r="H87" s="134">
        <v>32</v>
      </c>
      <c r="I87" s="134">
        <v>0</v>
      </c>
      <c r="J87" s="136">
        <v>62</v>
      </c>
      <c r="K87" s="137">
        <v>30</v>
      </c>
      <c r="L87" s="134">
        <v>30</v>
      </c>
      <c r="M87" s="134">
        <v>1</v>
      </c>
      <c r="N87" s="136">
        <v>61</v>
      </c>
      <c r="O87" s="138" t="s">
        <v>154</v>
      </c>
      <c r="P87" s="136">
        <v>1</v>
      </c>
      <c r="Q87" s="106" t="s">
        <v>154</v>
      </c>
      <c r="R87" s="98">
        <v>0</v>
      </c>
      <c r="S87" s="136">
        <v>0</v>
      </c>
      <c r="T87" s="132">
        <v>0</v>
      </c>
      <c r="U87" s="138" t="s">
        <v>153</v>
      </c>
      <c r="V87" s="136">
        <v>74</v>
      </c>
      <c r="W87" s="139">
        <v>7037</v>
      </c>
    </row>
    <row r="88" spans="1:23" ht="12.75" customHeight="1">
      <c r="A88" s="107">
        <v>66</v>
      </c>
      <c r="B88" s="136">
        <v>7472</v>
      </c>
      <c r="C88" s="133" t="s">
        <v>104</v>
      </c>
      <c r="D88" s="134">
        <v>96</v>
      </c>
      <c r="E88" s="135" t="s">
        <v>153</v>
      </c>
      <c r="F88" s="136">
        <v>96</v>
      </c>
      <c r="G88" s="134">
        <v>31</v>
      </c>
      <c r="H88" s="134">
        <v>17</v>
      </c>
      <c r="I88" s="134">
        <v>0</v>
      </c>
      <c r="J88" s="136">
        <v>48</v>
      </c>
      <c r="K88" s="137">
        <v>31</v>
      </c>
      <c r="L88" s="134">
        <v>20</v>
      </c>
      <c r="M88" s="134">
        <v>0</v>
      </c>
      <c r="N88" s="136">
        <v>51</v>
      </c>
      <c r="O88" s="138" t="s">
        <v>153</v>
      </c>
      <c r="P88" s="136">
        <v>3</v>
      </c>
      <c r="Q88" s="106" t="s">
        <v>154</v>
      </c>
      <c r="R88" s="98">
        <v>0</v>
      </c>
      <c r="S88" s="136">
        <v>0</v>
      </c>
      <c r="T88" s="132">
        <v>0</v>
      </c>
      <c r="U88" s="138" t="s">
        <v>153</v>
      </c>
      <c r="V88" s="136">
        <v>99</v>
      </c>
      <c r="W88" s="139">
        <v>7373</v>
      </c>
    </row>
    <row r="89" spans="1:23" ht="12.75" customHeight="1">
      <c r="A89" s="107">
        <v>67</v>
      </c>
      <c r="B89" s="136">
        <v>9356</v>
      </c>
      <c r="C89" s="133" t="s">
        <v>104</v>
      </c>
      <c r="D89" s="134">
        <v>119</v>
      </c>
      <c r="E89" s="135" t="s">
        <v>153</v>
      </c>
      <c r="F89" s="136">
        <v>119</v>
      </c>
      <c r="G89" s="134">
        <v>34</v>
      </c>
      <c r="H89" s="134">
        <v>25</v>
      </c>
      <c r="I89" s="134">
        <v>0</v>
      </c>
      <c r="J89" s="136">
        <v>59</v>
      </c>
      <c r="K89" s="137">
        <v>34</v>
      </c>
      <c r="L89" s="134">
        <v>30</v>
      </c>
      <c r="M89" s="134">
        <v>0</v>
      </c>
      <c r="N89" s="136">
        <v>64</v>
      </c>
      <c r="O89" s="138" t="s">
        <v>153</v>
      </c>
      <c r="P89" s="136">
        <v>5</v>
      </c>
      <c r="Q89" s="106" t="s">
        <v>153</v>
      </c>
      <c r="R89" s="98">
        <v>1</v>
      </c>
      <c r="S89" s="136">
        <v>-1</v>
      </c>
      <c r="T89" s="132">
        <v>0</v>
      </c>
      <c r="U89" s="138" t="s">
        <v>153</v>
      </c>
      <c r="V89" s="136">
        <v>125</v>
      </c>
      <c r="W89" s="139">
        <v>9231</v>
      </c>
    </row>
    <row r="90" spans="1:23" ht="12.75" customHeight="1">
      <c r="A90" s="107">
        <v>68</v>
      </c>
      <c r="B90" s="136">
        <v>9430</v>
      </c>
      <c r="C90" s="133" t="s">
        <v>104</v>
      </c>
      <c r="D90" s="134">
        <v>138</v>
      </c>
      <c r="E90" s="135" t="s">
        <v>153</v>
      </c>
      <c r="F90" s="136">
        <v>138</v>
      </c>
      <c r="G90" s="134">
        <v>40</v>
      </c>
      <c r="H90" s="134">
        <v>34</v>
      </c>
      <c r="I90" s="134">
        <v>0</v>
      </c>
      <c r="J90" s="136">
        <v>74</v>
      </c>
      <c r="K90" s="137">
        <v>40</v>
      </c>
      <c r="L90" s="134">
        <v>31</v>
      </c>
      <c r="M90" s="134">
        <v>0</v>
      </c>
      <c r="N90" s="136">
        <v>71</v>
      </c>
      <c r="O90" s="138" t="s">
        <v>154</v>
      </c>
      <c r="P90" s="136">
        <v>3</v>
      </c>
      <c r="Q90" s="106" t="s">
        <v>154</v>
      </c>
      <c r="R90" s="98">
        <v>0</v>
      </c>
      <c r="S90" s="136">
        <v>0</v>
      </c>
      <c r="T90" s="132">
        <v>0</v>
      </c>
      <c r="U90" s="138" t="s">
        <v>153</v>
      </c>
      <c r="V90" s="136">
        <v>135</v>
      </c>
      <c r="W90" s="139">
        <v>9295</v>
      </c>
    </row>
    <row r="91" spans="1:23" ht="12.75" customHeight="1">
      <c r="A91" s="107">
        <v>69</v>
      </c>
      <c r="B91" s="136">
        <v>9746</v>
      </c>
      <c r="C91" s="133" t="s">
        <v>104</v>
      </c>
      <c r="D91" s="134">
        <v>136</v>
      </c>
      <c r="E91" s="135" t="s">
        <v>153</v>
      </c>
      <c r="F91" s="136">
        <v>136</v>
      </c>
      <c r="G91" s="134">
        <v>42</v>
      </c>
      <c r="H91" s="134">
        <v>20</v>
      </c>
      <c r="I91" s="134">
        <v>2</v>
      </c>
      <c r="J91" s="136">
        <v>64</v>
      </c>
      <c r="K91" s="137">
        <v>42</v>
      </c>
      <c r="L91" s="134">
        <v>32</v>
      </c>
      <c r="M91" s="134">
        <v>2</v>
      </c>
      <c r="N91" s="136">
        <v>76</v>
      </c>
      <c r="O91" s="138" t="s">
        <v>153</v>
      </c>
      <c r="P91" s="136">
        <v>12</v>
      </c>
      <c r="Q91" s="106" t="s">
        <v>153</v>
      </c>
      <c r="R91" s="98">
        <v>3</v>
      </c>
      <c r="S91" s="136">
        <v>-3</v>
      </c>
      <c r="T91" s="132">
        <v>0</v>
      </c>
      <c r="U91" s="138" t="s">
        <v>153</v>
      </c>
      <c r="V91" s="136">
        <v>151</v>
      </c>
      <c r="W91" s="139">
        <v>9595</v>
      </c>
    </row>
    <row r="92" spans="1:25" s="105" customFormat="1" ht="12.75" customHeight="1">
      <c r="A92" s="102" t="s">
        <v>118</v>
      </c>
      <c r="B92" s="127">
        <v>46842</v>
      </c>
      <c r="C92" s="124" t="s">
        <v>104</v>
      </c>
      <c r="D92" s="125">
        <v>867</v>
      </c>
      <c r="E92" s="126" t="s">
        <v>153</v>
      </c>
      <c r="F92" s="127">
        <v>867</v>
      </c>
      <c r="G92" s="125">
        <v>226</v>
      </c>
      <c r="H92" s="125">
        <v>96</v>
      </c>
      <c r="I92" s="125">
        <v>2</v>
      </c>
      <c r="J92" s="127">
        <v>324</v>
      </c>
      <c r="K92" s="128">
        <v>226</v>
      </c>
      <c r="L92" s="125">
        <v>125</v>
      </c>
      <c r="M92" s="125">
        <v>1</v>
      </c>
      <c r="N92" s="127">
        <v>352</v>
      </c>
      <c r="O92" s="129" t="s">
        <v>153</v>
      </c>
      <c r="P92" s="127">
        <v>28</v>
      </c>
      <c r="Q92" s="103" t="s">
        <v>153</v>
      </c>
      <c r="R92" s="111">
        <v>1</v>
      </c>
      <c r="S92" s="127">
        <v>-1</v>
      </c>
      <c r="T92" s="123">
        <v>0</v>
      </c>
      <c r="U92" s="129" t="s">
        <v>153</v>
      </c>
      <c r="V92" s="127">
        <v>896</v>
      </c>
      <c r="W92" s="130">
        <v>45946</v>
      </c>
      <c r="X92" s="131"/>
      <c r="Y92" s="105">
        <v>1</v>
      </c>
    </row>
    <row r="93" spans="1:23" ht="12.75" customHeight="1">
      <c r="A93" s="107">
        <v>70</v>
      </c>
      <c r="B93" s="136">
        <v>9569</v>
      </c>
      <c r="C93" s="133" t="s">
        <v>104</v>
      </c>
      <c r="D93" s="134">
        <v>139</v>
      </c>
      <c r="E93" s="135" t="s">
        <v>153</v>
      </c>
      <c r="F93" s="136">
        <v>139</v>
      </c>
      <c r="G93" s="134">
        <v>50</v>
      </c>
      <c r="H93" s="134">
        <v>20</v>
      </c>
      <c r="I93" s="134">
        <v>0</v>
      </c>
      <c r="J93" s="136">
        <v>70</v>
      </c>
      <c r="K93" s="137">
        <v>50</v>
      </c>
      <c r="L93" s="134">
        <v>27</v>
      </c>
      <c r="M93" s="134">
        <v>0</v>
      </c>
      <c r="N93" s="136">
        <v>77</v>
      </c>
      <c r="O93" s="138" t="s">
        <v>153</v>
      </c>
      <c r="P93" s="136">
        <v>7</v>
      </c>
      <c r="Q93" s="106" t="s">
        <v>153</v>
      </c>
      <c r="R93" s="98">
        <v>1</v>
      </c>
      <c r="S93" s="136">
        <v>-1</v>
      </c>
      <c r="T93" s="132">
        <v>0</v>
      </c>
      <c r="U93" s="138" t="s">
        <v>153</v>
      </c>
      <c r="V93" s="136">
        <v>147</v>
      </c>
      <c r="W93" s="139">
        <v>9422</v>
      </c>
    </row>
    <row r="94" spans="1:23" ht="12.75" customHeight="1">
      <c r="A94" s="107">
        <v>71</v>
      </c>
      <c r="B94" s="136">
        <v>9382</v>
      </c>
      <c r="C94" s="133" t="s">
        <v>104</v>
      </c>
      <c r="D94" s="134">
        <v>165</v>
      </c>
      <c r="E94" s="135" t="s">
        <v>153</v>
      </c>
      <c r="F94" s="136">
        <v>165</v>
      </c>
      <c r="G94" s="134">
        <v>49</v>
      </c>
      <c r="H94" s="134">
        <v>22</v>
      </c>
      <c r="I94" s="134">
        <v>0</v>
      </c>
      <c r="J94" s="136">
        <v>71</v>
      </c>
      <c r="K94" s="137">
        <v>49</v>
      </c>
      <c r="L94" s="134">
        <v>30</v>
      </c>
      <c r="M94" s="134">
        <v>0</v>
      </c>
      <c r="N94" s="136">
        <v>79</v>
      </c>
      <c r="O94" s="138" t="s">
        <v>153</v>
      </c>
      <c r="P94" s="136">
        <v>8</v>
      </c>
      <c r="Q94" s="106" t="s">
        <v>154</v>
      </c>
      <c r="R94" s="98">
        <v>0</v>
      </c>
      <c r="S94" s="136">
        <v>0</v>
      </c>
      <c r="T94" s="132">
        <v>0</v>
      </c>
      <c r="U94" s="138" t="s">
        <v>153</v>
      </c>
      <c r="V94" s="136">
        <v>173</v>
      </c>
      <c r="W94" s="139">
        <v>9209</v>
      </c>
    </row>
    <row r="95" spans="1:23" ht="12.75" customHeight="1">
      <c r="A95" s="107">
        <v>72</v>
      </c>
      <c r="B95" s="136">
        <v>8582</v>
      </c>
      <c r="C95" s="133" t="s">
        <v>104</v>
      </c>
      <c r="D95" s="134">
        <v>136</v>
      </c>
      <c r="E95" s="135" t="s">
        <v>153</v>
      </c>
      <c r="F95" s="136">
        <v>136</v>
      </c>
      <c r="G95" s="134">
        <v>41</v>
      </c>
      <c r="H95" s="134">
        <v>16</v>
      </c>
      <c r="I95" s="134">
        <v>0</v>
      </c>
      <c r="J95" s="136">
        <v>57</v>
      </c>
      <c r="K95" s="137">
        <v>41</v>
      </c>
      <c r="L95" s="134">
        <v>23</v>
      </c>
      <c r="M95" s="134">
        <v>0</v>
      </c>
      <c r="N95" s="136">
        <v>64</v>
      </c>
      <c r="O95" s="138" t="s">
        <v>153</v>
      </c>
      <c r="P95" s="136">
        <v>7</v>
      </c>
      <c r="Q95" s="106" t="s">
        <v>154</v>
      </c>
      <c r="R95" s="98">
        <v>0</v>
      </c>
      <c r="S95" s="136">
        <v>0</v>
      </c>
      <c r="T95" s="132">
        <v>0</v>
      </c>
      <c r="U95" s="138" t="s">
        <v>153</v>
      </c>
      <c r="V95" s="136">
        <v>143</v>
      </c>
      <c r="W95" s="139">
        <v>8439</v>
      </c>
    </row>
    <row r="96" spans="1:23" ht="12.75" customHeight="1">
      <c r="A96" s="107">
        <v>73</v>
      </c>
      <c r="B96" s="136">
        <v>9597</v>
      </c>
      <c r="C96" s="133" t="s">
        <v>104</v>
      </c>
      <c r="D96" s="134">
        <v>210</v>
      </c>
      <c r="E96" s="135" t="s">
        <v>153</v>
      </c>
      <c r="F96" s="136">
        <v>210</v>
      </c>
      <c r="G96" s="134">
        <v>45</v>
      </c>
      <c r="H96" s="134">
        <v>19</v>
      </c>
      <c r="I96" s="134">
        <v>1</v>
      </c>
      <c r="J96" s="136">
        <v>65</v>
      </c>
      <c r="K96" s="137">
        <v>45</v>
      </c>
      <c r="L96" s="134">
        <v>18</v>
      </c>
      <c r="M96" s="134">
        <v>1</v>
      </c>
      <c r="N96" s="136">
        <v>64</v>
      </c>
      <c r="O96" s="138" t="s">
        <v>154</v>
      </c>
      <c r="P96" s="136">
        <v>1</v>
      </c>
      <c r="Q96" s="106" t="s">
        <v>154</v>
      </c>
      <c r="R96" s="98">
        <v>0</v>
      </c>
      <c r="S96" s="136">
        <v>0</v>
      </c>
      <c r="T96" s="132">
        <v>0</v>
      </c>
      <c r="U96" s="138" t="s">
        <v>153</v>
      </c>
      <c r="V96" s="136">
        <v>209</v>
      </c>
      <c r="W96" s="139">
        <v>9388</v>
      </c>
    </row>
    <row r="97" spans="1:23" ht="12.75" customHeight="1">
      <c r="A97" s="107">
        <v>74</v>
      </c>
      <c r="B97" s="136">
        <v>9712</v>
      </c>
      <c r="C97" s="133" t="s">
        <v>104</v>
      </c>
      <c r="D97" s="134">
        <v>217</v>
      </c>
      <c r="E97" s="135" t="s">
        <v>153</v>
      </c>
      <c r="F97" s="136">
        <v>217</v>
      </c>
      <c r="G97" s="134">
        <v>41</v>
      </c>
      <c r="H97" s="134">
        <v>19</v>
      </c>
      <c r="I97" s="134">
        <v>1</v>
      </c>
      <c r="J97" s="136">
        <v>61</v>
      </c>
      <c r="K97" s="137">
        <v>41</v>
      </c>
      <c r="L97" s="134">
        <v>27</v>
      </c>
      <c r="M97" s="134">
        <v>0</v>
      </c>
      <c r="N97" s="136">
        <v>68</v>
      </c>
      <c r="O97" s="138" t="s">
        <v>153</v>
      </c>
      <c r="P97" s="136">
        <v>7</v>
      </c>
      <c r="Q97" s="106" t="s">
        <v>154</v>
      </c>
      <c r="R97" s="98">
        <v>0</v>
      </c>
      <c r="S97" s="136">
        <v>0</v>
      </c>
      <c r="T97" s="132">
        <v>0</v>
      </c>
      <c r="U97" s="138" t="s">
        <v>153</v>
      </c>
      <c r="V97" s="136">
        <v>224</v>
      </c>
      <c r="W97" s="139">
        <v>9488</v>
      </c>
    </row>
    <row r="98" spans="1:25" s="105" customFormat="1" ht="12.75" customHeight="1">
      <c r="A98" s="102" t="s">
        <v>119</v>
      </c>
      <c r="B98" s="127">
        <v>47827</v>
      </c>
      <c r="C98" s="124" t="s">
        <v>104</v>
      </c>
      <c r="D98" s="125">
        <v>1216</v>
      </c>
      <c r="E98" s="126" t="s">
        <v>153</v>
      </c>
      <c r="F98" s="127">
        <v>1216</v>
      </c>
      <c r="G98" s="125">
        <v>202</v>
      </c>
      <c r="H98" s="125">
        <v>94</v>
      </c>
      <c r="I98" s="125">
        <v>0</v>
      </c>
      <c r="J98" s="127">
        <v>296</v>
      </c>
      <c r="K98" s="128">
        <v>202</v>
      </c>
      <c r="L98" s="125">
        <v>153</v>
      </c>
      <c r="M98" s="125">
        <v>1</v>
      </c>
      <c r="N98" s="127">
        <v>356</v>
      </c>
      <c r="O98" s="129" t="s">
        <v>153</v>
      </c>
      <c r="P98" s="127">
        <v>60</v>
      </c>
      <c r="Q98" s="103" t="s">
        <v>153</v>
      </c>
      <c r="R98" s="111">
        <v>1</v>
      </c>
      <c r="S98" s="127">
        <v>-1</v>
      </c>
      <c r="T98" s="123">
        <v>0</v>
      </c>
      <c r="U98" s="129" t="s">
        <v>153</v>
      </c>
      <c r="V98" s="127">
        <v>1277</v>
      </c>
      <c r="W98" s="130">
        <v>46550</v>
      </c>
      <c r="X98" s="131"/>
      <c r="Y98" s="105">
        <v>1</v>
      </c>
    </row>
    <row r="99" spans="1:23" ht="12.75" customHeight="1">
      <c r="A99" s="107">
        <v>75</v>
      </c>
      <c r="B99" s="136">
        <v>9816</v>
      </c>
      <c r="C99" s="133" t="s">
        <v>104</v>
      </c>
      <c r="D99" s="134">
        <v>220</v>
      </c>
      <c r="E99" s="135" t="s">
        <v>153</v>
      </c>
      <c r="F99" s="136">
        <v>220</v>
      </c>
      <c r="G99" s="134">
        <v>36</v>
      </c>
      <c r="H99" s="134">
        <v>18</v>
      </c>
      <c r="I99" s="134">
        <v>0</v>
      </c>
      <c r="J99" s="136">
        <v>54</v>
      </c>
      <c r="K99" s="137">
        <v>36</v>
      </c>
      <c r="L99" s="134">
        <v>20</v>
      </c>
      <c r="M99" s="134">
        <v>0</v>
      </c>
      <c r="N99" s="136">
        <v>56</v>
      </c>
      <c r="O99" s="138" t="s">
        <v>153</v>
      </c>
      <c r="P99" s="136">
        <v>2</v>
      </c>
      <c r="Q99" s="106" t="s">
        <v>154</v>
      </c>
      <c r="R99" s="98">
        <v>1</v>
      </c>
      <c r="S99" s="136">
        <v>1</v>
      </c>
      <c r="T99" s="136">
        <v>0</v>
      </c>
      <c r="U99" s="138" t="s">
        <v>153</v>
      </c>
      <c r="V99" s="136">
        <v>221</v>
      </c>
      <c r="W99" s="139">
        <v>9595</v>
      </c>
    </row>
    <row r="100" spans="1:23" ht="12.75" customHeight="1">
      <c r="A100" s="107">
        <v>76</v>
      </c>
      <c r="B100" s="136">
        <v>9968</v>
      </c>
      <c r="C100" s="133" t="s">
        <v>104</v>
      </c>
      <c r="D100" s="134">
        <v>218</v>
      </c>
      <c r="E100" s="135" t="s">
        <v>153</v>
      </c>
      <c r="F100" s="136">
        <v>218</v>
      </c>
      <c r="G100" s="134">
        <v>45</v>
      </c>
      <c r="H100" s="134">
        <v>11</v>
      </c>
      <c r="I100" s="134">
        <v>0</v>
      </c>
      <c r="J100" s="136">
        <v>56</v>
      </c>
      <c r="K100" s="137">
        <v>45</v>
      </c>
      <c r="L100" s="134">
        <v>34</v>
      </c>
      <c r="M100" s="134">
        <v>1</v>
      </c>
      <c r="N100" s="136">
        <v>80</v>
      </c>
      <c r="O100" s="138" t="s">
        <v>153</v>
      </c>
      <c r="P100" s="136">
        <v>24</v>
      </c>
      <c r="Q100" s="106" t="s">
        <v>154</v>
      </c>
      <c r="R100" s="98">
        <v>0</v>
      </c>
      <c r="S100" s="136">
        <v>0</v>
      </c>
      <c r="T100" s="136">
        <v>0</v>
      </c>
      <c r="U100" s="138" t="s">
        <v>153</v>
      </c>
      <c r="V100" s="136">
        <v>242</v>
      </c>
      <c r="W100" s="139">
        <v>9726</v>
      </c>
    </row>
    <row r="101" spans="1:23" ht="12.75" customHeight="1">
      <c r="A101" s="107">
        <v>77</v>
      </c>
      <c r="B101" s="136">
        <v>9398</v>
      </c>
      <c r="C101" s="133" t="s">
        <v>104</v>
      </c>
      <c r="D101" s="134">
        <v>235</v>
      </c>
      <c r="E101" s="135" t="s">
        <v>153</v>
      </c>
      <c r="F101" s="136">
        <v>235</v>
      </c>
      <c r="G101" s="134">
        <v>39</v>
      </c>
      <c r="H101" s="134">
        <v>24</v>
      </c>
      <c r="I101" s="134">
        <v>0</v>
      </c>
      <c r="J101" s="136">
        <v>63</v>
      </c>
      <c r="K101" s="137">
        <v>39</v>
      </c>
      <c r="L101" s="134">
        <v>30</v>
      </c>
      <c r="M101" s="134">
        <v>0</v>
      </c>
      <c r="N101" s="136">
        <v>69</v>
      </c>
      <c r="O101" s="138" t="s">
        <v>153</v>
      </c>
      <c r="P101" s="136">
        <v>6</v>
      </c>
      <c r="Q101" s="106" t="s">
        <v>153</v>
      </c>
      <c r="R101" s="98">
        <v>1</v>
      </c>
      <c r="S101" s="136">
        <v>-1</v>
      </c>
      <c r="T101" s="136">
        <v>0</v>
      </c>
      <c r="U101" s="138" t="s">
        <v>153</v>
      </c>
      <c r="V101" s="136">
        <v>242</v>
      </c>
      <c r="W101" s="139">
        <v>9156</v>
      </c>
    </row>
    <row r="102" spans="1:23" ht="12.75" customHeight="1">
      <c r="A102" s="107">
        <v>78</v>
      </c>
      <c r="B102" s="136">
        <v>9421</v>
      </c>
      <c r="C102" s="133" t="s">
        <v>104</v>
      </c>
      <c r="D102" s="134">
        <v>276</v>
      </c>
      <c r="E102" s="135" t="s">
        <v>153</v>
      </c>
      <c r="F102" s="136">
        <v>276</v>
      </c>
      <c r="G102" s="134">
        <v>38</v>
      </c>
      <c r="H102" s="134">
        <v>21</v>
      </c>
      <c r="I102" s="134">
        <v>0</v>
      </c>
      <c r="J102" s="136">
        <v>59</v>
      </c>
      <c r="K102" s="137">
        <v>38</v>
      </c>
      <c r="L102" s="134">
        <v>36</v>
      </c>
      <c r="M102" s="134">
        <v>0</v>
      </c>
      <c r="N102" s="136">
        <v>74</v>
      </c>
      <c r="O102" s="138" t="s">
        <v>153</v>
      </c>
      <c r="P102" s="136">
        <v>15</v>
      </c>
      <c r="Q102" s="106" t="s">
        <v>153</v>
      </c>
      <c r="R102" s="98">
        <v>1</v>
      </c>
      <c r="S102" s="136">
        <v>-1</v>
      </c>
      <c r="T102" s="136">
        <v>0</v>
      </c>
      <c r="U102" s="138" t="s">
        <v>153</v>
      </c>
      <c r="V102" s="136">
        <v>292</v>
      </c>
      <c r="W102" s="139">
        <v>9129</v>
      </c>
    </row>
    <row r="103" spans="1:23" ht="12.75" customHeight="1">
      <c r="A103" s="107">
        <v>79</v>
      </c>
      <c r="B103" s="136">
        <v>9224</v>
      </c>
      <c r="C103" s="133" t="s">
        <v>104</v>
      </c>
      <c r="D103" s="134">
        <v>267</v>
      </c>
      <c r="E103" s="135" t="s">
        <v>153</v>
      </c>
      <c r="F103" s="136">
        <v>267</v>
      </c>
      <c r="G103" s="134">
        <v>44</v>
      </c>
      <c r="H103" s="134">
        <v>20</v>
      </c>
      <c r="I103" s="134">
        <v>0</v>
      </c>
      <c r="J103" s="136">
        <v>64</v>
      </c>
      <c r="K103" s="137">
        <v>44</v>
      </c>
      <c r="L103" s="134">
        <v>33</v>
      </c>
      <c r="M103" s="134">
        <v>0</v>
      </c>
      <c r="N103" s="136">
        <v>77</v>
      </c>
      <c r="O103" s="138" t="s">
        <v>153</v>
      </c>
      <c r="P103" s="136">
        <v>13</v>
      </c>
      <c r="Q103" s="106" t="s">
        <v>154</v>
      </c>
      <c r="R103" s="98">
        <v>0</v>
      </c>
      <c r="S103" s="136">
        <v>0</v>
      </c>
      <c r="T103" s="136">
        <v>0</v>
      </c>
      <c r="U103" s="138" t="s">
        <v>153</v>
      </c>
      <c r="V103" s="136">
        <v>280</v>
      </c>
      <c r="W103" s="139">
        <v>8944</v>
      </c>
    </row>
    <row r="104" spans="1:25" s="105" customFormat="1" ht="12.75" customHeight="1">
      <c r="A104" s="102" t="s">
        <v>120</v>
      </c>
      <c r="B104" s="127">
        <v>39738</v>
      </c>
      <c r="C104" s="124" t="s">
        <v>104</v>
      </c>
      <c r="D104" s="125">
        <v>1759</v>
      </c>
      <c r="E104" s="126" t="s">
        <v>153</v>
      </c>
      <c r="F104" s="127">
        <v>1759</v>
      </c>
      <c r="G104" s="125">
        <v>218</v>
      </c>
      <c r="H104" s="125">
        <v>73</v>
      </c>
      <c r="I104" s="125">
        <v>0</v>
      </c>
      <c r="J104" s="127">
        <v>291</v>
      </c>
      <c r="K104" s="128">
        <v>218</v>
      </c>
      <c r="L104" s="125">
        <v>178</v>
      </c>
      <c r="M104" s="125">
        <v>0</v>
      </c>
      <c r="N104" s="127">
        <v>396</v>
      </c>
      <c r="O104" s="129" t="s">
        <v>153</v>
      </c>
      <c r="P104" s="127">
        <v>105</v>
      </c>
      <c r="Q104" s="103" t="s">
        <v>153</v>
      </c>
      <c r="R104" s="111">
        <v>1</v>
      </c>
      <c r="S104" s="127">
        <v>-1</v>
      </c>
      <c r="T104" s="127">
        <v>0</v>
      </c>
      <c r="U104" s="129" t="s">
        <v>153</v>
      </c>
      <c r="V104" s="127">
        <v>1865</v>
      </c>
      <c r="W104" s="130">
        <v>37873</v>
      </c>
      <c r="Y104" s="105">
        <v>1</v>
      </c>
    </row>
    <row r="105" spans="1:24" ht="12.75" customHeight="1">
      <c r="A105" s="107">
        <v>80</v>
      </c>
      <c r="B105" s="136">
        <v>8744</v>
      </c>
      <c r="C105" s="133" t="s">
        <v>104</v>
      </c>
      <c r="D105" s="134">
        <v>319</v>
      </c>
      <c r="E105" s="135" t="s">
        <v>153</v>
      </c>
      <c r="F105" s="136">
        <v>319</v>
      </c>
      <c r="G105" s="134">
        <v>50</v>
      </c>
      <c r="H105" s="134">
        <v>18</v>
      </c>
      <c r="I105" s="134">
        <v>0</v>
      </c>
      <c r="J105" s="136">
        <v>68</v>
      </c>
      <c r="K105" s="137">
        <v>50</v>
      </c>
      <c r="L105" s="134">
        <v>39</v>
      </c>
      <c r="M105" s="134">
        <v>0</v>
      </c>
      <c r="N105" s="136">
        <v>89</v>
      </c>
      <c r="O105" s="138" t="s">
        <v>153</v>
      </c>
      <c r="P105" s="136">
        <v>21</v>
      </c>
      <c r="Q105" s="106" t="s">
        <v>153</v>
      </c>
      <c r="R105" s="98">
        <v>1</v>
      </c>
      <c r="S105" s="136">
        <v>-1</v>
      </c>
      <c r="T105" s="136">
        <v>0</v>
      </c>
      <c r="U105" s="138" t="s">
        <v>153</v>
      </c>
      <c r="V105" s="136">
        <v>341</v>
      </c>
      <c r="W105" s="139">
        <v>8403</v>
      </c>
      <c r="X105" s="140"/>
    </row>
    <row r="106" spans="1:23" ht="12.75" customHeight="1">
      <c r="A106" s="107">
        <v>81</v>
      </c>
      <c r="B106" s="136">
        <v>8470</v>
      </c>
      <c r="C106" s="133" t="s">
        <v>104</v>
      </c>
      <c r="D106" s="134">
        <v>331</v>
      </c>
      <c r="E106" s="135" t="s">
        <v>153</v>
      </c>
      <c r="F106" s="136">
        <v>331</v>
      </c>
      <c r="G106" s="134">
        <v>35</v>
      </c>
      <c r="H106" s="134">
        <v>17</v>
      </c>
      <c r="I106" s="134">
        <v>0</v>
      </c>
      <c r="J106" s="136">
        <v>52</v>
      </c>
      <c r="K106" s="137">
        <v>35</v>
      </c>
      <c r="L106" s="134">
        <v>41</v>
      </c>
      <c r="M106" s="134">
        <v>0</v>
      </c>
      <c r="N106" s="136">
        <v>76</v>
      </c>
      <c r="O106" s="138" t="s">
        <v>153</v>
      </c>
      <c r="P106" s="136">
        <v>24</v>
      </c>
      <c r="Q106" s="106" t="s">
        <v>154</v>
      </c>
      <c r="R106" s="98">
        <v>0</v>
      </c>
      <c r="S106" s="136">
        <v>0</v>
      </c>
      <c r="T106" s="136">
        <v>0</v>
      </c>
      <c r="U106" s="138" t="s">
        <v>153</v>
      </c>
      <c r="V106" s="136">
        <v>355</v>
      </c>
      <c r="W106" s="139">
        <v>8115</v>
      </c>
    </row>
    <row r="107" spans="1:23" ht="12.75" customHeight="1">
      <c r="A107" s="107">
        <v>82</v>
      </c>
      <c r="B107" s="136">
        <v>7961</v>
      </c>
      <c r="C107" s="133" t="s">
        <v>104</v>
      </c>
      <c r="D107" s="134">
        <v>343</v>
      </c>
      <c r="E107" s="135" t="s">
        <v>153</v>
      </c>
      <c r="F107" s="136">
        <v>343</v>
      </c>
      <c r="G107" s="134">
        <v>44</v>
      </c>
      <c r="H107" s="134">
        <v>15</v>
      </c>
      <c r="I107" s="134">
        <v>0</v>
      </c>
      <c r="J107" s="136">
        <v>59</v>
      </c>
      <c r="K107" s="137">
        <v>44</v>
      </c>
      <c r="L107" s="134">
        <v>34</v>
      </c>
      <c r="M107" s="134">
        <v>0</v>
      </c>
      <c r="N107" s="136">
        <v>78</v>
      </c>
      <c r="O107" s="138" t="s">
        <v>153</v>
      </c>
      <c r="P107" s="136">
        <v>19</v>
      </c>
      <c r="Q107" s="106" t="s">
        <v>154</v>
      </c>
      <c r="R107" s="98">
        <v>0</v>
      </c>
      <c r="S107" s="136">
        <v>0</v>
      </c>
      <c r="T107" s="136">
        <v>0</v>
      </c>
      <c r="U107" s="138" t="s">
        <v>153</v>
      </c>
      <c r="V107" s="136">
        <v>362</v>
      </c>
      <c r="W107" s="139">
        <v>7599</v>
      </c>
    </row>
    <row r="108" spans="1:23" ht="12.75" customHeight="1">
      <c r="A108" s="107">
        <v>83</v>
      </c>
      <c r="B108" s="136">
        <v>7422</v>
      </c>
      <c r="C108" s="133" t="s">
        <v>104</v>
      </c>
      <c r="D108" s="134">
        <v>393</v>
      </c>
      <c r="E108" s="135" t="s">
        <v>153</v>
      </c>
      <c r="F108" s="136">
        <v>393</v>
      </c>
      <c r="G108" s="134">
        <v>42</v>
      </c>
      <c r="H108" s="134">
        <v>9</v>
      </c>
      <c r="I108" s="134">
        <v>0</v>
      </c>
      <c r="J108" s="136">
        <v>51</v>
      </c>
      <c r="K108" s="137">
        <v>42</v>
      </c>
      <c r="L108" s="134">
        <v>27</v>
      </c>
      <c r="M108" s="134">
        <v>0</v>
      </c>
      <c r="N108" s="136">
        <v>69</v>
      </c>
      <c r="O108" s="138" t="s">
        <v>153</v>
      </c>
      <c r="P108" s="136">
        <v>18</v>
      </c>
      <c r="Q108" s="106" t="s">
        <v>154</v>
      </c>
      <c r="R108" s="98">
        <v>0</v>
      </c>
      <c r="S108" s="136">
        <v>0</v>
      </c>
      <c r="T108" s="136">
        <v>0</v>
      </c>
      <c r="U108" s="138" t="s">
        <v>153</v>
      </c>
      <c r="V108" s="136">
        <v>411</v>
      </c>
      <c r="W108" s="139">
        <v>7011</v>
      </c>
    </row>
    <row r="109" spans="1:23" ht="12.75" customHeight="1">
      <c r="A109" s="107">
        <v>84</v>
      </c>
      <c r="B109" s="136">
        <v>7141</v>
      </c>
      <c r="C109" s="133" t="s">
        <v>104</v>
      </c>
      <c r="D109" s="134">
        <v>373</v>
      </c>
      <c r="E109" s="135" t="s">
        <v>153</v>
      </c>
      <c r="F109" s="136">
        <v>373</v>
      </c>
      <c r="G109" s="134">
        <v>47</v>
      </c>
      <c r="H109" s="134">
        <v>14</v>
      </c>
      <c r="I109" s="134">
        <v>0</v>
      </c>
      <c r="J109" s="136">
        <v>61</v>
      </c>
      <c r="K109" s="137">
        <v>47</v>
      </c>
      <c r="L109" s="134">
        <v>37</v>
      </c>
      <c r="M109" s="134">
        <v>0</v>
      </c>
      <c r="N109" s="136">
        <v>84</v>
      </c>
      <c r="O109" s="138" t="s">
        <v>153</v>
      </c>
      <c r="P109" s="136">
        <v>23</v>
      </c>
      <c r="Q109" s="106" t="s">
        <v>154</v>
      </c>
      <c r="R109" s="98">
        <v>0</v>
      </c>
      <c r="S109" s="136">
        <v>0</v>
      </c>
      <c r="T109" s="136">
        <v>0</v>
      </c>
      <c r="U109" s="138" t="s">
        <v>153</v>
      </c>
      <c r="V109" s="136">
        <v>396</v>
      </c>
      <c r="W109" s="139">
        <v>6745</v>
      </c>
    </row>
    <row r="110" spans="1:25" s="105" customFormat="1" ht="12.75" customHeight="1">
      <c r="A110" s="102" t="s">
        <v>121</v>
      </c>
      <c r="B110" s="127">
        <v>26606</v>
      </c>
      <c r="C110" s="124" t="s">
        <v>104</v>
      </c>
      <c r="D110" s="125">
        <v>2015</v>
      </c>
      <c r="E110" s="126" t="s">
        <v>153</v>
      </c>
      <c r="F110" s="127">
        <v>2015</v>
      </c>
      <c r="G110" s="125">
        <v>164</v>
      </c>
      <c r="H110" s="125">
        <v>62</v>
      </c>
      <c r="I110" s="125">
        <v>0</v>
      </c>
      <c r="J110" s="127">
        <v>226</v>
      </c>
      <c r="K110" s="128">
        <v>164</v>
      </c>
      <c r="L110" s="125">
        <v>145</v>
      </c>
      <c r="M110" s="125">
        <v>1</v>
      </c>
      <c r="N110" s="127">
        <v>310</v>
      </c>
      <c r="O110" s="129" t="s">
        <v>153</v>
      </c>
      <c r="P110" s="127">
        <v>84</v>
      </c>
      <c r="Q110" s="103" t="s">
        <v>154</v>
      </c>
      <c r="R110" s="111">
        <v>0</v>
      </c>
      <c r="S110" s="127">
        <v>0</v>
      </c>
      <c r="T110" s="127">
        <v>0</v>
      </c>
      <c r="U110" s="129" t="s">
        <v>153</v>
      </c>
      <c r="V110" s="127">
        <v>2099</v>
      </c>
      <c r="W110" s="130">
        <v>24507</v>
      </c>
      <c r="X110" s="131"/>
      <c r="Y110" s="105">
        <v>1</v>
      </c>
    </row>
    <row r="111" spans="1:23" ht="12.75" customHeight="1">
      <c r="A111" s="107">
        <v>85</v>
      </c>
      <c r="B111" s="136">
        <v>6867</v>
      </c>
      <c r="C111" s="133" t="s">
        <v>104</v>
      </c>
      <c r="D111" s="134">
        <v>431</v>
      </c>
      <c r="E111" s="135" t="s">
        <v>153</v>
      </c>
      <c r="F111" s="136">
        <v>431</v>
      </c>
      <c r="G111" s="134">
        <v>32</v>
      </c>
      <c r="H111" s="134">
        <v>15</v>
      </c>
      <c r="I111" s="134">
        <v>0</v>
      </c>
      <c r="J111" s="136">
        <v>47</v>
      </c>
      <c r="K111" s="137">
        <v>32</v>
      </c>
      <c r="L111" s="134">
        <v>36</v>
      </c>
      <c r="M111" s="134">
        <v>0</v>
      </c>
      <c r="N111" s="136">
        <v>68</v>
      </c>
      <c r="O111" s="138" t="s">
        <v>153</v>
      </c>
      <c r="P111" s="136">
        <v>21</v>
      </c>
      <c r="Q111" s="106" t="s">
        <v>154</v>
      </c>
      <c r="R111" s="98">
        <v>0</v>
      </c>
      <c r="S111" s="136">
        <v>0</v>
      </c>
      <c r="T111" s="136">
        <v>0</v>
      </c>
      <c r="U111" s="138" t="s">
        <v>153</v>
      </c>
      <c r="V111" s="136">
        <v>452</v>
      </c>
      <c r="W111" s="139">
        <v>6415</v>
      </c>
    </row>
    <row r="112" spans="1:23" ht="12.75" customHeight="1">
      <c r="A112" s="107">
        <v>86</v>
      </c>
      <c r="B112" s="136">
        <v>6096</v>
      </c>
      <c r="C112" s="133" t="s">
        <v>104</v>
      </c>
      <c r="D112" s="134">
        <v>423</v>
      </c>
      <c r="E112" s="135" t="s">
        <v>153</v>
      </c>
      <c r="F112" s="136">
        <v>423</v>
      </c>
      <c r="G112" s="134">
        <v>42</v>
      </c>
      <c r="H112" s="134">
        <v>14</v>
      </c>
      <c r="I112" s="134">
        <v>0</v>
      </c>
      <c r="J112" s="136">
        <v>56</v>
      </c>
      <c r="K112" s="137">
        <v>42</v>
      </c>
      <c r="L112" s="134">
        <v>32</v>
      </c>
      <c r="M112" s="134">
        <v>0</v>
      </c>
      <c r="N112" s="136">
        <v>74</v>
      </c>
      <c r="O112" s="138" t="s">
        <v>153</v>
      </c>
      <c r="P112" s="136">
        <v>18</v>
      </c>
      <c r="Q112" s="106" t="s">
        <v>154</v>
      </c>
      <c r="R112" s="98">
        <v>0</v>
      </c>
      <c r="S112" s="136">
        <v>0</v>
      </c>
      <c r="T112" s="136">
        <v>0</v>
      </c>
      <c r="U112" s="138" t="s">
        <v>153</v>
      </c>
      <c r="V112" s="136">
        <v>441</v>
      </c>
      <c r="W112" s="139">
        <v>5655</v>
      </c>
    </row>
    <row r="113" spans="1:23" ht="12.75" customHeight="1">
      <c r="A113" s="107">
        <v>87</v>
      </c>
      <c r="B113" s="136">
        <v>5190</v>
      </c>
      <c r="C113" s="133" t="s">
        <v>104</v>
      </c>
      <c r="D113" s="134">
        <v>391</v>
      </c>
      <c r="E113" s="135" t="s">
        <v>153</v>
      </c>
      <c r="F113" s="136">
        <v>391</v>
      </c>
      <c r="G113" s="134">
        <v>25</v>
      </c>
      <c r="H113" s="134">
        <v>9</v>
      </c>
      <c r="I113" s="134">
        <v>0</v>
      </c>
      <c r="J113" s="136">
        <v>34</v>
      </c>
      <c r="K113" s="137">
        <v>25</v>
      </c>
      <c r="L113" s="134">
        <v>34</v>
      </c>
      <c r="M113" s="134">
        <v>0</v>
      </c>
      <c r="N113" s="136">
        <v>59</v>
      </c>
      <c r="O113" s="138" t="s">
        <v>153</v>
      </c>
      <c r="P113" s="136">
        <v>25</v>
      </c>
      <c r="Q113" s="106" t="s">
        <v>154</v>
      </c>
      <c r="R113" s="98">
        <v>0</v>
      </c>
      <c r="S113" s="136">
        <v>0</v>
      </c>
      <c r="T113" s="136">
        <v>0</v>
      </c>
      <c r="U113" s="138" t="s">
        <v>153</v>
      </c>
      <c r="V113" s="136">
        <v>416</v>
      </c>
      <c r="W113" s="139">
        <v>4774</v>
      </c>
    </row>
    <row r="114" spans="1:23" ht="12.75" customHeight="1">
      <c r="A114" s="107">
        <v>88</v>
      </c>
      <c r="B114" s="136">
        <v>4539</v>
      </c>
      <c r="C114" s="133" t="s">
        <v>104</v>
      </c>
      <c r="D114" s="134">
        <v>422</v>
      </c>
      <c r="E114" s="135" t="s">
        <v>153</v>
      </c>
      <c r="F114" s="136">
        <v>422</v>
      </c>
      <c r="G114" s="134">
        <v>32</v>
      </c>
      <c r="H114" s="134">
        <v>12</v>
      </c>
      <c r="I114" s="134">
        <v>0</v>
      </c>
      <c r="J114" s="136">
        <v>44</v>
      </c>
      <c r="K114" s="137">
        <v>32</v>
      </c>
      <c r="L114" s="134">
        <v>23</v>
      </c>
      <c r="M114" s="134">
        <v>1</v>
      </c>
      <c r="N114" s="136">
        <v>56</v>
      </c>
      <c r="O114" s="138" t="s">
        <v>153</v>
      </c>
      <c r="P114" s="136">
        <v>12</v>
      </c>
      <c r="Q114" s="106" t="s">
        <v>154</v>
      </c>
      <c r="R114" s="98">
        <v>0</v>
      </c>
      <c r="S114" s="136">
        <v>0</v>
      </c>
      <c r="T114" s="136">
        <v>0</v>
      </c>
      <c r="U114" s="138" t="s">
        <v>153</v>
      </c>
      <c r="V114" s="136">
        <v>434</v>
      </c>
      <c r="W114" s="139">
        <v>4105</v>
      </c>
    </row>
    <row r="115" spans="1:23" ht="12.75" customHeight="1">
      <c r="A115" s="107">
        <v>89</v>
      </c>
      <c r="B115" s="136">
        <v>3914</v>
      </c>
      <c r="C115" s="133" t="s">
        <v>104</v>
      </c>
      <c r="D115" s="134">
        <v>348</v>
      </c>
      <c r="E115" s="135" t="s">
        <v>153</v>
      </c>
      <c r="F115" s="136">
        <v>348</v>
      </c>
      <c r="G115" s="134">
        <v>33</v>
      </c>
      <c r="H115" s="134">
        <v>12</v>
      </c>
      <c r="I115" s="134">
        <v>0</v>
      </c>
      <c r="J115" s="136">
        <v>45</v>
      </c>
      <c r="K115" s="137">
        <v>33</v>
      </c>
      <c r="L115" s="134">
        <v>20</v>
      </c>
      <c r="M115" s="134">
        <v>0</v>
      </c>
      <c r="N115" s="136">
        <v>53</v>
      </c>
      <c r="O115" s="138" t="s">
        <v>153</v>
      </c>
      <c r="P115" s="136">
        <v>8</v>
      </c>
      <c r="Q115" s="106" t="s">
        <v>154</v>
      </c>
      <c r="R115" s="98">
        <v>0</v>
      </c>
      <c r="S115" s="136">
        <v>0</v>
      </c>
      <c r="T115" s="136">
        <v>0</v>
      </c>
      <c r="U115" s="138" t="s">
        <v>153</v>
      </c>
      <c r="V115" s="136">
        <v>356</v>
      </c>
      <c r="W115" s="139">
        <v>3558</v>
      </c>
    </row>
    <row r="116" spans="1:25" s="105" customFormat="1" ht="12.75" customHeight="1">
      <c r="A116" s="102" t="s">
        <v>122</v>
      </c>
      <c r="B116" s="127">
        <v>12629</v>
      </c>
      <c r="C116" s="124" t="s">
        <v>104</v>
      </c>
      <c r="D116" s="125">
        <v>1718</v>
      </c>
      <c r="E116" s="126" t="s">
        <v>153</v>
      </c>
      <c r="F116" s="127">
        <v>1718</v>
      </c>
      <c r="G116" s="125">
        <v>78</v>
      </c>
      <c r="H116" s="125">
        <v>27</v>
      </c>
      <c r="I116" s="125">
        <v>0</v>
      </c>
      <c r="J116" s="127">
        <v>105</v>
      </c>
      <c r="K116" s="128">
        <v>78</v>
      </c>
      <c r="L116" s="125">
        <v>59</v>
      </c>
      <c r="M116" s="125">
        <v>0</v>
      </c>
      <c r="N116" s="127">
        <v>137</v>
      </c>
      <c r="O116" s="129" t="s">
        <v>153</v>
      </c>
      <c r="P116" s="127">
        <v>32</v>
      </c>
      <c r="Q116" s="103" t="s">
        <v>153</v>
      </c>
      <c r="R116" s="111">
        <v>2</v>
      </c>
      <c r="S116" s="127">
        <v>-2</v>
      </c>
      <c r="T116" s="127">
        <v>0</v>
      </c>
      <c r="U116" s="129" t="s">
        <v>153</v>
      </c>
      <c r="V116" s="127">
        <v>1752</v>
      </c>
      <c r="W116" s="130">
        <v>10877</v>
      </c>
      <c r="X116" s="131"/>
      <c r="Y116" s="105">
        <v>1</v>
      </c>
    </row>
    <row r="117" spans="1:23" ht="12.75" customHeight="1">
      <c r="A117" s="107">
        <v>90</v>
      </c>
      <c r="B117" s="136">
        <v>3579</v>
      </c>
      <c r="C117" s="133" t="s">
        <v>104</v>
      </c>
      <c r="D117" s="134">
        <v>439</v>
      </c>
      <c r="E117" s="135" t="s">
        <v>153</v>
      </c>
      <c r="F117" s="136">
        <v>439</v>
      </c>
      <c r="G117" s="134">
        <v>28</v>
      </c>
      <c r="H117" s="134">
        <v>3</v>
      </c>
      <c r="I117" s="134">
        <v>0</v>
      </c>
      <c r="J117" s="136">
        <v>31</v>
      </c>
      <c r="K117" s="137">
        <v>28</v>
      </c>
      <c r="L117" s="134">
        <v>20</v>
      </c>
      <c r="M117" s="134">
        <v>0</v>
      </c>
      <c r="N117" s="136">
        <v>48</v>
      </c>
      <c r="O117" s="138" t="s">
        <v>153</v>
      </c>
      <c r="P117" s="136">
        <v>17</v>
      </c>
      <c r="Q117" s="106" t="s">
        <v>154</v>
      </c>
      <c r="R117" s="98">
        <v>0</v>
      </c>
      <c r="S117" s="136">
        <v>0</v>
      </c>
      <c r="T117" s="136">
        <v>0</v>
      </c>
      <c r="U117" s="138" t="s">
        <v>153</v>
      </c>
      <c r="V117" s="136">
        <v>456</v>
      </c>
      <c r="W117" s="139">
        <v>3123</v>
      </c>
    </row>
    <row r="118" spans="1:23" ht="12.75" customHeight="1">
      <c r="A118" s="107">
        <v>91</v>
      </c>
      <c r="B118" s="136">
        <v>3335</v>
      </c>
      <c r="C118" s="133" t="s">
        <v>104</v>
      </c>
      <c r="D118" s="134">
        <v>368</v>
      </c>
      <c r="E118" s="135" t="s">
        <v>153</v>
      </c>
      <c r="F118" s="136">
        <v>368</v>
      </c>
      <c r="G118" s="134">
        <v>15</v>
      </c>
      <c r="H118" s="134">
        <v>10</v>
      </c>
      <c r="I118" s="134">
        <v>0</v>
      </c>
      <c r="J118" s="136">
        <v>25</v>
      </c>
      <c r="K118" s="137">
        <v>15</v>
      </c>
      <c r="L118" s="134">
        <v>16</v>
      </c>
      <c r="M118" s="134">
        <v>0</v>
      </c>
      <c r="N118" s="136">
        <v>31</v>
      </c>
      <c r="O118" s="138" t="s">
        <v>153</v>
      </c>
      <c r="P118" s="136">
        <v>6</v>
      </c>
      <c r="Q118" s="106" t="s">
        <v>153</v>
      </c>
      <c r="R118" s="98">
        <v>1</v>
      </c>
      <c r="S118" s="136">
        <v>-1</v>
      </c>
      <c r="T118" s="136">
        <v>0</v>
      </c>
      <c r="U118" s="138" t="s">
        <v>153</v>
      </c>
      <c r="V118" s="136">
        <v>375</v>
      </c>
      <c r="W118" s="139">
        <v>2960</v>
      </c>
    </row>
    <row r="119" spans="1:23" ht="12.75" customHeight="1">
      <c r="A119" s="107">
        <v>92</v>
      </c>
      <c r="B119" s="132">
        <v>2163</v>
      </c>
      <c r="C119" s="133" t="s">
        <v>104</v>
      </c>
      <c r="D119" s="134">
        <v>338</v>
      </c>
      <c r="E119" s="135" t="s">
        <v>153</v>
      </c>
      <c r="F119" s="136">
        <v>338</v>
      </c>
      <c r="G119" s="134">
        <v>15</v>
      </c>
      <c r="H119" s="134">
        <v>6</v>
      </c>
      <c r="I119" s="134">
        <v>0</v>
      </c>
      <c r="J119" s="136">
        <v>21</v>
      </c>
      <c r="K119" s="137">
        <v>15</v>
      </c>
      <c r="L119" s="134">
        <v>6</v>
      </c>
      <c r="M119" s="134">
        <v>0</v>
      </c>
      <c r="N119" s="136">
        <v>21</v>
      </c>
      <c r="O119" s="138" t="s">
        <v>154</v>
      </c>
      <c r="P119" s="136">
        <v>0</v>
      </c>
      <c r="Q119" s="106" t="s">
        <v>153</v>
      </c>
      <c r="R119" s="98">
        <v>1</v>
      </c>
      <c r="S119" s="136">
        <v>-1</v>
      </c>
      <c r="T119" s="136">
        <v>0</v>
      </c>
      <c r="U119" s="138" t="s">
        <v>153</v>
      </c>
      <c r="V119" s="136">
        <v>339</v>
      </c>
      <c r="W119" s="139">
        <v>1824</v>
      </c>
    </row>
    <row r="120" spans="1:23" ht="12.75" customHeight="1">
      <c r="A120" s="107">
        <v>93</v>
      </c>
      <c r="B120" s="132">
        <v>1867</v>
      </c>
      <c r="C120" s="133" t="s">
        <v>104</v>
      </c>
      <c r="D120" s="134">
        <v>278</v>
      </c>
      <c r="E120" s="135" t="s">
        <v>153</v>
      </c>
      <c r="F120" s="136">
        <v>278</v>
      </c>
      <c r="G120" s="134">
        <v>15</v>
      </c>
      <c r="H120" s="134">
        <v>4</v>
      </c>
      <c r="I120" s="134">
        <v>0</v>
      </c>
      <c r="J120" s="136">
        <v>19</v>
      </c>
      <c r="K120" s="137">
        <v>15</v>
      </c>
      <c r="L120" s="134">
        <v>10</v>
      </c>
      <c r="M120" s="134">
        <v>0</v>
      </c>
      <c r="N120" s="136">
        <v>25</v>
      </c>
      <c r="O120" s="138" t="s">
        <v>153</v>
      </c>
      <c r="P120" s="136">
        <v>6</v>
      </c>
      <c r="Q120" s="106" t="s">
        <v>154</v>
      </c>
      <c r="R120" s="98">
        <v>0</v>
      </c>
      <c r="S120" s="136">
        <v>0</v>
      </c>
      <c r="T120" s="136">
        <v>0</v>
      </c>
      <c r="U120" s="138" t="s">
        <v>153</v>
      </c>
      <c r="V120" s="136">
        <v>284</v>
      </c>
      <c r="W120" s="139">
        <v>1583</v>
      </c>
    </row>
    <row r="121" spans="1:23" ht="12.75" customHeight="1">
      <c r="A121" s="107">
        <v>94</v>
      </c>
      <c r="B121" s="132">
        <v>1685</v>
      </c>
      <c r="C121" s="133" t="s">
        <v>104</v>
      </c>
      <c r="D121" s="134">
        <v>295</v>
      </c>
      <c r="E121" s="135" t="s">
        <v>153</v>
      </c>
      <c r="F121" s="136">
        <v>295</v>
      </c>
      <c r="G121" s="134">
        <v>5</v>
      </c>
      <c r="H121" s="134">
        <v>4</v>
      </c>
      <c r="I121" s="134">
        <v>0</v>
      </c>
      <c r="J121" s="136">
        <v>9</v>
      </c>
      <c r="K121" s="137">
        <v>5</v>
      </c>
      <c r="L121" s="134">
        <v>7</v>
      </c>
      <c r="M121" s="134">
        <v>0</v>
      </c>
      <c r="N121" s="136">
        <v>12</v>
      </c>
      <c r="O121" s="138" t="s">
        <v>153</v>
      </c>
      <c r="P121" s="136">
        <v>3</v>
      </c>
      <c r="Q121" s="106" t="s">
        <v>154</v>
      </c>
      <c r="R121" s="98">
        <v>0</v>
      </c>
      <c r="S121" s="136">
        <v>0</v>
      </c>
      <c r="T121" s="132">
        <v>0</v>
      </c>
      <c r="U121" s="138" t="s">
        <v>153</v>
      </c>
      <c r="V121" s="136">
        <v>298</v>
      </c>
      <c r="W121" s="139">
        <v>1387</v>
      </c>
    </row>
    <row r="122" spans="1:25" s="105" customFormat="1" ht="12.75" customHeight="1">
      <c r="A122" s="102" t="s">
        <v>123</v>
      </c>
      <c r="B122" s="123">
        <v>4108</v>
      </c>
      <c r="C122" s="124" t="s">
        <v>104</v>
      </c>
      <c r="D122" s="125">
        <v>815</v>
      </c>
      <c r="E122" s="126" t="s">
        <v>153</v>
      </c>
      <c r="F122" s="127">
        <v>815</v>
      </c>
      <c r="G122" s="125">
        <v>30</v>
      </c>
      <c r="H122" s="125">
        <v>2</v>
      </c>
      <c r="I122" s="125">
        <v>0</v>
      </c>
      <c r="J122" s="127">
        <v>32</v>
      </c>
      <c r="K122" s="128">
        <v>30</v>
      </c>
      <c r="L122" s="125">
        <v>11</v>
      </c>
      <c r="M122" s="125">
        <v>0</v>
      </c>
      <c r="N122" s="127">
        <v>41</v>
      </c>
      <c r="O122" s="129" t="s">
        <v>153</v>
      </c>
      <c r="P122" s="127">
        <v>9</v>
      </c>
      <c r="Q122" s="103" t="s">
        <v>154</v>
      </c>
      <c r="R122" s="111">
        <v>0</v>
      </c>
      <c r="S122" s="127">
        <v>0</v>
      </c>
      <c r="T122" s="123">
        <v>0</v>
      </c>
      <c r="U122" s="129" t="s">
        <v>153</v>
      </c>
      <c r="V122" s="127">
        <v>824</v>
      </c>
      <c r="W122" s="130">
        <v>3284</v>
      </c>
      <c r="X122" s="131"/>
      <c r="Y122" s="105">
        <v>1</v>
      </c>
    </row>
    <row r="123" spans="1:23" ht="12.75" customHeight="1">
      <c r="A123" s="93">
        <v>95</v>
      </c>
      <c r="B123" s="132">
        <v>1433</v>
      </c>
      <c r="C123" s="133" t="s">
        <v>104</v>
      </c>
      <c r="D123" s="134">
        <v>263</v>
      </c>
      <c r="E123" s="135" t="s">
        <v>153</v>
      </c>
      <c r="F123" s="136">
        <v>263</v>
      </c>
      <c r="G123" s="134">
        <v>12</v>
      </c>
      <c r="H123" s="134">
        <v>1</v>
      </c>
      <c r="I123" s="134">
        <v>0</v>
      </c>
      <c r="J123" s="136">
        <v>13</v>
      </c>
      <c r="K123" s="137">
        <v>12</v>
      </c>
      <c r="L123" s="134">
        <v>2</v>
      </c>
      <c r="M123" s="134">
        <v>0</v>
      </c>
      <c r="N123" s="136">
        <v>14</v>
      </c>
      <c r="O123" s="138" t="s">
        <v>153</v>
      </c>
      <c r="P123" s="136">
        <v>1</v>
      </c>
      <c r="Q123" s="106" t="s">
        <v>154</v>
      </c>
      <c r="R123" s="98">
        <v>0</v>
      </c>
      <c r="S123" s="136">
        <v>0</v>
      </c>
      <c r="T123" s="132">
        <v>0</v>
      </c>
      <c r="U123" s="138" t="s">
        <v>153</v>
      </c>
      <c r="V123" s="136">
        <v>264</v>
      </c>
      <c r="W123" s="139">
        <v>1169</v>
      </c>
    </row>
    <row r="124" spans="1:23" ht="12.75" customHeight="1">
      <c r="A124" s="107">
        <v>96</v>
      </c>
      <c r="B124" s="132">
        <v>964</v>
      </c>
      <c r="C124" s="133" t="s">
        <v>104</v>
      </c>
      <c r="D124" s="134">
        <v>171</v>
      </c>
      <c r="E124" s="135" t="s">
        <v>153</v>
      </c>
      <c r="F124" s="136">
        <v>171</v>
      </c>
      <c r="G124" s="134">
        <v>5</v>
      </c>
      <c r="H124" s="134">
        <v>1</v>
      </c>
      <c r="I124" s="134">
        <v>0</v>
      </c>
      <c r="J124" s="136">
        <v>6</v>
      </c>
      <c r="K124" s="137">
        <v>5</v>
      </c>
      <c r="L124" s="134">
        <v>4</v>
      </c>
      <c r="M124" s="134">
        <v>0</v>
      </c>
      <c r="N124" s="136">
        <v>9</v>
      </c>
      <c r="O124" s="138" t="s">
        <v>153</v>
      </c>
      <c r="P124" s="136">
        <v>3</v>
      </c>
      <c r="Q124" s="106" t="s">
        <v>154</v>
      </c>
      <c r="R124" s="98">
        <v>0</v>
      </c>
      <c r="S124" s="136">
        <v>0</v>
      </c>
      <c r="T124" s="132">
        <v>0</v>
      </c>
      <c r="U124" s="138" t="s">
        <v>153</v>
      </c>
      <c r="V124" s="136">
        <v>174</v>
      </c>
      <c r="W124" s="139">
        <v>790</v>
      </c>
    </row>
    <row r="125" spans="1:23" ht="12.75" customHeight="1">
      <c r="A125" s="107">
        <v>97</v>
      </c>
      <c r="B125" s="132">
        <v>702</v>
      </c>
      <c r="C125" s="133" t="s">
        <v>104</v>
      </c>
      <c r="D125" s="134">
        <v>150</v>
      </c>
      <c r="E125" s="135" t="s">
        <v>153</v>
      </c>
      <c r="F125" s="136">
        <v>150</v>
      </c>
      <c r="G125" s="134">
        <v>4</v>
      </c>
      <c r="H125" s="134">
        <v>0</v>
      </c>
      <c r="I125" s="134">
        <v>0</v>
      </c>
      <c r="J125" s="136">
        <v>4</v>
      </c>
      <c r="K125" s="137">
        <v>4</v>
      </c>
      <c r="L125" s="134">
        <v>3</v>
      </c>
      <c r="M125" s="134">
        <v>0</v>
      </c>
      <c r="N125" s="136">
        <v>7</v>
      </c>
      <c r="O125" s="138" t="s">
        <v>153</v>
      </c>
      <c r="P125" s="136">
        <v>3</v>
      </c>
      <c r="Q125" s="106" t="s">
        <v>154</v>
      </c>
      <c r="R125" s="98">
        <v>0</v>
      </c>
      <c r="S125" s="136">
        <v>0</v>
      </c>
      <c r="T125" s="132">
        <v>0</v>
      </c>
      <c r="U125" s="138" t="s">
        <v>153</v>
      </c>
      <c r="V125" s="136">
        <v>153</v>
      </c>
      <c r="W125" s="139">
        <v>549</v>
      </c>
    </row>
    <row r="126" spans="1:23" ht="12.75" customHeight="1">
      <c r="A126" s="107">
        <v>98</v>
      </c>
      <c r="B126" s="132">
        <v>581</v>
      </c>
      <c r="C126" s="133" t="s">
        <v>104</v>
      </c>
      <c r="D126" s="134">
        <v>147</v>
      </c>
      <c r="E126" s="135" t="s">
        <v>153</v>
      </c>
      <c r="F126" s="136">
        <v>147</v>
      </c>
      <c r="G126" s="134">
        <v>5</v>
      </c>
      <c r="H126" s="134">
        <v>0</v>
      </c>
      <c r="I126" s="134">
        <v>0</v>
      </c>
      <c r="J126" s="136">
        <v>5</v>
      </c>
      <c r="K126" s="137">
        <v>5</v>
      </c>
      <c r="L126" s="134">
        <v>1</v>
      </c>
      <c r="M126" s="134">
        <v>0</v>
      </c>
      <c r="N126" s="136">
        <v>6</v>
      </c>
      <c r="O126" s="138" t="s">
        <v>153</v>
      </c>
      <c r="P126" s="136">
        <v>1</v>
      </c>
      <c r="Q126" s="106" t="s">
        <v>154</v>
      </c>
      <c r="R126" s="98">
        <v>0</v>
      </c>
      <c r="S126" s="136">
        <v>0</v>
      </c>
      <c r="T126" s="132">
        <v>0</v>
      </c>
      <c r="U126" s="138" t="s">
        <v>153</v>
      </c>
      <c r="V126" s="136">
        <v>148</v>
      </c>
      <c r="W126" s="139">
        <v>433</v>
      </c>
    </row>
    <row r="127" spans="1:23" ht="12.75" customHeight="1">
      <c r="A127" s="107">
        <v>99</v>
      </c>
      <c r="B127" s="132">
        <v>428</v>
      </c>
      <c r="C127" s="133" t="s">
        <v>104</v>
      </c>
      <c r="D127" s="134">
        <v>84</v>
      </c>
      <c r="E127" s="135" t="s">
        <v>153</v>
      </c>
      <c r="F127" s="136">
        <v>84</v>
      </c>
      <c r="G127" s="134">
        <v>4</v>
      </c>
      <c r="H127" s="134">
        <v>0</v>
      </c>
      <c r="I127" s="134">
        <v>0</v>
      </c>
      <c r="J127" s="136">
        <v>4</v>
      </c>
      <c r="K127" s="137">
        <v>4</v>
      </c>
      <c r="L127" s="134">
        <v>1</v>
      </c>
      <c r="M127" s="134">
        <v>0</v>
      </c>
      <c r="N127" s="136">
        <v>5</v>
      </c>
      <c r="O127" s="138" t="s">
        <v>153</v>
      </c>
      <c r="P127" s="136">
        <v>1</v>
      </c>
      <c r="Q127" s="106" t="s">
        <v>154</v>
      </c>
      <c r="R127" s="98">
        <v>0</v>
      </c>
      <c r="S127" s="136">
        <v>0</v>
      </c>
      <c r="T127" s="132">
        <v>0</v>
      </c>
      <c r="U127" s="138" t="s">
        <v>153</v>
      </c>
      <c r="V127" s="136">
        <v>85</v>
      </c>
      <c r="W127" s="139">
        <v>343</v>
      </c>
    </row>
    <row r="128" spans="1:25" s="105" customFormat="1" ht="12.75" customHeight="1">
      <c r="A128" s="102" t="s">
        <v>272</v>
      </c>
      <c r="B128" s="123">
        <v>704</v>
      </c>
      <c r="C128" s="124" t="s">
        <v>104</v>
      </c>
      <c r="D128" s="125">
        <v>212</v>
      </c>
      <c r="E128" s="126" t="s">
        <v>153</v>
      </c>
      <c r="F128" s="127">
        <v>212</v>
      </c>
      <c r="G128" s="125">
        <v>2</v>
      </c>
      <c r="H128" s="125">
        <v>0</v>
      </c>
      <c r="I128" s="125">
        <v>0</v>
      </c>
      <c r="J128" s="127">
        <v>2</v>
      </c>
      <c r="K128" s="128">
        <v>2</v>
      </c>
      <c r="L128" s="125">
        <v>3</v>
      </c>
      <c r="M128" s="125">
        <v>0</v>
      </c>
      <c r="N128" s="127">
        <v>5</v>
      </c>
      <c r="O128" s="129" t="s">
        <v>153</v>
      </c>
      <c r="P128" s="127">
        <v>3</v>
      </c>
      <c r="Q128" s="103" t="s">
        <v>154</v>
      </c>
      <c r="R128" s="111">
        <v>0</v>
      </c>
      <c r="S128" s="127">
        <v>0</v>
      </c>
      <c r="T128" s="123">
        <v>0</v>
      </c>
      <c r="U128" s="129" t="s">
        <v>153</v>
      </c>
      <c r="V128" s="127">
        <v>215</v>
      </c>
      <c r="W128" s="130">
        <v>489</v>
      </c>
      <c r="Y128" s="105">
        <v>1</v>
      </c>
    </row>
    <row r="129" spans="1:25" ht="12.75" customHeight="1" thickBot="1">
      <c r="A129" s="141" t="s">
        <v>124</v>
      </c>
      <c r="B129" s="142">
        <v>1906</v>
      </c>
      <c r="C129" s="143"/>
      <c r="D129" s="143"/>
      <c r="E129" s="144"/>
      <c r="F129" s="145"/>
      <c r="G129" s="143"/>
      <c r="H129" s="143"/>
      <c r="I129" s="143"/>
      <c r="J129" s="145"/>
      <c r="K129" s="146"/>
      <c r="L129" s="143"/>
      <c r="M129" s="143"/>
      <c r="N129" s="145"/>
      <c r="O129" s="147"/>
      <c r="P129" s="145"/>
      <c r="Q129" s="147"/>
      <c r="R129" s="145"/>
      <c r="S129" s="145"/>
      <c r="T129" s="142"/>
      <c r="U129" s="147"/>
      <c r="V129" s="145"/>
      <c r="W129" s="148">
        <v>1906</v>
      </c>
      <c r="Y129" s="61">
        <v>1</v>
      </c>
    </row>
  </sheetData>
  <sheetProtection/>
  <mergeCells count="16">
    <mergeCell ref="G4:J4"/>
    <mergeCell ref="K4:N4"/>
    <mergeCell ref="O4:P5"/>
    <mergeCell ref="Q4:R4"/>
    <mergeCell ref="E5:F5"/>
    <mergeCell ref="Q5:R5"/>
    <mergeCell ref="A1:J1"/>
    <mergeCell ref="K1:L1"/>
    <mergeCell ref="M1:N1"/>
    <mergeCell ref="N2:T2"/>
    <mergeCell ref="V2:W2"/>
    <mergeCell ref="C3:F4"/>
    <mergeCell ref="G3:P3"/>
    <mergeCell ref="Q3:R3"/>
    <mergeCell ref="T3:T5"/>
    <mergeCell ref="U3:V5"/>
  </mergeCells>
  <printOptions/>
  <pageMargins left="0.9055118110236221" right="0.9055118110236221" top="0.7874015748031497" bottom="0.5905511811023623" header="0.5118110236220472" footer="0.5118110236220472"/>
  <pageSetup fitToWidth="4" horizontalDpi="600" verticalDpi="600" orientation="portrait" pageOrder="overThenDown" paperSize="9" scale="95" r:id="rId2"/>
  <rowBreaks count="1" manualBreakCount="1">
    <brk id="67" max="22" man="1"/>
  </rowBreaks>
  <colBreaks count="1" manualBreakCount="1">
    <brk id="10" min="5" max="12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34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4" width="9.625" style="0" customWidth="1"/>
    <col min="5" max="5" width="0.5" style="0" customWidth="1"/>
    <col min="6" max="6" width="10.125" style="0" customWidth="1"/>
    <col min="7" max="9" width="9.625" style="0" customWidth="1"/>
    <col min="11" max="11" width="15.25390625" style="0" customWidth="1"/>
  </cols>
  <sheetData>
    <row r="1" spans="1:9" ht="17.25">
      <c r="A1" s="270" t="s">
        <v>43</v>
      </c>
      <c r="B1" s="271"/>
      <c r="C1" s="271"/>
      <c r="D1" s="271"/>
      <c r="E1" s="271"/>
      <c r="F1" s="271"/>
      <c r="G1" s="271"/>
      <c r="H1" s="271"/>
      <c r="I1" s="271"/>
    </row>
    <row r="2" spans="1:9" ht="17.25">
      <c r="A2" s="36"/>
      <c r="B2" s="37"/>
      <c r="C2" s="37"/>
      <c r="D2" s="37"/>
      <c r="E2" s="37"/>
      <c r="F2" s="37"/>
      <c r="G2" s="37"/>
      <c r="H2" s="37"/>
      <c r="I2" s="37"/>
    </row>
    <row r="3" spans="1:9" ht="14.25" thickBot="1">
      <c r="A3" s="2"/>
      <c r="B3" s="2"/>
      <c r="C3" s="3"/>
      <c r="D3" s="273" t="s">
        <v>42</v>
      </c>
      <c r="E3" s="274"/>
      <c r="F3" s="274"/>
      <c r="G3" s="274"/>
      <c r="H3" s="272" t="s">
        <v>34</v>
      </c>
      <c r="I3" s="272"/>
    </row>
    <row r="4" spans="1:9" ht="22.5" customHeight="1">
      <c r="A4" s="38" t="s">
        <v>44</v>
      </c>
      <c r="B4" s="39" t="s">
        <v>45</v>
      </c>
      <c r="C4" s="39" t="s">
        <v>46</v>
      </c>
      <c r="D4" s="40" t="s">
        <v>47</v>
      </c>
      <c r="E4" s="41"/>
      <c r="F4" s="39" t="s">
        <v>44</v>
      </c>
      <c r="G4" s="39" t="s">
        <v>48</v>
      </c>
      <c r="H4" s="39" t="s">
        <v>49</v>
      </c>
      <c r="I4" s="42" t="s">
        <v>50</v>
      </c>
    </row>
    <row r="5" spans="1:9" s="56" customFormat="1" ht="24" customHeight="1">
      <c r="A5" s="9" t="s">
        <v>48</v>
      </c>
      <c r="B5" s="49">
        <v>22047</v>
      </c>
      <c r="C5" s="49">
        <v>11111</v>
      </c>
      <c r="D5" s="50">
        <v>10936</v>
      </c>
      <c r="E5" s="51"/>
      <c r="F5" s="52" t="s">
        <v>51</v>
      </c>
      <c r="G5" s="53">
        <v>593</v>
      </c>
      <c r="H5" s="54">
        <v>367</v>
      </c>
      <c r="I5" s="55">
        <v>226</v>
      </c>
    </row>
    <row r="6" spans="1:9" ht="24" customHeight="1">
      <c r="A6" s="9"/>
      <c r="B6" s="10" t="s">
        <v>273</v>
      </c>
      <c r="C6" s="10" t="s">
        <v>274</v>
      </c>
      <c r="D6" s="11" t="s">
        <v>275</v>
      </c>
      <c r="E6" s="4"/>
      <c r="F6" s="18"/>
      <c r="G6" s="21" t="s">
        <v>276</v>
      </c>
      <c r="H6" s="8" t="s">
        <v>277</v>
      </c>
      <c r="I6" s="14" t="s">
        <v>278</v>
      </c>
    </row>
    <row r="7" spans="1:9" ht="24" customHeight="1">
      <c r="A7" s="16" t="s">
        <v>52</v>
      </c>
      <c r="B7" s="53">
        <v>119</v>
      </c>
      <c r="C7" s="54">
        <v>58</v>
      </c>
      <c r="D7" s="57">
        <v>61</v>
      </c>
      <c r="E7" s="58"/>
      <c r="F7" s="59" t="s">
        <v>53</v>
      </c>
      <c r="G7" s="53">
        <v>930</v>
      </c>
      <c r="H7" s="54">
        <v>560</v>
      </c>
      <c r="I7" s="55">
        <v>370</v>
      </c>
    </row>
    <row r="8" spans="1:9" ht="24" customHeight="1">
      <c r="A8" s="16"/>
      <c r="B8" s="21" t="s">
        <v>279</v>
      </c>
      <c r="C8" s="8" t="s">
        <v>280</v>
      </c>
      <c r="D8" s="8" t="s">
        <v>281</v>
      </c>
      <c r="E8" s="4"/>
      <c r="F8" s="18"/>
      <c r="G8" s="21" t="s">
        <v>282</v>
      </c>
      <c r="H8" s="8" t="s">
        <v>283</v>
      </c>
      <c r="I8" s="14" t="s">
        <v>284</v>
      </c>
    </row>
    <row r="9" spans="1:9" ht="24" customHeight="1">
      <c r="A9" s="16" t="s">
        <v>54</v>
      </c>
      <c r="B9" s="53">
        <v>49</v>
      </c>
      <c r="C9" s="54">
        <v>23</v>
      </c>
      <c r="D9" s="57">
        <v>26</v>
      </c>
      <c r="E9" s="58"/>
      <c r="F9" s="59" t="s">
        <v>55</v>
      </c>
      <c r="G9" s="53">
        <v>1292</v>
      </c>
      <c r="H9" s="54">
        <v>798</v>
      </c>
      <c r="I9" s="55">
        <v>494</v>
      </c>
    </row>
    <row r="10" spans="1:9" ht="24" customHeight="1">
      <c r="A10" s="16"/>
      <c r="B10" s="21" t="s">
        <v>285</v>
      </c>
      <c r="C10" s="8" t="s">
        <v>286</v>
      </c>
      <c r="D10" s="8" t="s">
        <v>287</v>
      </c>
      <c r="E10" s="4"/>
      <c r="F10" s="18"/>
      <c r="G10" s="21" t="s">
        <v>288</v>
      </c>
      <c r="H10" s="8" t="s">
        <v>289</v>
      </c>
      <c r="I10" s="14" t="s">
        <v>290</v>
      </c>
    </row>
    <row r="11" spans="1:9" ht="24" customHeight="1">
      <c r="A11" s="16" t="s">
        <v>56</v>
      </c>
      <c r="B11" s="53">
        <v>30</v>
      </c>
      <c r="C11" s="54">
        <v>19</v>
      </c>
      <c r="D11" s="57">
        <v>11</v>
      </c>
      <c r="E11" s="58"/>
      <c r="F11" s="59" t="s">
        <v>57</v>
      </c>
      <c r="G11" s="53">
        <v>1491</v>
      </c>
      <c r="H11" s="54">
        <v>927</v>
      </c>
      <c r="I11" s="55">
        <v>564</v>
      </c>
    </row>
    <row r="12" spans="1:9" ht="24" customHeight="1">
      <c r="A12" s="16"/>
      <c r="B12" s="21" t="s">
        <v>291</v>
      </c>
      <c r="C12" s="8" t="s">
        <v>292</v>
      </c>
      <c r="D12" s="8" t="s">
        <v>293</v>
      </c>
      <c r="E12" s="4"/>
      <c r="F12" s="18"/>
      <c r="G12" s="21" t="s">
        <v>294</v>
      </c>
      <c r="H12" s="8" t="s">
        <v>295</v>
      </c>
      <c r="I12" s="14" t="s">
        <v>296</v>
      </c>
    </row>
    <row r="13" spans="1:9" ht="24" customHeight="1">
      <c r="A13" s="16" t="s">
        <v>58</v>
      </c>
      <c r="B13" s="53">
        <v>79</v>
      </c>
      <c r="C13" s="54">
        <v>40</v>
      </c>
      <c r="D13" s="57">
        <v>39</v>
      </c>
      <c r="E13" s="58"/>
      <c r="F13" s="59" t="s">
        <v>59</v>
      </c>
      <c r="G13" s="53">
        <v>2132</v>
      </c>
      <c r="H13" s="54">
        <v>1265</v>
      </c>
      <c r="I13" s="55">
        <v>867</v>
      </c>
    </row>
    <row r="14" spans="1:9" ht="24" customHeight="1">
      <c r="A14" s="16"/>
      <c r="B14" s="21" t="s">
        <v>297</v>
      </c>
      <c r="C14" s="8" t="s">
        <v>297</v>
      </c>
      <c r="D14" s="8" t="s">
        <v>297</v>
      </c>
      <c r="E14" s="4"/>
      <c r="F14" s="18"/>
      <c r="G14" s="21" t="s">
        <v>298</v>
      </c>
      <c r="H14" s="8" t="s">
        <v>299</v>
      </c>
      <c r="I14" s="14" t="s">
        <v>294</v>
      </c>
    </row>
    <row r="15" spans="1:9" ht="24" customHeight="1">
      <c r="A15" s="16" t="s">
        <v>60</v>
      </c>
      <c r="B15" s="53">
        <v>93</v>
      </c>
      <c r="C15" s="54">
        <v>57</v>
      </c>
      <c r="D15" s="57">
        <v>36</v>
      </c>
      <c r="E15" s="58"/>
      <c r="F15" s="59" t="s">
        <v>61</v>
      </c>
      <c r="G15" s="53">
        <v>2953</v>
      </c>
      <c r="H15" s="54">
        <v>1737</v>
      </c>
      <c r="I15" s="55">
        <v>1216</v>
      </c>
    </row>
    <row r="16" spans="1:9" ht="24" customHeight="1">
      <c r="A16" s="16"/>
      <c r="B16" s="21" t="s">
        <v>300</v>
      </c>
      <c r="C16" s="8" t="s">
        <v>301</v>
      </c>
      <c r="D16" s="8" t="s">
        <v>302</v>
      </c>
      <c r="E16" s="4"/>
      <c r="F16" s="18"/>
      <c r="G16" s="21" t="s">
        <v>303</v>
      </c>
      <c r="H16" s="8" t="s">
        <v>304</v>
      </c>
      <c r="I16" s="14" t="s">
        <v>298</v>
      </c>
    </row>
    <row r="17" spans="1:9" ht="24" customHeight="1">
      <c r="A17" s="16" t="s">
        <v>62</v>
      </c>
      <c r="B17" s="53">
        <v>126</v>
      </c>
      <c r="C17" s="54">
        <v>77</v>
      </c>
      <c r="D17" s="57">
        <v>49</v>
      </c>
      <c r="E17" s="58"/>
      <c r="F17" s="59" t="s">
        <v>63</v>
      </c>
      <c r="G17" s="53">
        <v>3839</v>
      </c>
      <c r="H17" s="54">
        <v>2080</v>
      </c>
      <c r="I17" s="55">
        <v>1759</v>
      </c>
    </row>
    <row r="18" spans="1:9" ht="24" customHeight="1">
      <c r="A18" s="16"/>
      <c r="B18" s="21" t="s">
        <v>305</v>
      </c>
      <c r="C18" s="8" t="s">
        <v>279</v>
      </c>
      <c r="D18" s="8" t="s">
        <v>306</v>
      </c>
      <c r="E18" s="4"/>
      <c r="F18" s="18"/>
      <c r="G18" s="21" t="s">
        <v>307</v>
      </c>
      <c r="H18" s="8" t="s">
        <v>308</v>
      </c>
      <c r="I18" s="14" t="s">
        <v>309</v>
      </c>
    </row>
    <row r="19" spans="1:9" ht="24" customHeight="1">
      <c r="A19" s="16" t="s">
        <v>64</v>
      </c>
      <c r="B19" s="53">
        <v>173</v>
      </c>
      <c r="C19" s="54">
        <v>103</v>
      </c>
      <c r="D19" s="57">
        <v>70</v>
      </c>
      <c r="E19" s="58"/>
      <c r="F19" s="59" t="s">
        <v>65</v>
      </c>
      <c r="G19" s="53">
        <v>3498</v>
      </c>
      <c r="H19" s="54">
        <v>1483</v>
      </c>
      <c r="I19" s="55">
        <v>2015</v>
      </c>
    </row>
    <row r="20" spans="1:9" ht="24" customHeight="1">
      <c r="A20" s="16"/>
      <c r="B20" s="21" t="s">
        <v>279</v>
      </c>
      <c r="C20" s="8" t="s">
        <v>310</v>
      </c>
      <c r="D20" s="8" t="s">
        <v>305</v>
      </c>
      <c r="E20" s="4"/>
      <c r="F20" s="18"/>
      <c r="G20" s="21" t="s">
        <v>311</v>
      </c>
      <c r="H20" s="8" t="s">
        <v>312</v>
      </c>
      <c r="I20" s="14" t="s">
        <v>313</v>
      </c>
    </row>
    <row r="21" spans="1:9" ht="24" customHeight="1">
      <c r="A21" s="16" t="s">
        <v>66</v>
      </c>
      <c r="B21" s="53">
        <v>237</v>
      </c>
      <c r="C21" s="54">
        <v>147</v>
      </c>
      <c r="D21" s="57">
        <v>90</v>
      </c>
      <c r="E21" s="58"/>
      <c r="F21" s="59" t="s">
        <v>67</v>
      </c>
      <c r="G21" s="53">
        <v>2439</v>
      </c>
      <c r="H21" s="54">
        <v>721</v>
      </c>
      <c r="I21" s="55">
        <v>1718</v>
      </c>
    </row>
    <row r="22" spans="1:9" ht="24" customHeight="1">
      <c r="A22" s="16"/>
      <c r="B22" s="21" t="s">
        <v>310</v>
      </c>
      <c r="C22" s="8" t="s">
        <v>314</v>
      </c>
      <c r="D22" s="8" t="s">
        <v>315</v>
      </c>
      <c r="E22" s="4"/>
      <c r="F22" s="18"/>
      <c r="G22" s="21" t="s">
        <v>316</v>
      </c>
      <c r="H22" s="8" t="s">
        <v>317</v>
      </c>
      <c r="I22" s="14" t="s">
        <v>318</v>
      </c>
    </row>
    <row r="23" spans="1:9" ht="24" customHeight="1">
      <c r="A23" s="16" t="s">
        <v>68</v>
      </c>
      <c r="B23" s="53">
        <v>276</v>
      </c>
      <c r="C23" s="54">
        <v>159</v>
      </c>
      <c r="D23" s="57">
        <v>117</v>
      </c>
      <c r="E23" s="58"/>
      <c r="F23" s="59" t="s">
        <v>69</v>
      </c>
      <c r="G23" s="53">
        <v>1074</v>
      </c>
      <c r="H23" s="54">
        <v>259</v>
      </c>
      <c r="I23" s="55">
        <v>815</v>
      </c>
    </row>
    <row r="24" spans="1:9" ht="24" customHeight="1">
      <c r="A24" s="16"/>
      <c r="B24" s="21" t="s">
        <v>319</v>
      </c>
      <c r="C24" s="8" t="s">
        <v>320</v>
      </c>
      <c r="D24" s="8" t="s">
        <v>321</v>
      </c>
      <c r="E24" s="4"/>
      <c r="F24" s="18"/>
      <c r="G24" s="21" t="s">
        <v>322</v>
      </c>
      <c r="H24" s="8" t="s">
        <v>323</v>
      </c>
      <c r="I24" s="14" t="s">
        <v>324</v>
      </c>
    </row>
    <row r="25" spans="1:9" ht="24" customHeight="1">
      <c r="A25" s="16" t="s">
        <v>70</v>
      </c>
      <c r="B25" s="53">
        <v>375</v>
      </c>
      <c r="C25" s="54">
        <v>194</v>
      </c>
      <c r="D25" s="57">
        <v>181</v>
      </c>
      <c r="E25" s="58"/>
      <c r="F25" s="59" t="s">
        <v>71</v>
      </c>
      <c r="G25" s="53">
        <v>249</v>
      </c>
      <c r="H25" s="54">
        <v>37</v>
      </c>
      <c r="I25" s="55">
        <v>212</v>
      </c>
    </row>
    <row r="26" spans="1:11" ht="24" customHeight="1" thickBot="1">
      <c r="A26" s="17"/>
      <c r="B26" s="22" t="s">
        <v>325</v>
      </c>
      <c r="C26" s="12" t="s">
        <v>326</v>
      </c>
      <c r="D26" s="13" t="s">
        <v>327</v>
      </c>
      <c r="E26" s="5"/>
      <c r="F26" s="19"/>
      <c r="G26" s="22" t="s">
        <v>328</v>
      </c>
      <c r="H26" s="12" t="s">
        <v>329</v>
      </c>
      <c r="I26" s="15" t="s">
        <v>330</v>
      </c>
      <c r="K26" s="20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 hidden="1">
      <c r="A28" s="2"/>
      <c r="B28" s="48" t="s">
        <v>72</v>
      </c>
      <c r="C28" s="48" t="s">
        <v>73</v>
      </c>
      <c r="D28" s="48" t="s">
        <v>74</v>
      </c>
      <c r="E28" s="2"/>
      <c r="F28" s="2"/>
      <c r="G28" s="2"/>
      <c r="H28" s="2"/>
      <c r="I28" s="2"/>
    </row>
    <row r="29" spans="1:11" ht="13.5">
      <c r="A29" s="6" t="s">
        <v>35</v>
      </c>
      <c r="B29" s="275" t="s">
        <v>36</v>
      </c>
      <c r="C29" s="275"/>
      <c r="D29" s="275"/>
      <c r="E29" s="275"/>
      <c r="F29" s="275"/>
      <c r="G29" s="275"/>
      <c r="H29" s="275"/>
      <c r="I29" s="269"/>
      <c r="K29" s="20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66" t="s">
        <v>37</v>
      </c>
      <c r="C31" s="267"/>
      <c r="D31" s="267"/>
      <c r="E31" s="267"/>
      <c r="F31" s="267"/>
      <c r="G31" s="267"/>
      <c r="H31" s="267"/>
      <c r="I31" s="2"/>
    </row>
    <row r="32" spans="1:9" ht="13.5">
      <c r="A32" s="2" t="s">
        <v>38</v>
      </c>
      <c r="B32" s="268"/>
      <c r="C32" s="269"/>
      <c r="D32" s="269"/>
      <c r="E32" s="269"/>
      <c r="F32" s="269"/>
      <c r="G32" s="269"/>
      <c r="H32" s="269"/>
      <c r="I32" s="7" t="s">
        <v>39</v>
      </c>
    </row>
    <row r="33" spans="1:9" ht="14.25">
      <c r="A33" s="2"/>
      <c r="B33" s="45"/>
      <c r="C33" s="46"/>
      <c r="D33" s="44"/>
      <c r="E33" s="44"/>
      <c r="F33" s="44"/>
      <c r="G33" s="44"/>
      <c r="H33" s="44"/>
      <c r="I33" s="2"/>
    </row>
    <row r="34" spans="3:4" ht="13.5">
      <c r="C34" s="47"/>
      <c r="D34" s="43"/>
    </row>
  </sheetData>
  <sheetProtection/>
  <mergeCells count="6">
    <mergeCell ref="B31:H31"/>
    <mergeCell ref="B32:H32"/>
    <mergeCell ref="A1:I1"/>
    <mergeCell ref="H3:I3"/>
    <mergeCell ref="D3:G3"/>
    <mergeCell ref="B29:I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T35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5.625" style="0" customWidth="1"/>
    <col min="2" max="2" width="3.50390625" style="0" hidden="1" customWidth="1"/>
    <col min="3" max="4" width="13.625" style="0" customWidth="1"/>
    <col min="5" max="5" width="5.625" style="0" customWidth="1"/>
    <col min="6" max="6" width="8.625" style="0" customWidth="1"/>
    <col min="7" max="7" width="5.625" style="0" customWidth="1"/>
    <col min="8" max="8" width="8.625" style="0" customWidth="1"/>
    <col min="9" max="10" width="13.625" style="0" customWidth="1"/>
    <col min="11" max="11" width="5.625" style="0" customWidth="1"/>
    <col min="12" max="12" width="8.625" style="0" customWidth="1"/>
    <col min="13" max="13" width="5.625" style="0" customWidth="1"/>
    <col min="14" max="14" width="8.625" style="0" customWidth="1"/>
    <col min="15" max="16" width="13.625" style="0" customWidth="1"/>
    <col min="17" max="17" width="5.625" style="0" customWidth="1"/>
    <col min="18" max="18" width="8.625" style="0" customWidth="1"/>
    <col min="19" max="19" width="5.625" style="0" customWidth="1"/>
    <col min="20" max="20" width="8.625" style="0" customWidth="1"/>
  </cols>
  <sheetData>
    <row r="1" spans="1:11" ht="18.75">
      <c r="A1" s="304" t="s">
        <v>127</v>
      </c>
      <c r="B1" s="304"/>
      <c r="C1" s="304"/>
      <c r="D1" s="304"/>
      <c r="E1" s="304"/>
      <c r="F1" s="304"/>
      <c r="G1" s="304"/>
      <c r="H1" s="304"/>
      <c r="I1" s="304"/>
      <c r="J1" s="304"/>
      <c r="K1" s="149"/>
    </row>
    <row r="3" spans="1:20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05" t="s">
        <v>42</v>
      </c>
      <c r="M3" s="305"/>
      <c r="N3" s="305"/>
      <c r="O3" s="305"/>
      <c r="P3" s="305"/>
      <c r="Q3" s="3"/>
      <c r="R3" s="306" t="s">
        <v>128</v>
      </c>
      <c r="S3" s="306"/>
      <c r="T3" s="306"/>
    </row>
    <row r="4" spans="1:20" ht="24" customHeight="1">
      <c r="A4" s="150"/>
      <c r="B4" s="151"/>
      <c r="C4" s="288" t="s">
        <v>129</v>
      </c>
      <c r="D4" s="289"/>
      <c r="E4" s="289"/>
      <c r="F4" s="289"/>
      <c r="G4" s="289"/>
      <c r="H4" s="290"/>
      <c r="I4" s="288" t="s">
        <v>46</v>
      </c>
      <c r="J4" s="289"/>
      <c r="K4" s="289"/>
      <c r="L4" s="289"/>
      <c r="M4" s="289"/>
      <c r="N4" s="290"/>
      <c r="O4" s="288" t="s">
        <v>50</v>
      </c>
      <c r="P4" s="289"/>
      <c r="Q4" s="289"/>
      <c r="R4" s="289"/>
      <c r="S4" s="289"/>
      <c r="T4" s="307"/>
    </row>
    <row r="5" spans="1:20" ht="63" customHeight="1">
      <c r="A5" s="152" t="s">
        <v>130</v>
      </c>
      <c r="B5" s="153"/>
      <c r="C5" s="154" t="s">
        <v>131</v>
      </c>
      <c r="D5" s="78" t="s">
        <v>132</v>
      </c>
      <c r="E5" s="301" t="s">
        <v>133</v>
      </c>
      <c r="F5" s="302"/>
      <c r="G5" s="301" t="s">
        <v>134</v>
      </c>
      <c r="H5" s="302"/>
      <c r="I5" s="78" t="s">
        <v>131</v>
      </c>
      <c r="J5" s="78" t="s">
        <v>132</v>
      </c>
      <c r="K5" s="301" t="s">
        <v>133</v>
      </c>
      <c r="L5" s="302"/>
      <c r="M5" s="301" t="s">
        <v>134</v>
      </c>
      <c r="N5" s="302"/>
      <c r="O5" s="78" t="s">
        <v>131</v>
      </c>
      <c r="P5" s="78" t="s">
        <v>132</v>
      </c>
      <c r="Q5" s="301" t="s">
        <v>133</v>
      </c>
      <c r="R5" s="302"/>
      <c r="S5" s="301" t="s">
        <v>134</v>
      </c>
      <c r="T5" s="303"/>
    </row>
    <row r="6" spans="1:20" s="61" customFormat="1" ht="30" customHeight="1">
      <c r="A6" s="155" t="s">
        <v>48</v>
      </c>
      <c r="B6" s="156"/>
      <c r="C6" s="157">
        <v>18864</v>
      </c>
      <c r="D6" s="158">
        <v>22875</v>
      </c>
      <c r="E6" s="159" t="s">
        <v>153</v>
      </c>
      <c r="F6" s="159">
        <v>4011</v>
      </c>
      <c r="G6" s="159" t="s">
        <v>153</v>
      </c>
      <c r="H6" s="160">
        <v>0.3</v>
      </c>
      <c r="I6" s="157">
        <v>10573</v>
      </c>
      <c r="J6" s="158">
        <v>12267</v>
      </c>
      <c r="K6" s="159" t="s">
        <v>153</v>
      </c>
      <c r="L6" s="158">
        <v>1694</v>
      </c>
      <c r="M6" s="159" t="s">
        <v>153</v>
      </c>
      <c r="N6" s="160">
        <v>0.3</v>
      </c>
      <c r="O6" s="157">
        <v>8291</v>
      </c>
      <c r="P6" s="158">
        <v>10608</v>
      </c>
      <c r="Q6" s="159" t="s">
        <v>153</v>
      </c>
      <c r="R6" s="158">
        <v>2317</v>
      </c>
      <c r="S6" s="159" t="s">
        <v>153</v>
      </c>
      <c r="T6" s="161">
        <v>0.3</v>
      </c>
    </row>
    <row r="7" spans="1:20" s="61" customFormat="1" ht="24" customHeight="1">
      <c r="A7" s="162" t="s">
        <v>135</v>
      </c>
      <c r="B7" s="64"/>
      <c r="C7" s="163"/>
      <c r="D7" s="164"/>
      <c r="E7" s="165"/>
      <c r="F7" s="164"/>
      <c r="G7" s="165"/>
      <c r="H7" s="166"/>
      <c r="I7" s="163"/>
      <c r="J7" s="164"/>
      <c r="K7" s="165"/>
      <c r="L7" s="164"/>
      <c r="M7" s="165"/>
      <c r="N7" s="166"/>
      <c r="O7" s="163"/>
      <c r="P7" s="164"/>
      <c r="Q7" s="165"/>
      <c r="R7" s="164"/>
      <c r="S7" s="165"/>
      <c r="T7" s="167"/>
    </row>
    <row r="8" spans="1:20" s="61" customFormat="1" ht="30" customHeight="1">
      <c r="A8" s="168" t="s">
        <v>136</v>
      </c>
      <c r="B8" s="169">
        <v>1</v>
      </c>
      <c r="C8" s="163">
        <v>1334</v>
      </c>
      <c r="D8" s="164">
        <v>1179</v>
      </c>
      <c r="E8" s="165" t="s">
        <v>154</v>
      </c>
      <c r="F8" s="164">
        <v>155</v>
      </c>
      <c r="G8" s="165" t="s">
        <v>154</v>
      </c>
      <c r="H8" s="166">
        <v>0.3</v>
      </c>
      <c r="I8" s="163">
        <v>697</v>
      </c>
      <c r="J8" s="164">
        <v>615</v>
      </c>
      <c r="K8" s="165" t="s">
        <v>154</v>
      </c>
      <c r="L8" s="164">
        <v>82</v>
      </c>
      <c r="M8" s="165" t="s">
        <v>154</v>
      </c>
      <c r="N8" s="166">
        <v>0.3</v>
      </c>
      <c r="O8" s="163">
        <v>637</v>
      </c>
      <c r="P8" s="164">
        <v>564</v>
      </c>
      <c r="Q8" s="165" t="s">
        <v>154</v>
      </c>
      <c r="R8" s="164">
        <v>73</v>
      </c>
      <c r="S8" s="165" t="s">
        <v>154</v>
      </c>
      <c r="T8" s="167">
        <v>0.3</v>
      </c>
    </row>
    <row r="9" spans="1:20" s="61" customFormat="1" ht="30" customHeight="1">
      <c r="A9" s="170" t="s">
        <v>9</v>
      </c>
      <c r="B9" s="169">
        <v>2</v>
      </c>
      <c r="C9" s="163">
        <v>787</v>
      </c>
      <c r="D9" s="164">
        <v>855</v>
      </c>
      <c r="E9" s="165" t="s">
        <v>153</v>
      </c>
      <c r="F9" s="164">
        <v>68</v>
      </c>
      <c r="G9" s="165" t="s">
        <v>153</v>
      </c>
      <c r="H9" s="166">
        <v>0.1</v>
      </c>
      <c r="I9" s="163">
        <v>418</v>
      </c>
      <c r="J9" s="164">
        <v>439</v>
      </c>
      <c r="K9" s="165" t="s">
        <v>153</v>
      </c>
      <c r="L9" s="164">
        <v>21</v>
      </c>
      <c r="M9" s="165" t="s">
        <v>153</v>
      </c>
      <c r="N9" s="166">
        <v>0.1</v>
      </c>
      <c r="O9" s="163">
        <v>369</v>
      </c>
      <c r="P9" s="164">
        <v>416</v>
      </c>
      <c r="Q9" s="165" t="s">
        <v>153</v>
      </c>
      <c r="R9" s="164">
        <v>47</v>
      </c>
      <c r="S9" s="165" t="s">
        <v>153</v>
      </c>
      <c r="T9" s="167">
        <v>0.2</v>
      </c>
    </row>
    <row r="10" spans="1:20" s="61" customFormat="1" ht="30" customHeight="1">
      <c r="A10" s="168" t="s">
        <v>137</v>
      </c>
      <c r="B10" s="169">
        <v>3</v>
      </c>
      <c r="C10" s="163">
        <v>425</v>
      </c>
      <c r="D10" s="164">
        <v>496</v>
      </c>
      <c r="E10" s="165" t="s">
        <v>153</v>
      </c>
      <c r="F10" s="164">
        <v>71</v>
      </c>
      <c r="G10" s="165" t="s">
        <v>153</v>
      </c>
      <c r="H10" s="166">
        <v>0.1</v>
      </c>
      <c r="I10" s="163">
        <v>204</v>
      </c>
      <c r="J10" s="164">
        <v>235</v>
      </c>
      <c r="K10" s="165" t="s">
        <v>153</v>
      </c>
      <c r="L10" s="164">
        <v>31</v>
      </c>
      <c r="M10" s="165" t="s">
        <v>153</v>
      </c>
      <c r="N10" s="166">
        <v>0.1</v>
      </c>
      <c r="O10" s="163">
        <v>221</v>
      </c>
      <c r="P10" s="164">
        <v>261</v>
      </c>
      <c r="Q10" s="165" t="s">
        <v>153</v>
      </c>
      <c r="R10" s="164">
        <v>40</v>
      </c>
      <c r="S10" s="165" t="s">
        <v>153</v>
      </c>
      <c r="T10" s="167">
        <v>0.1</v>
      </c>
    </row>
    <row r="11" spans="1:20" s="61" customFormat="1" ht="30" customHeight="1">
      <c r="A11" s="168" t="s">
        <v>138</v>
      </c>
      <c r="B11" s="169">
        <v>4</v>
      </c>
      <c r="C11" s="163">
        <v>927</v>
      </c>
      <c r="D11" s="164">
        <v>3092</v>
      </c>
      <c r="E11" s="165" t="s">
        <v>153</v>
      </c>
      <c r="F11" s="164">
        <v>2165</v>
      </c>
      <c r="G11" s="165" t="s">
        <v>153</v>
      </c>
      <c r="H11" s="166">
        <v>3.2</v>
      </c>
      <c r="I11" s="163">
        <v>532</v>
      </c>
      <c r="J11" s="164">
        <v>1760</v>
      </c>
      <c r="K11" s="165" t="s">
        <v>153</v>
      </c>
      <c r="L11" s="164">
        <v>1228</v>
      </c>
      <c r="M11" s="165" t="s">
        <v>153</v>
      </c>
      <c r="N11" s="166">
        <v>3.6</v>
      </c>
      <c r="O11" s="163">
        <v>395</v>
      </c>
      <c r="P11" s="164">
        <v>1332</v>
      </c>
      <c r="Q11" s="165" t="s">
        <v>153</v>
      </c>
      <c r="R11" s="164">
        <v>937</v>
      </c>
      <c r="S11" s="165" t="s">
        <v>153</v>
      </c>
      <c r="T11" s="167">
        <v>2.9</v>
      </c>
    </row>
    <row r="12" spans="1:20" s="61" customFormat="1" ht="30" customHeight="1">
      <c r="A12" s="168" t="s">
        <v>139</v>
      </c>
      <c r="B12" s="169">
        <v>5</v>
      </c>
      <c r="C12" s="163">
        <v>3206</v>
      </c>
      <c r="D12" s="164">
        <v>4963</v>
      </c>
      <c r="E12" s="165" t="s">
        <v>153</v>
      </c>
      <c r="F12" s="164">
        <v>1757</v>
      </c>
      <c r="G12" s="165" t="s">
        <v>153</v>
      </c>
      <c r="H12" s="166">
        <v>3.3</v>
      </c>
      <c r="I12" s="163">
        <v>1806</v>
      </c>
      <c r="J12" s="164">
        <v>2500</v>
      </c>
      <c r="K12" s="165" t="s">
        <v>153</v>
      </c>
      <c r="L12" s="164">
        <v>694</v>
      </c>
      <c r="M12" s="165" t="s">
        <v>153</v>
      </c>
      <c r="N12" s="166">
        <v>2.6</v>
      </c>
      <c r="O12" s="163">
        <v>1400</v>
      </c>
      <c r="P12" s="164">
        <v>2463</v>
      </c>
      <c r="Q12" s="165" t="s">
        <v>153</v>
      </c>
      <c r="R12" s="164">
        <v>1063</v>
      </c>
      <c r="S12" s="165" t="s">
        <v>153</v>
      </c>
      <c r="T12" s="167">
        <v>4</v>
      </c>
    </row>
    <row r="13" spans="1:20" s="61" customFormat="1" ht="30" customHeight="1">
      <c r="A13" s="168" t="s">
        <v>140</v>
      </c>
      <c r="B13" s="169">
        <v>6</v>
      </c>
      <c r="C13" s="163">
        <v>3155</v>
      </c>
      <c r="D13" s="164">
        <v>3099</v>
      </c>
      <c r="E13" s="165" t="s">
        <v>154</v>
      </c>
      <c r="F13" s="164">
        <v>56</v>
      </c>
      <c r="G13" s="165" t="s">
        <v>154</v>
      </c>
      <c r="H13" s="166">
        <v>0.1</v>
      </c>
      <c r="I13" s="163">
        <v>1650</v>
      </c>
      <c r="J13" s="164">
        <v>1611</v>
      </c>
      <c r="K13" s="165" t="s">
        <v>154</v>
      </c>
      <c r="L13" s="164">
        <v>39</v>
      </c>
      <c r="M13" s="165" t="s">
        <v>154</v>
      </c>
      <c r="N13" s="166">
        <v>0.1</v>
      </c>
      <c r="O13" s="163">
        <v>1505</v>
      </c>
      <c r="P13" s="164">
        <v>1488</v>
      </c>
      <c r="Q13" s="165" t="s">
        <v>154</v>
      </c>
      <c r="R13" s="164">
        <v>17</v>
      </c>
      <c r="S13" s="165" t="s">
        <v>154</v>
      </c>
      <c r="T13" s="167">
        <v>0.1</v>
      </c>
    </row>
    <row r="14" spans="1:20" s="61" customFormat="1" ht="30" customHeight="1">
      <c r="A14" s="168" t="s">
        <v>141</v>
      </c>
      <c r="B14" s="169">
        <v>7</v>
      </c>
      <c r="C14" s="163">
        <v>2357</v>
      </c>
      <c r="D14" s="164">
        <v>2199</v>
      </c>
      <c r="E14" s="165" t="s">
        <v>154</v>
      </c>
      <c r="F14" s="164">
        <v>158</v>
      </c>
      <c r="G14" s="165" t="s">
        <v>154</v>
      </c>
      <c r="H14" s="166">
        <v>0.2</v>
      </c>
      <c r="I14" s="163">
        <v>1247</v>
      </c>
      <c r="J14" s="164">
        <v>1177</v>
      </c>
      <c r="K14" s="165" t="s">
        <v>154</v>
      </c>
      <c r="L14" s="164">
        <v>70</v>
      </c>
      <c r="M14" s="165" t="s">
        <v>154</v>
      </c>
      <c r="N14" s="166">
        <v>0.2</v>
      </c>
      <c r="O14" s="163">
        <v>1110</v>
      </c>
      <c r="P14" s="164">
        <v>1022</v>
      </c>
      <c r="Q14" s="165" t="s">
        <v>154</v>
      </c>
      <c r="R14" s="164">
        <v>88</v>
      </c>
      <c r="S14" s="165" t="s">
        <v>154</v>
      </c>
      <c r="T14" s="167">
        <v>0.2</v>
      </c>
    </row>
    <row r="15" spans="1:20" s="61" customFormat="1" ht="30" customHeight="1">
      <c r="A15" s="168" t="s">
        <v>142</v>
      </c>
      <c r="B15" s="169">
        <v>8</v>
      </c>
      <c r="C15" s="163">
        <v>1823</v>
      </c>
      <c r="D15" s="164">
        <v>1831</v>
      </c>
      <c r="E15" s="165" t="s">
        <v>153</v>
      </c>
      <c r="F15" s="164">
        <v>8</v>
      </c>
      <c r="G15" s="165" t="s">
        <v>153</v>
      </c>
      <c r="H15" s="166">
        <v>0</v>
      </c>
      <c r="I15" s="163">
        <v>1048</v>
      </c>
      <c r="J15" s="164">
        <v>1012</v>
      </c>
      <c r="K15" s="165" t="s">
        <v>154</v>
      </c>
      <c r="L15" s="164">
        <v>36</v>
      </c>
      <c r="M15" s="165" t="s">
        <v>154</v>
      </c>
      <c r="N15" s="166">
        <v>0.1</v>
      </c>
      <c r="O15" s="163">
        <v>775</v>
      </c>
      <c r="P15" s="164">
        <v>819</v>
      </c>
      <c r="Q15" s="165" t="s">
        <v>153</v>
      </c>
      <c r="R15" s="164">
        <v>44</v>
      </c>
      <c r="S15" s="165" t="s">
        <v>153</v>
      </c>
      <c r="T15" s="167">
        <v>0.1</v>
      </c>
    </row>
    <row r="16" spans="1:20" s="61" customFormat="1" ht="30" customHeight="1">
      <c r="A16" s="168" t="s">
        <v>143</v>
      </c>
      <c r="B16" s="169">
        <v>9</v>
      </c>
      <c r="C16" s="163">
        <v>1275</v>
      </c>
      <c r="D16" s="164">
        <v>1211</v>
      </c>
      <c r="E16" s="165" t="s">
        <v>154</v>
      </c>
      <c r="F16" s="164">
        <v>64</v>
      </c>
      <c r="G16" s="165" t="s">
        <v>154</v>
      </c>
      <c r="H16" s="166">
        <v>0.1</v>
      </c>
      <c r="I16" s="163">
        <v>790</v>
      </c>
      <c r="J16" s="164">
        <v>756</v>
      </c>
      <c r="K16" s="165" t="s">
        <v>154</v>
      </c>
      <c r="L16" s="164">
        <v>34</v>
      </c>
      <c r="M16" s="165" t="s">
        <v>154</v>
      </c>
      <c r="N16" s="166">
        <v>0.1</v>
      </c>
      <c r="O16" s="163">
        <v>485</v>
      </c>
      <c r="P16" s="164">
        <v>455</v>
      </c>
      <c r="Q16" s="165" t="s">
        <v>154</v>
      </c>
      <c r="R16" s="164">
        <v>30</v>
      </c>
      <c r="S16" s="165" t="s">
        <v>154</v>
      </c>
      <c r="T16" s="167">
        <v>0.1</v>
      </c>
    </row>
    <row r="17" spans="1:20" s="61" customFormat="1" ht="30" customHeight="1">
      <c r="A17" s="168" t="s">
        <v>144</v>
      </c>
      <c r="B17" s="169">
        <v>10</v>
      </c>
      <c r="C17" s="163">
        <v>816</v>
      </c>
      <c r="D17" s="164">
        <v>900</v>
      </c>
      <c r="E17" s="165" t="s">
        <v>153</v>
      </c>
      <c r="F17" s="164">
        <v>84</v>
      </c>
      <c r="G17" s="165" t="s">
        <v>153</v>
      </c>
      <c r="H17" s="166">
        <v>0.1</v>
      </c>
      <c r="I17" s="163">
        <v>541</v>
      </c>
      <c r="J17" s="164">
        <v>578</v>
      </c>
      <c r="K17" s="165" t="s">
        <v>153</v>
      </c>
      <c r="L17" s="164">
        <v>37</v>
      </c>
      <c r="M17" s="165" t="s">
        <v>153</v>
      </c>
      <c r="N17" s="166">
        <v>0.1</v>
      </c>
      <c r="O17" s="163">
        <v>275</v>
      </c>
      <c r="P17" s="164">
        <v>322</v>
      </c>
      <c r="Q17" s="165" t="s">
        <v>153</v>
      </c>
      <c r="R17" s="164">
        <v>47</v>
      </c>
      <c r="S17" s="165" t="s">
        <v>153</v>
      </c>
      <c r="T17" s="167">
        <v>0.1</v>
      </c>
    </row>
    <row r="18" spans="1:20" s="61" customFormat="1" ht="30" customHeight="1">
      <c r="A18" s="168" t="s">
        <v>145</v>
      </c>
      <c r="B18" s="169">
        <v>11</v>
      </c>
      <c r="C18" s="163">
        <v>651</v>
      </c>
      <c r="D18" s="164">
        <v>728</v>
      </c>
      <c r="E18" s="165" t="s">
        <v>153</v>
      </c>
      <c r="F18" s="164">
        <v>77</v>
      </c>
      <c r="G18" s="165" t="s">
        <v>153</v>
      </c>
      <c r="H18" s="166">
        <v>0.1</v>
      </c>
      <c r="I18" s="163">
        <v>458</v>
      </c>
      <c r="J18" s="164">
        <v>471</v>
      </c>
      <c r="K18" s="165" t="s">
        <v>153</v>
      </c>
      <c r="L18" s="164">
        <v>13</v>
      </c>
      <c r="M18" s="165" t="s">
        <v>153</v>
      </c>
      <c r="N18" s="166">
        <v>0</v>
      </c>
      <c r="O18" s="163">
        <v>193</v>
      </c>
      <c r="P18" s="164">
        <v>257</v>
      </c>
      <c r="Q18" s="165" t="s">
        <v>153</v>
      </c>
      <c r="R18" s="164">
        <v>64</v>
      </c>
      <c r="S18" s="165" t="s">
        <v>153</v>
      </c>
      <c r="T18" s="167">
        <v>0.1</v>
      </c>
    </row>
    <row r="19" spans="1:20" s="61" customFormat="1" ht="30" customHeight="1">
      <c r="A19" s="168" t="s">
        <v>17</v>
      </c>
      <c r="B19" s="169">
        <v>12</v>
      </c>
      <c r="C19" s="163">
        <v>641</v>
      </c>
      <c r="D19" s="164">
        <v>608</v>
      </c>
      <c r="E19" s="165" t="s">
        <v>154</v>
      </c>
      <c r="F19" s="164">
        <v>33</v>
      </c>
      <c r="G19" s="165" t="s">
        <v>154</v>
      </c>
      <c r="H19" s="166">
        <v>0</v>
      </c>
      <c r="I19" s="163">
        <v>419</v>
      </c>
      <c r="J19" s="164">
        <v>404</v>
      </c>
      <c r="K19" s="165" t="s">
        <v>154</v>
      </c>
      <c r="L19" s="164">
        <v>15</v>
      </c>
      <c r="M19" s="165" t="s">
        <v>154</v>
      </c>
      <c r="N19" s="166">
        <v>0</v>
      </c>
      <c r="O19" s="163">
        <v>222</v>
      </c>
      <c r="P19" s="164">
        <v>204</v>
      </c>
      <c r="Q19" s="165" t="s">
        <v>154</v>
      </c>
      <c r="R19" s="164">
        <v>18</v>
      </c>
      <c r="S19" s="165" t="s">
        <v>154</v>
      </c>
      <c r="T19" s="167">
        <v>0</v>
      </c>
    </row>
    <row r="20" spans="1:20" s="61" customFormat="1" ht="30" customHeight="1">
      <c r="A20" s="168" t="s">
        <v>18</v>
      </c>
      <c r="B20" s="169">
        <v>13</v>
      </c>
      <c r="C20" s="163">
        <v>603</v>
      </c>
      <c r="D20" s="164">
        <v>452</v>
      </c>
      <c r="E20" s="165" t="s">
        <v>154</v>
      </c>
      <c r="F20" s="164">
        <v>151</v>
      </c>
      <c r="G20" s="165" t="s">
        <v>154</v>
      </c>
      <c r="H20" s="166">
        <v>0.1</v>
      </c>
      <c r="I20" s="163">
        <v>385</v>
      </c>
      <c r="J20" s="164">
        <v>270</v>
      </c>
      <c r="K20" s="165" t="s">
        <v>154</v>
      </c>
      <c r="L20" s="164">
        <v>115</v>
      </c>
      <c r="M20" s="165" t="s">
        <v>154</v>
      </c>
      <c r="N20" s="166">
        <v>0.2</v>
      </c>
      <c r="O20" s="163">
        <v>218</v>
      </c>
      <c r="P20" s="164">
        <v>182</v>
      </c>
      <c r="Q20" s="165" t="s">
        <v>154</v>
      </c>
      <c r="R20" s="164">
        <v>36</v>
      </c>
      <c r="S20" s="165" t="s">
        <v>154</v>
      </c>
      <c r="T20" s="167">
        <v>0.1</v>
      </c>
    </row>
    <row r="21" spans="1:20" s="61" customFormat="1" ht="30" customHeight="1">
      <c r="A21" s="168" t="s">
        <v>19</v>
      </c>
      <c r="B21" s="169">
        <v>14</v>
      </c>
      <c r="C21" s="163">
        <v>280</v>
      </c>
      <c r="D21" s="164">
        <v>263</v>
      </c>
      <c r="E21" s="165" t="s">
        <v>154</v>
      </c>
      <c r="F21" s="164">
        <v>17</v>
      </c>
      <c r="G21" s="165" t="s">
        <v>154</v>
      </c>
      <c r="H21" s="166">
        <v>0</v>
      </c>
      <c r="I21" s="163">
        <v>150</v>
      </c>
      <c r="J21" s="164">
        <v>117</v>
      </c>
      <c r="K21" s="165" t="s">
        <v>154</v>
      </c>
      <c r="L21" s="164">
        <v>33</v>
      </c>
      <c r="M21" s="165" t="s">
        <v>154</v>
      </c>
      <c r="N21" s="166">
        <v>0.1</v>
      </c>
      <c r="O21" s="163">
        <v>130</v>
      </c>
      <c r="P21" s="164">
        <v>146</v>
      </c>
      <c r="Q21" s="165" t="s">
        <v>153</v>
      </c>
      <c r="R21" s="164">
        <v>16</v>
      </c>
      <c r="S21" s="165" t="s">
        <v>153</v>
      </c>
      <c r="T21" s="167">
        <v>0</v>
      </c>
    </row>
    <row r="22" spans="1:20" s="61" customFormat="1" ht="30" customHeight="1">
      <c r="A22" s="168" t="s">
        <v>20</v>
      </c>
      <c r="B22" s="169">
        <v>15</v>
      </c>
      <c r="C22" s="163">
        <v>184</v>
      </c>
      <c r="D22" s="164">
        <v>207</v>
      </c>
      <c r="E22" s="165" t="s">
        <v>153</v>
      </c>
      <c r="F22" s="164">
        <v>23</v>
      </c>
      <c r="G22" s="165" t="s">
        <v>153</v>
      </c>
      <c r="H22" s="166">
        <v>0</v>
      </c>
      <c r="I22" s="163">
        <v>86</v>
      </c>
      <c r="J22" s="164">
        <v>81</v>
      </c>
      <c r="K22" s="165" t="s">
        <v>154</v>
      </c>
      <c r="L22" s="164">
        <v>5</v>
      </c>
      <c r="M22" s="165" t="s">
        <v>154</v>
      </c>
      <c r="N22" s="166">
        <v>0</v>
      </c>
      <c r="O22" s="163">
        <v>98</v>
      </c>
      <c r="P22" s="164">
        <v>126</v>
      </c>
      <c r="Q22" s="165" t="s">
        <v>153</v>
      </c>
      <c r="R22" s="164">
        <v>28</v>
      </c>
      <c r="S22" s="165" t="s">
        <v>153</v>
      </c>
      <c r="T22" s="167">
        <v>0.1</v>
      </c>
    </row>
    <row r="23" spans="1:20" s="61" customFormat="1" ht="30" customHeight="1">
      <c r="A23" s="168" t="s">
        <v>21</v>
      </c>
      <c r="B23" s="169">
        <v>16</v>
      </c>
      <c r="C23" s="163">
        <v>165</v>
      </c>
      <c r="D23" s="164">
        <v>241</v>
      </c>
      <c r="E23" s="165" t="s">
        <v>153</v>
      </c>
      <c r="F23" s="164">
        <v>76</v>
      </c>
      <c r="G23" s="165" t="s">
        <v>153</v>
      </c>
      <c r="H23" s="166">
        <v>0.1</v>
      </c>
      <c r="I23" s="163">
        <v>71</v>
      </c>
      <c r="J23" s="164">
        <v>87</v>
      </c>
      <c r="K23" s="165" t="s">
        <v>153</v>
      </c>
      <c r="L23" s="164">
        <v>16</v>
      </c>
      <c r="M23" s="165" t="s">
        <v>153</v>
      </c>
      <c r="N23" s="166">
        <v>0</v>
      </c>
      <c r="O23" s="163">
        <v>94</v>
      </c>
      <c r="P23" s="164">
        <v>154</v>
      </c>
      <c r="Q23" s="165" t="s">
        <v>153</v>
      </c>
      <c r="R23" s="164">
        <v>60</v>
      </c>
      <c r="S23" s="165" t="s">
        <v>153</v>
      </c>
      <c r="T23" s="167">
        <v>0.1</v>
      </c>
    </row>
    <row r="24" spans="1:20" s="61" customFormat="1" ht="30" customHeight="1">
      <c r="A24" s="168" t="s">
        <v>22</v>
      </c>
      <c r="B24" s="169">
        <v>17</v>
      </c>
      <c r="C24" s="163">
        <v>114</v>
      </c>
      <c r="D24" s="164">
        <v>266</v>
      </c>
      <c r="E24" s="165" t="s">
        <v>153</v>
      </c>
      <c r="F24" s="164">
        <v>152</v>
      </c>
      <c r="G24" s="165" t="s">
        <v>153</v>
      </c>
      <c r="H24" s="166">
        <v>0.2</v>
      </c>
      <c r="I24" s="163">
        <v>41</v>
      </c>
      <c r="J24" s="164">
        <v>88</v>
      </c>
      <c r="K24" s="165" t="s">
        <v>153</v>
      </c>
      <c r="L24" s="164">
        <v>47</v>
      </c>
      <c r="M24" s="165" t="s">
        <v>153</v>
      </c>
      <c r="N24" s="166">
        <v>0.2</v>
      </c>
      <c r="O24" s="163">
        <v>73</v>
      </c>
      <c r="P24" s="164">
        <v>178</v>
      </c>
      <c r="Q24" s="165" t="s">
        <v>153</v>
      </c>
      <c r="R24" s="164">
        <v>105</v>
      </c>
      <c r="S24" s="165" t="s">
        <v>153</v>
      </c>
      <c r="T24" s="167">
        <v>0.3</v>
      </c>
    </row>
    <row r="25" spans="1:20" s="61" customFormat="1" ht="30" customHeight="1">
      <c r="A25" s="168" t="s">
        <v>23</v>
      </c>
      <c r="B25" s="169">
        <v>18</v>
      </c>
      <c r="C25" s="163">
        <v>82</v>
      </c>
      <c r="D25" s="164">
        <v>191</v>
      </c>
      <c r="E25" s="165" t="s">
        <v>153</v>
      </c>
      <c r="F25" s="164">
        <v>109</v>
      </c>
      <c r="G25" s="165" t="s">
        <v>153</v>
      </c>
      <c r="H25" s="166">
        <v>0.3</v>
      </c>
      <c r="I25" s="163">
        <v>20</v>
      </c>
      <c r="J25" s="164">
        <v>45</v>
      </c>
      <c r="K25" s="165" t="s">
        <v>153</v>
      </c>
      <c r="L25" s="164">
        <v>25</v>
      </c>
      <c r="M25" s="165" t="s">
        <v>153</v>
      </c>
      <c r="N25" s="166">
        <v>0.2</v>
      </c>
      <c r="O25" s="163">
        <v>62</v>
      </c>
      <c r="P25" s="164">
        <v>146</v>
      </c>
      <c r="Q25" s="165" t="s">
        <v>153</v>
      </c>
      <c r="R25" s="164">
        <v>84</v>
      </c>
      <c r="S25" s="165" t="s">
        <v>153</v>
      </c>
      <c r="T25" s="167">
        <v>0.3</v>
      </c>
    </row>
    <row r="26" spans="1:20" s="61" customFormat="1" ht="30" customHeight="1">
      <c r="A26" s="168" t="s">
        <v>24</v>
      </c>
      <c r="B26" s="169">
        <v>19</v>
      </c>
      <c r="C26" s="163">
        <v>33</v>
      </c>
      <c r="D26" s="164">
        <v>79</v>
      </c>
      <c r="E26" s="165" t="s">
        <v>153</v>
      </c>
      <c r="F26" s="164">
        <v>46</v>
      </c>
      <c r="G26" s="165" t="s">
        <v>153</v>
      </c>
      <c r="H26" s="166">
        <v>0.3</v>
      </c>
      <c r="I26" s="163">
        <v>6</v>
      </c>
      <c r="J26" s="164">
        <v>20</v>
      </c>
      <c r="K26" s="165" t="s">
        <v>153</v>
      </c>
      <c r="L26" s="164">
        <v>14</v>
      </c>
      <c r="M26" s="165" t="s">
        <v>153</v>
      </c>
      <c r="N26" s="166">
        <v>0.4</v>
      </c>
      <c r="O26" s="163">
        <v>27</v>
      </c>
      <c r="P26" s="164">
        <v>59</v>
      </c>
      <c r="Q26" s="165" t="s">
        <v>153</v>
      </c>
      <c r="R26" s="164">
        <v>32</v>
      </c>
      <c r="S26" s="165" t="s">
        <v>153</v>
      </c>
      <c r="T26" s="167">
        <v>0.3</v>
      </c>
    </row>
    <row r="27" spans="1:20" s="61" customFormat="1" ht="30" customHeight="1">
      <c r="A27" s="168" t="s">
        <v>25</v>
      </c>
      <c r="B27" s="169">
        <v>20</v>
      </c>
      <c r="C27" s="163">
        <v>6</v>
      </c>
      <c r="D27" s="164">
        <v>12</v>
      </c>
      <c r="E27" s="165" t="s">
        <v>153</v>
      </c>
      <c r="F27" s="164">
        <v>6</v>
      </c>
      <c r="G27" s="165" t="s">
        <v>153</v>
      </c>
      <c r="H27" s="166">
        <v>0.1</v>
      </c>
      <c r="I27" s="163">
        <v>4</v>
      </c>
      <c r="J27" s="164">
        <v>1</v>
      </c>
      <c r="K27" s="165" t="s">
        <v>154</v>
      </c>
      <c r="L27" s="164">
        <v>3</v>
      </c>
      <c r="M27" s="165" t="s">
        <v>154</v>
      </c>
      <c r="N27" s="166">
        <v>0.3</v>
      </c>
      <c r="O27" s="163">
        <v>2</v>
      </c>
      <c r="P27" s="164">
        <v>11</v>
      </c>
      <c r="Q27" s="165" t="s">
        <v>153</v>
      </c>
      <c r="R27" s="164">
        <v>9</v>
      </c>
      <c r="S27" s="165" t="s">
        <v>153</v>
      </c>
      <c r="T27" s="167">
        <v>0.2</v>
      </c>
    </row>
    <row r="28" spans="1:20" s="61" customFormat="1" ht="30" customHeight="1" thickBot="1">
      <c r="A28" s="171" t="s">
        <v>71</v>
      </c>
      <c r="B28" s="172">
        <v>21</v>
      </c>
      <c r="C28" s="173">
        <v>0</v>
      </c>
      <c r="D28" s="174">
        <v>3</v>
      </c>
      <c r="E28" s="175" t="s">
        <v>153</v>
      </c>
      <c r="F28" s="174">
        <v>3</v>
      </c>
      <c r="G28" s="175" t="s">
        <v>153</v>
      </c>
      <c r="H28" s="176">
        <v>0.4</v>
      </c>
      <c r="I28" s="173">
        <v>0</v>
      </c>
      <c r="J28" s="174">
        <v>0</v>
      </c>
      <c r="K28" s="175" t="s">
        <v>154</v>
      </c>
      <c r="L28" s="174">
        <v>0</v>
      </c>
      <c r="M28" s="175" t="s">
        <v>154</v>
      </c>
      <c r="N28" s="176">
        <v>0</v>
      </c>
      <c r="O28" s="173">
        <v>0</v>
      </c>
      <c r="P28" s="174">
        <v>3</v>
      </c>
      <c r="Q28" s="175" t="s">
        <v>153</v>
      </c>
      <c r="R28" s="174">
        <v>3</v>
      </c>
      <c r="S28" s="175" t="s">
        <v>153</v>
      </c>
      <c r="T28" s="177">
        <v>0.4</v>
      </c>
    </row>
    <row r="29" spans="1:20" s="61" customFormat="1" ht="8.2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61" customFormat="1" ht="13.5" hidden="1">
      <c r="A30" s="63"/>
      <c r="B30" s="63"/>
      <c r="C30" s="63"/>
      <c r="D30" s="63"/>
      <c r="E30" s="63"/>
      <c r="F30" s="63"/>
      <c r="G30" s="63"/>
      <c r="H30" s="63"/>
      <c r="I30" s="63"/>
      <c r="J30" s="63" t="s">
        <v>72</v>
      </c>
      <c r="K30" s="63" t="s">
        <v>73</v>
      </c>
      <c r="L30" s="63" t="s">
        <v>74</v>
      </c>
      <c r="M30" s="63"/>
      <c r="N30" s="63"/>
      <c r="O30" s="63"/>
      <c r="P30" s="63"/>
      <c r="Q30" s="63"/>
      <c r="R30" s="63"/>
      <c r="S30" s="63"/>
      <c r="T30" s="63"/>
    </row>
    <row r="31" spans="1:20" s="61" customFormat="1" ht="18" customHeight="1">
      <c r="A31" s="63"/>
      <c r="B31" s="63"/>
      <c r="C31" s="63" t="s">
        <v>146</v>
      </c>
      <c r="J31" s="63" t="s">
        <v>147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s="61" customFormat="1" ht="18" customHeight="1">
      <c r="A32" s="63"/>
      <c r="B32" s="63"/>
      <c r="C32" s="63" t="s">
        <v>148</v>
      </c>
      <c r="J32" s="63" t="s">
        <v>149</v>
      </c>
      <c r="K32" s="266" t="s">
        <v>150</v>
      </c>
      <c r="L32" s="266"/>
      <c r="M32" s="266"/>
      <c r="N32" s="266"/>
      <c r="O32" s="266"/>
      <c r="P32" s="266"/>
      <c r="Q32" s="266"/>
      <c r="R32" s="63"/>
      <c r="S32" s="63"/>
      <c r="T32" s="63"/>
    </row>
    <row r="33" spans="5:18" ht="13.5">
      <c r="E33" s="178"/>
      <c r="F33" s="179"/>
      <c r="J33" s="2" t="s">
        <v>151</v>
      </c>
      <c r="K33" s="308"/>
      <c r="L33" s="308"/>
      <c r="M33" s="308"/>
      <c r="N33" s="308"/>
      <c r="O33" s="308"/>
      <c r="P33" s="308"/>
      <c r="Q33" s="308"/>
      <c r="R33" s="2" t="s">
        <v>152</v>
      </c>
    </row>
    <row r="34" spans="10:18" ht="13.5">
      <c r="J34" s="2"/>
      <c r="K34" s="180"/>
      <c r="L34" s="180"/>
      <c r="M34" s="180"/>
      <c r="N34" s="180"/>
      <c r="O34" s="180"/>
      <c r="P34" s="180"/>
      <c r="Q34" s="180"/>
      <c r="R34" s="2"/>
    </row>
    <row r="35" spans="10:18" ht="13.5">
      <c r="J35" s="2"/>
      <c r="K35" s="2"/>
      <c r="L35" s="2"/>
      <c r="M35" s="2"/>
      <c r="N35" s="2"/>
      <c r="O35" s="180"/>
      <c r="P35" s="180"/>
      <c r="Q35" s="180"/>
      <c r="R35" s="2"/>
    </row>
  </sheetData>
  <sheetProtection/>
  <mergeCells count="14">
    <mergeCell ref="K32:Q32"/>
    <mergeCell ref="K33:Q33"/>
    <mergeCell ref="E5:F5"/>
    <mergeCell ref="G5:H5"/>
    <mergeCell ref="K5:L5"/>
    <mergeCell ref="M5:N5"/>
    <mergeCell ref="Q5:R5"/>
    <mergeCell ref="S5:T5"/>
    <mergeCell ref="A1:J1"/>
    <mergeCell ref="L3:P3"/>
    <mergeCell ref="R3:T3"/>
    <mergeCell ref="C4:H4"/>
    <mergeCell ref="I4:N4"/>
    <mergeCell ref="O4:T4"/>
  </mergeCells>
  <printOptions/>
  <pageMargins left="1.1811023622047245" right="0.5905511811023623" top="0.7874015748031497" bottom="0.984251968503937" header="0.5118110236220472" footer="0.5118110236220472"/>
  <pageSetup fitToHeight="2" fitToWidth="2" horizontalDpi="600" verticalDpi="600" orientation="portrait" paperSize="9" scale="85" r:id="rId2"/>
  <colBreaks count="1" manualBreakCount="1">
    <brk id="9" max="3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V21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13.125" style="61" customWidth="1"/>
    <col min="2" max="3" width="9.625" style="61" customWidth="1"/>
    <col min="4" max="4" width="4.125" style="61" customWidth="1"/>
    <col min="5" max="5" width="8.50390625" style="61" bestFit="1" customWidth="1"/>
    <col min="6" max="8" width="9.625" style="61" customWidth="1"/>
    <col min="9" max="13" width="9.375" style="61" customWidth="1"/>
    <col min="14" max="14" width="4.125" style="61" customWidth="1"/>
    <col min="15" max="15" width="7.50390625" style="61" customWidth="1"/>
    <col min="16" max="16" width="4.125" style="61" customWidth="1"/>
    <col min="17" max="17" width="7.50390625" style="61" customWidth="1"/>
    <col min="18" max="18" width="6.625" style="61" hidden="1" customWidth="1"/>
    <col min="19" max="19" width="9.375" style="61" customWidth="1"/>
    <col min="20" max="20" width="4.125" style="61" customWidth="1"/>
    <col min="21" max="21" width="8.50390625" style="61" customWidth="1"/>
    <col min="22" max="22" width="16.125" style="61" bestFit="1" customWidth="1"/>
    <col min="23" max="23" width="2.875" style="61" customWidth="1"/>
    <col min="24" max="16384" width="9.00390625" style="61" customWidth="1"/>
  </cols>
  <sheetData>
    <row r="1" spans="1:9" ht="24" customHeight="1">
      <c r="A1" s="304" t="s">
        <v>155</v>
      </c>
      <c r="B1" s="310"/>
      <c r="C1" s="310"/>
      <c r="D1" s="310"/>
      <c r="E1" s="310"/>
      <c r="F1" s="310"/>
      <c r="G1" s="310"/>
      <c r="H1" s="310"/>
      <c r="I1" s="310"/>
    </row>
    <row r="2" spans="1:22" ht="24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81" t="s">
        <v>42</v>
      </c>
      <c r="P2" s="281"/>
      <c r="Q2" s="281"/>
      <c r="R2" s="281"/>
      <c r="S2" s="281"/>
      <c r="T2" s="281"/>
      <c r="U2" s="281"/>
      <c r="V2" s="181" t="s">
        <v>77</v>
      </c>
    </row>
    <row r="3" spans="1:22" ht="24" customHeight="1">
      <c r="A3" s="65" t="s">
        <v>156</v>
      </c>
      <c r="B3" s="282" t="s">
        <v>80</v>
      </c>
      <c r="C3" s="283"/>
      <c r="D3" s="283"/>
      <c r="E3" s="284"/>
      <c r="F3" s="288" t="s">
        <v>157</v>
      </c>
      <c r="G3" s="289"/>
      <c r="H3" s="289"/>
      <c r="I3" s="289"/>
      <c r="J3" s="289"/>
      <c r="K3" s="289"/>
      <c r="L3" s="289"/>
      <c r="M3" s="289"/>
      <c r="N3" s="289"/>
      <c r="O3" s="290"/>
      <c r="P3" s="282" t="s">
        <v>158</v>
      </c>
      <c r="Q3" s="284"/>
      <c r="R3" s="312" t="s">
        <v>159</v>
      </c>
      <c r="S3" s="182"/>
      <c r="T3" s="183"/>
      <c r="U3" s="184"/>
      <c r="V3" s="185" t="s">
        <v>160</v>
      </c>
    </row>
    <row r="4" spans="1:22" ht="24" customHeight="1">
      <c r="A4" s="70"/>
      <c r="B4" s="296"/>
      <c r="C4" s="311"/>
      <c r="D4" s="311"/>
      <c r="E4" s="297"/>
      <c r="F4" s="301" t="s">
        <v>161</v>
      </c>
      <c r="G4" s="309"/>
      <c r="H4" s="309"/>
      <c r="I4" s="302"/>
      <c r="J4" s="301" t="s">
        <v>162</v>
      </c>
      <c r="K4" s="309"/>
      <c r="L4" s="309"/>
      <c r="M4" s="302"/>
      <c r="N4" s="298" t="s">
        <v>163</v>
      </c>
      <c r="O4" s="300"/>
      <c r="P4" s="294" t="s">
        <v>90</v>
      </c>
      <c r="Q4" s="295"/>
      <c r="R4" s="313"/>
      <c r="S4" s="73" t="s">
        <v>164</v>
      </c>
      <c r="T4" s="294" t="s">
        <v>165</v>
      </c>
      <c r="U4" s="295"/>
      <c r="V4" s="186" t="s">
        <v>166</v>
      </c>
    </row>
    <row r="5" spans="1:22" ht="24" customHeight="1">
      <c r="A5" s="76" t="s">
        <v>167</v>
      </c>
      <c r="B5" s="80" t="s">
        <v>168</v>
      </c>
      <c r="C5" s="77" t="s">
        <v>169</v>
      </c>
      <c r="D5" s="296" t="s">
        <v>170</v>
      </c>
      <c r="E5" s="297"/>
      <c r="F5" s="78" t="s">
        <v>96</v>
      </c>
      <c r="G5" s="78" t="s">
        <v>97</v>
      </c>
      <c r="H5" s="78" t="s">
        <v>98</v>
      </c>
      <c r="I5" s="79" t="s">
        <v>99</v>
      </c>
      <c r="J5" s="78" t="s">
        <v>96</v>
      </c>
      <c r="K5" s="78" t="s">
        <v>97</v>
      </c>
      <c r="L5" s="78" t="s">
        <v>100</v>
      </c>
      <c r="M5" s="79" t="s">
        <v>99</v>
      </c>
      <c r="N5" s="296" t="s">
        <v>101</v>
      </c>
      <c r="O5" s="297"/>
      <c r="P5" s="296" t="s">
        <v>101</v>
      </c>
      <c r="Q5" s="297"/>
      <c r="R5" s="314"/>
      <c r="S5" s="187"/>
      <c r="T5" s="188"/>
      <c r="U5" s="189"/>
      <c r="V5" s="190" t="s">
        <v>171</v>
      </c>
    </row>
    <row r="6" spans="1:22" ht="52.5" customHeight="1">
      <c r="A6" s="191" t="s">
        <v>172</v>
      </c>
      <c r="B6" s="192">
        <v>9497</v>
      </c>
      <c r="C6" s="192">
        <v>22047</v>
      </c>
      <c r="D6" s="193" t="s">
        <v>153</v>
      </c>
      <c r="E6" s="194">
        <v>12550</v>
      </c>
      <c r="F6" s="195">
        <v>22838</v>
      </c>
      <c r="G6" s="192">
        <v>18661</v>
      </c>
      <c r="H6" s="192">
        <v>203</v>
      </c>
      <c r="I6" s="196">
        <v>41702</v>
      </c>
      <c r="J6" s="195">
        <v>22838</v>
      </c>
      <c r="K6" s="192">
        <v>22702</v>
      </c>
      <c r="L6" s="192">
        <v>173</v>
      </c>
      <c r="M6" s="196">
        <v>45713</v>
      </c>
      <c r="N6" s="197" t="s">
        <v>153</v>
      </c>
      <c r="O6" s="196">
        <v>4011</v>
      </c>
      <c r="P6" s="197" t="s">
        <v>153</v>
      </c>
      <c r="Q6" s="196">
        <v>865</v>
      </c>
      <c r="R6" s="196">
        <v>-865</v>
      </c>
      <c r="S6" s="198">
        <v>35</v>
      </c>
      <c r="T6" s="197" t="s">
        <v>153</v>
      </c>
      <c r="U6" s="196">
        <v>17391</v>
      </c>
      <c r="V6" s="199"/>
    </row>
    <row r="7" spans="1:22" ht="52.5" customHeight="1">
      <c r="A7" s="162" t="s">
        <v>173</v>
      </c>
      <c r="B7" s="200">
        <v>767</v>
      </c>
      <c r="C7" s="200">
        <v>1188</v>
      </c>
      <c r="D7" s="201" t="s">
        <v>153</v>
      </c>
      <c r="E7" s="202">
        <v>421</v>
      </c>
      <c r="F7" s="203">
        <v>1458</v>
      </c>
      <c r="G7" s="200">
        <v>1315</v>
      </c>
      <c r="H7" s="200">
        <v>19</v>
      </c>
      <c r="I7" s="204">
        <v>2792</v>
      </c>
      <c r="J7" s="203">
        <v>1458</v>
      </c>
      <c r="K7" s="200">
        <v>1233</v>
      </c>
      <c r="L7" s="200">
        <v>17</v>
      </c>
      <c r="M7" s="204">
        <v>2708</v>
      </c>
      <c r="N7" s="205" t="s">
        <v>154</v>
      </c>
      <c r="O7" s="202">
        <v>84</v>
      </c>
      <c r="P7" s="205" t="s">
        <v>153</v>
      </c>
      <c r="Q7" s="202">
        <v>69</v>
      </c>
      <c r="R7" s="202">
        <v>-69</v>
      </c>
      <c r="S7" s="206">
        <v>7</v>
      </c>
      <c r="T7" s="205" t="s">
        <v>153</v>
      </c>
      <c r="U7" s="202">
        <v>399</v>
      </c>
      <c r="V7" s="207">
        <v>1329748</v>
      </c>
    </row>
    <row r="8" spans="1:22" ht="52.5" customHeight="1">
      <c r="A8" s="162" t="s">
        <v>174</v>
      </c>
      <c r="B8" s="200">
        <v>809</v>
      </c>
      <c r="C8" s="200">
        <v>1464</v>
      </c>
      <c r="D8" s="201" t="s">
        <v>153</v>
      </c>
      <c r="E8" s="202">
        <v>655</v>
      </c>
      <c r="F8" s="203">
        <v>1312</v>
      </c>
      <c r="G8" s="200">
        <v>958</v>
      </c>
      <c r="H8" s="200">
        <v>19</v>
      </c>
      <c r="I8" s="204">
        <v>2289</v>
      </c>
      <c r="J8" s="203">
        <v>1312</v>
      </c>
      <c r="K8" s="200">
        <v>1001</v>
      </c>
      <c r="L8" s="200">
        <v>12</v>
      </c>
      <c r="M8" s="204">
        <v>2325</v>
      </c>
      <c r="N8" s="205" t="s">
        <v>153</v>
      </c>
      <c r="O8" s="202">
        <v>36</v>
      </c>
      <c r="P8" s="205" t="s">
        <v>154</v>
      </c>
      <c r="Q8" s="202">
        <v>19</v>
      </c>
      <c r="R8" s="202">
        <v>19</v>
      </c>
      <c r="S8" s="206">
        <v>1</v>
      </c>
      <c r="T8" s="205" t="s">
        <v>153</v>
      </c>
      <c r="U8" s="202">
        <v>671</v>
      </c>
      <c r="V8" s="207">
        <v>1329077</v>
      </c>
    </row>
    <row r="9" spans="1:22" ht="52.5" customHeight="1">
      <c r="A9" s="162" t="s">
        <v>175</v>
      </c>
      <c r="B9" s="200">
        <v>770</v>
      </c>
      <c r="C9" s="200">
        <v>1302</v>
      </c>
      <c r="D9" s="201" t="s">
        <v>153</v>
      </c>
      <c r="E9" s="202">
        <v>532</v>
      </c>
      <c r="F9" s="203">
        <v>1186</v>
      </c>
      <c r="G9" s="200">
        <v>892</v>
      </c>
      <c r="H9" s="200">
        <v>15</v>
      </c>
      <c r="I9" s="204">
        <v>2093</v>
      </c>
      <c r="J9" s="203">
        <v>1186</v>
      </c>
      <c r="K9" s="200">
        <v>984</v>
      </c>
      <c r="L9" s="200">
        <v>22</v>
      </c>
      <c r="M9" s="204">
        <v>2192</v>
      </c>
      <c r="N9" s="205" t="s">
        <v>153</v>
      </c>
      <c r="O9" s="202">
        <v>99</v>
      </c>
      <c r="P9" s="205" t="s">
        <v>153</v>
      </c>
      <c r="Q9" s="202">
        <v>46</v>
      </c>
      <c r="R9" s="202">
        <v>-46</v>
      </c>
      <c r="S9" s="206">
        <v>6</v>
      </c>
      <c r="T9" s="205" t="s">
        <v>153</v>
      </c>
      <c r="U9" s="202">
        <v>671</v>
      </c>
      <c r="V9" s="207">
        <v>1328406</v>
      </c>
    </row>
    <row r="10" spans="1:22" ht="52.5" customHeight="1">
      <c r="A10" s="162" t="s">
        <v>176</v>
      </c>
      <c r="B10" s="200">
        <v>818</v>
      </c>
      <c r="C10" s="200">
        <v>1735</v>
      </c>
      <c r="D10" s="201" t="s">
        <v>153</v>
      </c>
      <c r="E10" s="202">
        <v>917</v>
      </c>
      <c r="F10" s="203">
        <v>1032</v>
      </c>
      <c r="G10" s="200">
        <v>904</v>
      </c>
      <c r="H10" s="200">
        <v>14</v>
      </c>
      <c r="I10" s="204">
        <v>1950</v>
      </c>
      <c r="J10" s="203">
        <v>1032</v>
      </c>
      <c r="K10" s="200">
        <v>986</v>
      </c>
      <c r="L10" s="200">
        <v>23</v>
      </c>
      <c r="M10" s="204">
        <v>2041</v>
      </c>
      <c r="N10" s="205" t="s">
        <v>153</v>
      </c>
      <c r="O10" s="202">
        <v>91</v>
      </c>
      <c r="P10" s="205" t="s">
        <v>153</v>
      </c>
      <c r="Q10" s="202">
        <v>43</v>
      </c>
      <c r="R10" s="202">
        <v>-43</v>
      </c>
      <c r="S10" s="206">
        <v>4</v>
      </c>
      <c r="T10" s="205" t="s">
        <v>153</v>
      </c>
      <c r="U10" s="202">
        <v>1047</v>
      </c>
      <c r="V10" s="207">
        <v>1327359</v>
      </c>
    </row>
    <row r="11" spans="1:22" ht="52.5" customHeight="1">
      <c r="A11" s="162" t="s">
        <v>177</v>
      </c>
      <c r="B11" s="200">
        <v>721</v>
      </c>
      <c r="C11" s="200">
        <v>1318</v>
      </c>
      <c r="D11" s="201" t="s">
        <v>153</v>
      </c>
      <c r="E11" s="202">
        <v>597</v>
      </c>
      <c r="F11" s="203">
        <v>1033</v>
      </c>
      <c r="G11" s="200">
        <v>931</v>
      </c>
      <c r="H11" s="200">
        <v>17</v>
      </c>
      <c r="I11" s="204">
        <v>1981</v>
      </c>
      <c r="J11" s="203">
        <v>1033</v>
      </c>
      <c r="K11" s="200">
        <v>1044</v>
      </c>
      <c r="L11" s="200">
        <v>13</v>
      </c>
      <c r="M11" s="204">
        <v>2090</v>
      </c>
      <c r="N11" s="205" t="s">
        <v>153</v>
      </c>
      <c r="O11" s="202">
        <v>109</v>
      </c>
      <c r="P11" s="205" t="s">
        <v>153</v>
      </c>
      <c r="Q11" s="202">
        <v>16</v>
      </c>
      <c r="R11" s="202">
        <v>-16</v>
      </c>
      <c r="S11" s="206">
        <v>6</v>
      </c>
      <c r="T11" s="205" t="s">
        <v>153</v>
      </c>
      <c r="U11" s="202">
        <v>716</v>
      </c>
      <c r="V11" s="207">
        <v>1326643</v>
      </c>
    </row>
    <row r="12" spans="1:22" ht="52.5" customHeight="1">
      <c r="A12" s="162" t="s">
        <v>178</v>
      </c>
      <c r="B12" s="200">
        <v>740</v>
      </c>
      <c r="C12" s="200">
        <v>2921</v>
      </c>
      <c r="D12" s="201" t="s">
        <v>153</v>
      </c>
      <c r="E12" s="202">
        <v>2181</v>
      </c>
      <c r="F12" s="203">
        <v>3205</v>
      </c>
      <c r="G12" s="200">
        <v>2053</v>
      </c>
      <c r="H12" s="200">
        <v>16</v>
      </c>
      <c r="I12" s="204">
        <v>5274</v>
      </c>
      <c r="J12" s="203">
        <v>2931</v>
      </c>
      <c r="K12" s="200">
        <v>4730</v>
      </c>
      <c r="L12" s="200">
        <v>37</v>
      </c>
      <c r="M12" s="204">
        <v>7698</v>
      </c>
      <c r="N12" s="205" t="s">
        <v>153</v>
      </c>
      <c r="O12" s="202">
        <v>2424</v>
      </c>
      <c r="P12" s="205" t="s">
        <v>153</v>
      </c>
      <c r="Q12" s="202">
        <v>5</v>
      </c>
      <c r="R12" s="202">
        <v>-7</v>
      </c>
      <c r="S12" s="206">
        <v>3</v>
      </c>
      <c r="T12" s="205" t="s">
        <v>153</v>
      </c>
      <c r="U12" s="202">
        <v>4607</v>
      </c>
      <c r="V12" s="207">
        <v>1322036</v>
      </c>
    </row>
    <row r="13" spans="1:22" ht="52.5" customHeight="1">
      <c r="A13" s="162" t="s">
        <v>179</v>
      </c>
      <c r="B13" s="200">
        <v>717</v>
      </c>
      <c r="C13" s="200">
        <v>1973</v>
      </c>
      <c r="D13" s="201" t="s">
        <v>153</v>
      </c>
      <c r="E13" s="202">
        <v>1256</v>
      </c>
      <c r="F13" s="203">
        <v>4125</v>
      </c>
      <c r="G13" s="200">
        <v>3218</v>
      </c>
      <c r="H13" s="200">
        <v>22</v>
      </c>
      <c r="I13" s="204">
        <v>7365</v>
      </c>
      <c r="J13" s="203">
        <v>3560</v>
      </c>
      <c r="K13" s="200">
        <v>4211</v>
      </c>
      <c r="L13" s="200">
        <v>8</v>
      </c>
      <c r="M13" s="204">
        <v>7779</v>
      </c>
      <c r="N13" s="205" t="s">
        <v>153</v>
      </c>
      <c r="O13" s="202">
        <v>414</v>
      </c>
      <c r="P13" s="205" t="s">
        <v>153</v>
      </c>
      <c r="Q13" s="202">
        <v>543</v>
      </c>
      <c r="R13" s="202">
        <v>-543</v>
      </c>
      <c r="S13" s="206">
        <v>1</v>
      </c>
      <c r="T13" s="205" t="s">
        <v>153</v>
      </c>
      <c r="U13" s="202">
        <v>2212</v>
      </c>
      <c r="V13" s="207">
        <v>1319824</v>
      </c>
    </row>
    <row r="14" spans="1:22" ht="52.5" customHeight="1">
      <c r="A14" s="162" t="s">
        <v>180</v>
      </c>
      <c r="B14" s="200">
        <v>823</v>
      </c>
      <c r="C14" s="200">
        <v>1516</v>
      </c>
      <c r="D14" s="201" t="s">
        <v>153</v>
      </c>
      <c r="E14" s="202">
        <v>693</v>
      </c>
      <c r="F14" s="203">
        <v>2359</v>
      </c>
      <c r="G14" s="200">
        <v>2113</v>
      </c>
      <c r="H14" s="200">
        <v>22</v>
      </c>
      <c r="I14" s="204">
        <v>4494</v>
      </c>
      <c r="J14" s="203">
        <v>2049</v>
      </c>
      <c r="K14" s="200">
        <v>1996</v>
      </c>
      <c r="L14" s="200">
        <v>9</v>
      </c>
      <c r="M14" s="204">
        <v>4054</v>
      </c>
      <c r="N14" s="205"/>
      <c r="O14" s="202">
        <v>440</v>
      </c>
      <c r="P14" s="205" t="s">
        <v>153</v>
      </c>
      <c r="Q14" s="202">
        <v>231</v>
      </c>
      <c r="R14" s="202">
        <v>-232</v>
      </c>
      <c r="S14" s="206">
        <v>1</v>
      </c>
      <c r="T14" s="205" t="s">
        <v>153</v>
      </c>
      <c r="U14" s="202">
        <v>483</v>
      </c>
      <c r="V14" s="207">
        <v>1319341</v>
      </c>
    </row>
    <row r="15" spans="1:22" ht="52.5" customHeight="1">
      <c r="A15" s="162" t="s">
        <v>181</v>
      </c>
      <c r="B15" s="200">
        <v>756</v>
      </c>
      <c r="C15" s="200">
        <v>1506</v>
      </c>
      <c r="D15" s="201" t="s">
        <v>153</v>
      </c>
      <c r="E15" s="202">
        <v>750</v>
      </c>
      <c r="F15" s="203">
        <v>2141</v>
      </c>
      <c r="G15" s="200">
        <v>1395</v>
      </c>
      <c r="H15" s="200">
        <v>15</v>
      </c>
      <c r="I15" s="204">
        <v>3551</v>
      </c>
      <c r="J15" s="203">
        <v>1884</v>
      </c>
      <c r="K15" s="200">
        <v>1494</v>
      </c>
      <c r="L15" s="200">
        <v>6</v>
      </c>
      <c r="M15" s="204">
        <v>3384</v>
      </c>
      <c r="N15" s="205"/>
      <c r="O15" s="202">
        <v>167</v>
      </c>
      <c r="P15" s="205" t="s">
        <v>154</v>
      </c>
      <c r="Q15" s="202">
        <v>57</v>
      </c>
      <c r="R15" s="202">
        <v>56</v>
      </c>
      <c r="S15" s="206">
        <v>3</v>
      </c>
      <c r="T15" s="205" t="s">
        <v>153</v>
      </c>
      <c r="U15" s="202">
        <v>523</v>
      </c>
      <c r="V15" s="207">
        <v>1318818</v>
      </c>
    </row>
    <row r="16" spans="1:22" ht="52.5" customHeight="1">
      <c r="A16" s="162" t="s">
        <v>182</v>
      </c>
      <c r="B16" s="200">
        <v>817</v>
      </c>
      <c r="C16" s="200">
        <v>2605</v>
      </c>
      <c r="D16" s="201" t="s">
        <v>153</v>
      </c>
      <c r="E16" s="202">
        <v>1788</v>
      </c>
      <c r="F16" s="203">
        <v>1882</v>
      </c>
      <c r="G16" s="200">
        <v>1843</v>
      </c>
      <c r="H16" s="200">
        <v>13</v>
      </c>
      <c r="I16" s="204">
        <v>3738</v>
      </c>
      <c r="J16" s="203">
        <v>2522</v>
      </c>
      <c r="K16" s="200">
        <v>1891</v>
      </c>
      <c r="L16" s="200">
        <v>8</v>
      </c>
      <c r="M16" s="204">
        <v>4421</v>
      </c>
      <c r="N16" s="205" t="s">
        <v>331</v>
      </c>
      <c r="O16" s="202">
        <v>683</v>
      </c>
      <c r="P16" s="205" t="s">
        <v>154</v>
      </c>
      <c r="Q16" s="202">
        <v>34</v>
      </c>
      <c r="R16" s="202">
        <v>35</v>
      </c>
      <c r="S16" s="206">
        <v>0</v>
      </c>
      <c r="T16" s="205" t="s">
        <v>153</v>
      </c>
      <c r="U16" s="202">
        <v>2437</v>
      </c>
      <c r="V16" s="207">
        <v>1316381</v>
      </c>
    </row>
    <row r="17" spans="1:22" ht="52.5" customHeight="1">
      <c r="A17" s="162" t="s">
        <v>183</v>
      </c>
      <c r="B17" s="200">
        <v>919</v>
      </c>
      <c r="C17" s="200">
        <v>3205</v>
      </c>
      <c r="D17" s="201" t="s">
        <v>153</v>
      </c>
      <c r="E17" s="202">
        <v>2286</v>
      </c>
      <c r="F17" s="203">
        <v>1706</v>
      </c>
      <c r="G17" s="200">
        <v>1734</v>
      </c>
      <c r="H17" s="200">
        <v>18</v>
      </c>
      <c r="I17" s="204">
        <v>3458</v>
      </c>
      <c r="J17" s="203">
        <v>2472</v>
      </c>
      <c r="K17" s="200">
        <v>1889</v>
      </c>
      <c r="L17" s="200">
        <v>4</v>
      </c>
      <c r="M17" s="204">
        <v>4365</v>
      </c>
      <c r="N17" s="205" t="s">
        <v>331</v>
      </c>
      <c r="O17" s="202">
        <v>907</v>
      </c>
      <c r="P17" s="205" t="s">
        <v>153</v>
      </c>
      <c r="Q17" s="202">
        <v>29</v>
      </c>
      <c r="R17" s="202">
        <v>-26</v>
      </c>
      <c r="S17" s="206">
        <v>3</v>
      </c>
      <c r="T17" s="205" t="s">
        <v>153</v>
      </c>
      <c r="U17" s="202">
        <v>3219</v>
      </c>
      <c r="V17" s="207">
        <v>1313162</v>
      </c>
    </row>
    <row r="18" spans="1:22" ht="52.5" customHeight="1" thickBot="1">
      <c r="A18" s="208" t="s">
        <v>184</v>
      </c>
      <c r="B18" s="209">
        <v>840</v>
      </c>
      <c r="C18" s="209">
        <v>1314</v>
      </c>
      <c r="D18" s="210" t="s">
        <v>153</v>
      </c>
      <c r="E18" s="211">
        <v>474</v>
      </c>
      <c r="F18" s="212">
        <v>1399</v>
      </c>
      <c r="G18" s="209">
        <v>1305</v>
      </c>
      <c r="H18" s="209">
        <v>13</v>
      </c>
      <c r="I18" s="213">
        <v>2717</v>
      </c>
      <c r="J18" s="212">
        <v>1399</v>
      </c>
      <c r="K18" s="209">
        <v>1243</v>
      </c>
      <c r="L18" s="209">
        <v>14</v>
      </c>
      <c r="M18" s="213">
        <v>2656</v>
      </c>
      <c r="N18" s="214" t="s">
        <v>154</v>
      </c>
      <c r="O18" s="211">
        <v>61</v>
      </c>
      <c r="P18" s="214" t="s">
        <v>154</v>
      </c>
      <c r="Q18" s="211">
        <v>7</v>
      </c>
      <c r="R18" s="211">
        <v>7</v>
      </c>
      <c r="S18" s="215">
        <v>0</v>
      </c>
      <c r="T18" s="214" t="s">
        <v>153</v>
      </c>
      <c r="U18" s="211">
        <v>406</v>
      </c>
      <c r="V18" s="216">
        <v>1312756</v>
      </c>
    </row>
    <row r="19" spans="1:22" ht="13.5">
      <c r="A19" s="63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3.5">
      <c r="A20" s="64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</row>
    <row r="21" spans="1:22" ht="13.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</sheetData>
  <sheetProtection/>
  <mergeCells count="14">
    <mergeCell ref="A1:I1"/>
    <mergeCell ref="O2:U2"/>
    <mergeCell ref="B3:E4"/>
    <mergeCell ref="F3:O3"/>
    <mergeCell ref="P3:Q3"/>
    <mergeCell ref="R3:R5"/>
    <mergeCell ref="F4:I4"/>
    <mergeCell ref="J4:M4"/>
    <mergeCell ref="N4:O4"/>
    <mergeCell ref="P4:Q4"/>
    <mergeCell ref="T4:U4"/>
    <mergeCell ref="D5:E5"/>
    <mergeCell ref="N5:O5"/>
    <mergeCell ref="P5:Q5"/>
  </mergeCells>
  <printOptions/>
  <pageMargins left="1.1811023622047245" right="0.5905511811023623" top="0.7874015748031497" bottom="0.984251968503937" header="0.5118110236220472" footer="0.5118110236220472"/>
  <pageSetup fitToHeight="2" horizontalDpi="600" verticalDpi="600" orientation="portrait" paperSize="9" scale="85" r:id="rId2"/>
  <colBreaks count="1" manualBreakCount="1">
    <brk id="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2011-11-10T08:05:05Z</cp:lastPrinted>
  <dcterms:created xsi:type="dcterms:W3CDTF">1997-07-31T15:23:39Z</dcterms:created>
  <dcterms:modified xsi:type="dcterms:W3CDTF">2011-11-11T08:00:03Z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