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風力発電所月別供給電力量" sheetId="1" r:id="rId1"/>
  </sheets>
  <definedNames>
    <definedName name="_xlnm.Print_Area" localSheetId="0">'風力発電所月別供給電力量'!$A$1:$P$74</definedName>
  </definedNames>
  <calcPr fullCalcOnLoad="1"/>
</workbook>
</file>

<file path=xl/sharedStrings.xml><?xml version="1.0" encoding="utf-8"?>
<sst xmlns="http://schemas.openxmlformats.org/spreadsheetml/2006/main" count="40" uniqueCount="29">
  <si>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</si>
  <si>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</si>
  <si>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</si>
  <si>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</si>
  <si>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</si>
  <si>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</si>
  <si>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</si>
  <si>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</si>
  <si>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</si>
  <si>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</si>
  <si>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</si>
  <si>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</si>
  <si>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目標電力量(ｋＷｈ)</t>
  </si>
  <si>
    <t>月計</t>
  </si>
  <si>
    <t>累計</t>
  </si>
  <si>
    <t>稲庭高原
風力発電所</t>
  </si>
  <si>
    <t>平均風速
(ｍ/秒)</t>
  </si>
  <si>
    <t>電力量
(ｋＷｈ)</t>
  </si>
  <si>
    <t>目標値</t>
  </si>
  <si>
    <t>達成率（％）</t>
  </si>
  <si>
    <t>高森高原
風力発電所</t>
  </si>
  <si>
    <t>実績値</t>
  </si>
  <si>
    <t>実績電力量(ｋＷｈ)</t>
  </si>
  <si>
    <t>達成率(％)</t>
  </si>
  <si>
    <t>-</t>
  </si>
  <si>
    <t>計画値</t>
  </si>
  <si>
    <t>4月</t>
  </si>
  <si>
    <t>令和５年度　風力発電所月別供給電力量</t>
  </si>
  <si>
    <t>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</si>
</sst>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.0_ ;[Red]\-#,##0.0\ "/>
    <numFmt numFmtId="179" formatCode="#,##0.00_ ;[Red]\-#,##0.00\ "/>
    <numFmt numFmtId="180" formatCode="0.0_ "/>
    <numFmt numFmtId="181" formatCode="0.0_);[Red]\(0.0\)"/>
    <numFmt numFmtId="182" formatCode="#,##0.0_ "/>
    <numFmt numFmtId="183" formatCode="#,##0.0_);[Red]\(#,##0.0\)"/>
    <numFmt numFmtId="184" formatCode="#,##0_ "/>
    <numFmt numFmtId="185" formatCode="#,##0_);[Red]\(#,##0\)"/>
    <numFmt numFmtId="186" formatCode="#,##0.0_);\(#,##0.0\)"/>
    <numFmt numFmtId="187" formatCode="0_);[Red]\(0\)"/>
    <numFmt numFmtId="188" formatCode="0.00_ "/>
    <numFmt numFmtId="189" formatCode="#,##0.00_ "/>
    <numFmt numFmtId="190" formatCode="#,##0.000_);[Red]\(#,##0.000\)"/>
    <numFmt numFmtId="191" formatCode="0.0%"/>
    <numFmt numFmtId="192" formatCode="#,##0.00_);[Red]\(#,##0.00\)"/>
    <numFmt numFmtId="193" formatCode="0.00_);[Red]\(0.00\)"/>
    <numFmt numFmtId="194" formatCode="0.0000%"/>
    <numFmt numFmtId="195" formatCode="\(#,##0.0\)"/>
    <numFmt numFmtId="196" formatCode="#,##0.0;[Red]\-#,##0.0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0_);[Red]\(#,##0.0000\)"/>
    <numFmt numFmtId="223" formatCode="0.000%"/>
    <numFmt numFmtId="224" formatCode="[h]:mm"/>
    <numFmt numFmtId="225" formatCode="#,##0.00000_);[Red]\(#,##0.00000\)"/>
    <numFmt numFmtId="226" formatCode="0.0000_);[Red]\(0.0000\)"/>
    <numFmt numFmtId="227" formatCode="0.00000_);[Red]\(0.00000\)"/>
    <numFmt numFmtId="228" formatCode="0.00000"/>
    <numFmt numFmtId="229" formatCode="0.0000"/>
    <numFmt numFmtId="230" formatCode="0.000"/>
    <numFmt numFmtId="231" formatCode="&quot;　　　 &quot;@"/>
  </numFmts>
  <fonts count="50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4" borderId="0" applyNumberFormat="0" applyBorder="0" applyAlignment="0" applyProtection="0"/>
    <xf numFmtId="0" fontId="14" fillId="5" borderId="0" applyNumberFormat="0" applyBorder="0" applyAlignment="0" applyProtection="0"/>
    <xf numFmtId="0" fontId="32" fillId="6" borderId="0" applyNumberFormat="0" applyBorder="0" applyAlignment="0" applyProtection="0"/>
    <xf numFmtId="0" fontId="14" fillId="7" borderId="0" applyNumberFormat="0" applyBorder="0" applyAlignment="0" applyProtection="0"/>
    <xf numFmtId="0" fontId="32" fillId="8" borderId="0" applyNumberFormat="0" applyBorder="0" applyAlignment="0" applyProtection="0"/>
    <xf numFmtId="0" fontId="14" fillId="9" borderId="0" applyNumberFormat="0" applyBorder="0" applyAlignment="0" applyProtection="0"/>
    <xf numFmtId="0" fontId="32" fillId="10" borderId="0" applyNumberFormat="0" applyBorder="0" applyAlignment="0" applyProtection="0"/>
    <xf numFmtId="0" fontId="14" fillId="11" borderId="0" applyNumberFormat="0" applyBorder="0" applyAlignment="0" applyProtection="0"/>
    <xf numFmtId="0" fontId="32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9" borderId="0" applyNumberFormat="0" applyBorder="0" applyAlignment="0" applyProtection="0"/>
    <xf numFmtId="0" fontId="32" fillId="21" borderId="0" applyNumberFormat="0" applyBorder="0" applyAlignment="0" applyProtection="0"/>
    <xf numFmtId="0" fontId="14" fillId="15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3" fillId="34" borderId="0" applyNumberFormat="0" applyBorder="0" applyAlignment="0" applyProtection="0"/>
    <xf numFmtId="0" fontId="15" fillId="35" borderId="0" applyNumberFormat="0" applyBorder="0" applyAlignment="0" applyProtection="0"/>
    <xf numFmtId="0" fontId="33" fillId="36" borderId="0" applyNumberFormat="0" applyBorder="0" applyAlignment="0" applyProtection="0"/>
    <xf numFmtId="0" fontId="15" fillId="37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0" applyNumberFormat="0" applyBorder="0" applyAlignment="0" applyProtection="0"/>
    <xf numFmtId="0" fontId="33" fillId="40" borderId="0" applyNumberFormat="0" applyBorder="0" applyAlignment="0" applyProtection="0"/>
    <xf numFmtId="0" fontId="15" fillId="29" borderId="0" applyNumberFormat="0" applyBorder="0" applyAlignment="0" applyProtection="0"/>
    <xf numFmtId="0" fontId="33" fillId="41" borderId="0" applyNumberFormat="0" applyBorder="0" applyAlignment="0" applyProtection="0"/>
    <xf numFmtId="0" fontId="15" fillId="31" borderId="0" applyNumberFormat="0" applyBorder="0" applyAlignment="0" applyProtection="0"/>
    <xf numFmtId="0" fontId="33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4" borderId="1" applyNumberFormat="0" applyAlignment="0" applyProtection="0"/>
    <xf numFmtId="0" fontId="17" fillId="45" borderId="2" applyNumberFormat="0" applyAlignment="0" applyProtection="0"/>
    <xf numFmtId="0" fontId="36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8" fillId="50" borderId="0" applyNumberFormat="0" applyBorder="0" applyAlignment="0" applyProtection="0"/>
    <xf numFmtId="0" fontId="20" fillId="5" borderId="0" applyNumberFormat="0" applyBorder="0" applyAlignment="0" applyProtection="0"/>
    <xf numFmtId="0" fontId="39" fillId="51" borderId="7" applyNumberFormat="0" applyAlignment="0" applyProtection="0"/>
    <xf numFmtId="0" fontId="21" fillId="52" borderId="8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23" fillId="0" borderId="10" applyNumberFormat="0" applyFill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43" fillId="0" borderId="13" applyNumberFormat="0" applyFill="0" applyAlignment="0" applyProtection="0"/>
    <xf numFmtId="0" fontId="25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51" borderId="17" applyNumberFormat="0" applyAlignment="0" applyProtection="0"/>
    <xf numFmtId="0" fontId="27" fillId="52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9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2" fillId="0" borderId="0">
      <alignment/>
      <protection/>
    </xf>
    <xf numFmtId="37" fontId="6" fillId="0" borderId="0">
      <alignment/>
      <protection/>
    </xf>
    <xf numFmtId="0" fontId="32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30" fillId="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106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12" fillId="0" borderId="0" xfId="106" applyFont="1">
      <alignment vertical="center"/>
      <protection/>
    </xf>
    <xf numFmtId="0" fontId="5" fillId="0" borderId="0" xfId="106" applyBorder="1">
      <alignment vertical="center"/>
      <protection/>
    </xf>
    <xf numFmtId="14" fontId="5" fillId="0" borderId="0" xfId="106" applyNumberFormat="1">
      <alignment vertical="center"/>
      <protection/>
    </xf>
    <xf numFmtId="0" fontId="0" fillId="0" borderId="20" xfId="106" applyFont="1" applyFill="1" applyBorder="1" applyAlignment="1">
      <alignment vertical="center"/>
      <protection/>
    </xf>
    <xf numFmtId="0" fontId="0" fillId="0" borderId="21" xfId="106" applyFont="1" applyFill="1" applyBorder="1" applyAlignmen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1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7" fillId="0" borderId="0" xfId="106" applyFont="1" applyBorder="1" applyAlignment="1">
      <alignment vertical="center"/>
      <protection/>
    </xf>
    <xf numFmtId="38" fontId="0" fillId="0" borderId="22" xfId="84" applyFont="1" applyBorder="1" applyAlignment="1">
      <alignment horizontal="right" vertical="center"/>
    </xf>
    <xf numFmtId="38" fontId="0" fillId="0" borderId="21" xfId="84" applyFont="1" applyBorder="1" applyAlignment="1">
      <alignment horizontal="right" vertical="center"/>
    </xf>
    <xf numFmtId="0" fontId="0" fillId="0" borderId="21" xfId="106" applyFont="1" applyBorder="1" applyAlignment="1">
      <alignment horizontal="right" vertical="center"/>
      <protection/>
    </xf>
    <xf numFmtId="211" fontId="0" fillId="0" borderId="21" xfId="106" applyNumberFormat="1" applyFont="1" applyBorder="1" applyAlignment="1">
      <alignment horizontal="right" vertical="center"/>
      <protection/>
    </xf>
    <xf numFmtId="38" fontId="0" fillId="0" borderId="22" xfId="84" applyNumberFormat="1" applyFont="1" applyBorder="1" applyAlignment="1">
      <alignment vertical="center"/>
    </xf>
    <xf numFmtId="38" fontId="0" fillId="0" borderId="20" xfId="84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49" fillId="0" borderId="21" xfId="84" applyNumberFormat="1" applyFont="1" applyBorder="1" applyAlignment="1">
      <alignment horizontal="right" vertical="center"/>
    </xf>
    <xf numFmtId="38" fontId="0" fillId="0" borderId="21" xfId="106" applyNumberFormat="1" applyFont="1" applyBorder="1" applyAlignment="1">
      <alignment horizontal="right" vertical="center"/>
      <protection/>
    </xf>
    <xf numFmtId="38" fontId="0" fillId="0" borderId="20" xfId="106" applyNumberFormat="1" applyFont="1" applyBorder="1" applyAlignment="1">
      <alignment horizontal="center" vertical="center"/>
      <protection/>
    </xf>
    <xf numFmtId="38" fontId="0" fillId="0" borderId="22" xfId="84" applyNumberFormat="1" applyFont="1" applyBorder="1" applyAlignment="1">
      <alignment horizontal="center" vertical="center"/>
    </xf>
    <xf numFmtId="38" fontId="49" fillId="0" borderId="21" xfId="84" applyNumberFormat="1" applyFont="1" applyBorder="1" applyAlignment="1">
      <alignment horizontal="right" vertical="center"/>
    </xf>
    <xf numFmtId="191" fontId="0" fillId="0" borderId="20" xfId="84" applyNumberFormat="1" applyFont="1" applyBorder="1" applyAlignment="1">
      <alignment horizontal="right" vertical="center"/>
    </xf>
    <xf numFmtId="211" fontId="0" fillId="0" borderId="22" xfId="106" applyNumberFormat="1" applyFont="1" applyBorder="1" applyAlignment="1">
      <alignment horizontal="right" vertical="center"/>
      <protection/>
    </xf>
    <xf numFmtId="191" fontId="0" fillId="0" borderId="19" xfId="106" applyNumberFormat="1" applyFont="1" applyBorder="1">
      <alignment vertical="center"/>
      <protection/>
    </xf>
    <xf numFmtId="191" fontId="0" fillId="0" borderId="19" xfId="106" applyNumberFormat="1" applyFont="1" applyBorder="1" applyAlignment="1">
      <alignment horizontal="right" vertical="center"/>
      <protection/>
    </xf>
    <xf numFmtId="0" fontId="0" fillId="0" borderId="0" xfId="106" applyFont="1" applyBorder="1" applyAlignment="1">
      <alignment horizontal="left" vertical="center"/>
      <protection/>
    </xf>
    <xf numFmtId="0" fontId="0" fillId="0" borderId="0" xfId="106" applyFont="1" applyBorder="1" applyAlignment="1">
      <alignment horizontal="left" vertical="center"/>
      <protection/>
    </xf>
    <xf numFmtId="191" fontId="0" fillId="0" borderId="0" xfId="106" applyNumberFormat="1" applyFont="1" applyBorder="1" applyAlignment="1">
      <alignment horizontal="right" vertical="center"/>
      <protection/>
    </xf>
    <xf numFmtId="191" fontId="0" fillId="0" borderId="0" xfId="106" applyNumberFormat="1" applyFont="1" applyBorder="1">
      <alignment vertical="center"/>
      <protection/>
    </xf>
    <xf numFmtId="211" fontId="5" fillId="0" borderId="0" xfId="106" applyNumberForma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3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38" fontId="10" fillId="0" borderId="21" xfId="84" applyNumberFormat="1" applyFont="1" applyBorder="1" applyAlignment="1">
      <alignment horizontal="right" vertical="center"/>
    </xf>
    <xf numFmtId="191" fontId="0" fillId="0" borderId="0" xfId="106" applyNumberFormat="1" applyFont="1" applyBorder="1" applyAlignment="1">
      <alignment horizontal="right" vertical="center"/>
      <protection/>
    </xf>
    <xf numFmtId="38" fontId="0" fillId="0" borderId="22" xfId="84" applyFont="1" applyBorder="1" applyAlignment="1">
      <alignment horizontal="right" vertical="center"/>
    </xf>
    <xf numFmtId="38" fontId="0" fillId="0" borderId="22" xfId="84" applyFont="1" applyBorder="1" applyAlignment="1">
      <alignment vertical="center"/>
    </xf>
    <xf numFmtId="38" fontId="0" fillId="0" borderId="21" xfId="84" applyFont="1" applyBorder="1" applyAlignment="1">
      <alignment vertical="center"/>
    </xf>
    <xf numFmtId="191" fontId="0" fillId="0" borderId="20" xfId="84" applyNumberFormat="1" applyFont="1" applyBorder="1" applyAlignment="1">
      <alignment vertical="center"/>
    </xf>
    <xf numFmtId="211" fontId="0" fillId="0" borderId="22" xfId="106" applyNumberFormat="1" applyFont="1" applyBorder="1" applyAlignment="1">
      <alignment horizontal="right" vertical="center"/>
      <protection/>
    </xf>
    <xf numFmtId="211" fontId="0" fillId="0" borderId="21" xfId="106" applyNumberFormat="1" applyFont="1" applyBorder="1" applyAlignment="1">
      <alignment vertical="center"/>
      <protection/>
    </xf>
    <xf numFmtId="211" fontId="0" fillId="0" borderId="22" xfId="106" applyNumberFormat="1" applyFont="1" applyBorder="1" applyAlignment="1">
      <alignment vertical="center"/>
      <protection/>
    </xf>
    <xf numFmtId="38" fontId="0" fillId="0" borderId="22" xfId="84" applyFont="1" applyBorder="1" applyAlignment="1">
      <alignment vertical="center"/>
    </xf>
    <xf numFmtId="0" fontId="5" fillId="0" borderId="0" xfId="106" applyAlignment="1">
      <alignment horizontal="center" vertical="center"/>
      <protection/>
    </xf>
    <xf numFmtId="0" fontId="0" fillId="0" borderId="19" xfId="106" applyFont="1" applyBorder="1" applyAlignment="1">
      <alignment horizontal="center" vertical="center" textRotation="255" wrapText="1"/>
      <protection/>
    </xf>
    <xf numFmtId="0" fontId="0" fillId="0" borderId="19" xfId="106" applyFont="1" applyBorder="1" applyAlignment="1">
      <alignment horizontal="center" vertical="center" textRotation="255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19" xfId="106" applyFont="1" applyBorder="1" applyAlignment="1">
      <alignment horizontal="left" vertical="center" wrapText="1"/>
      <protection/>
    </xf>
    <xf numFmtId="0" fontId="0" fillId="0" borderId="19" xfId="106" applyFont="1" applyBorder="1" applyAlignment="1">
      <alignment horizontal="center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24" xfId="106" applyFont="1" applyFill="1" applyBorder="1" applyAlignment="1">
      <alignment horizontal="left" vertical="center"/>
      <protection/>
    </xf>
    <xf numFmtId="0" fontId="0" fillId="0" borderId="25" xfId="106" applyFont="1" applyFill="1" applyBorder="1" applyAlignment="1">
      <alignment horizontal="left" vertical="center"/>
      <protection/>
    </xf>
    <xf numFmtId="0" fontId="0" fillId="0" borderId="0" xfId="106" applyFont="1" applyAlignment="1">
      <alignment horizontal="right" vertical="center"/>
      <protection/>
    </xf>
    <xf numFmtId="0" fontId="0" fillId="0" borderId="0" xfId="106" applyFont="1" applyAlignment="1">
      <alignment horizontal="right" vertical="center"/>
      <protection/>
    </xf>
    <xf numFmtId="0" fontId="9" fillId="0" borderId="0" xfId="106" applyFont="1" applyAlignment="1">
      <alignment horizontal="left"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2 2" xfId="86"/>
    <cellStyle name="桁区切り 2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6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５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　風力発電供給電力量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6"/>
          <c:w val="0.9527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'風力発電所月別供給電力量'!$D$4:$O$4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'風力発電所月別供給電力量'!$D$16:$O$16</c:f>
              <c:numCache/>
            </c:numRef>
          </c:val>
        </c:ser>
        <c:axId val="3518178"/>
        <c:axId val="31663603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'風力発電所月別供給電力量'!$D$5:$O$5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'風力発電所月別供給電力量'!$D$17:$O$17</c:f>
              <c:numCache/>
            </c:numRef>
          </c:val>
          <c:smooth val="0"/>
        </c:ser>
        <c:axId val="16536972"/>
        <c:axId val="14615021"/>
      </c:lineChart>
      <c:catAx>
        <c:axId val="3518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518178"/>
        <c:crossesAt val="1"/>
        <c:crossBetween val="between"/>
        <c:dispUnits>
          <c:builtInUnit val="thousands"/>
        </c:dispUnits>
      </c:valAx>
      <c:catAx>
        <c:axId val="16536972"/>
        <c:scaling>
          <c:orientation val="minMax"/>
        </c:scaling>
        <c:axPos val="b"/>
        <c:delete val="1"/>
        <c:majorTickMark val="out"/>
        <c:minorTickMark val="none"/>
        <c:tickLblPos val="nextTo"/>
        <c:crossAx val="14615021"/>
        <c:crosses val="autoZero"/>
        <c:auto val="1"/>
        <c:lblOffset val="100"/>
        <c:tickLblSkip val="1"/>
        <c:noMultiLvlLbl val="0"/>
      </c:catAx>
      <c:valAx>
        <c:axId val="14615021"/>
        <c:scaling>
          <c:orientation val="minMax"/>
          <c:max val="70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6536972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525"/>
          <c:w val="0.363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0.05275</cdr:y>
    </cdr:from>
    <cdr:to>
      <cdr:x>0.872</cdr:x>
      <cdr:y>0.086</cdr:y>
    </cdr:to>
    <cdr:sp>
      <cdr:nvSpPr>
        <cdr:cNvPr id="1" name="Text Box 2"/>
        <cdr:cNvSpPr txBox="1">
          <a:spLocks noChangeArrowheads="1"/>
        </cdr:cNvSpPr>
      </cdr:nvSpPr>
      <cdr:spPr>
        <a:xfrm>
          <a:off x="14611350" y="3429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0.129</cdr:x>
      <cdr:y>0.056</cdr:y>
    </cdr:from>
    <cdr:to>
      <cdr:x>0.156</cdr:x>
      <cdr:y>0.0895</cdr:y>
    </cdr:to>
    <cdr:sp>
      <cdr:nvSpPr>
        <cdr:cNvPr id="2" name="Text Box 2"/>
        <cdr:cNvSpPr txBox="1">
          <a:spLocks noChangeArrowheads="1"/>
        </cdr:cNvSpPr>
      </cdr:nvSpPr>
      <cdr:spPr>
        <a:xfrm>
          <a:off x="2228850" y="36195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219075</xdr:rowOff>
    </xdr:from>
    <xdr:to>
      <xdr:col>16</xdr:col>
      <xdr:colOff>9525</xdr:colOff>
      <xdr:row>55</xdr:row>
      <xdr:rowOff>9525</xdr:rowOff>
    </xdr:to>
    <xdr:graphicFrame>
      <xdr:nvGraphicFramePr>
        <xdr:cNvPr id="1" name="グラフ 1"/>
        <xdr:cNvGraphicFramePr/>
      </xdr:nvGraphicFramePr>
      <xdr:xfrm>
        <a:off x="0" y="4333875"/>
        <a:ext cx="1730692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SheetLayoutView="100" workbookViewId="0" topLeftCell="A1">
      <selection activeCell="P17" sqref="P17"/>
    </sheetView>
  </sheetViews>
  <sheetFormatPr defaultColWidth="8.796875" defaultRowHeight="14.25"/>
  <cols>
    <col min="1" max="1" width="9" style="1" customWidth="1"/>
    <col min="2" max="2" width="12.59765625" style="1" customWidth="1"/>
    <col min="3" max="3" width="8.3984375" style="1" customWidth="1"/>
    <col min="4" max="4" width="11.69921875" style="1" customWidth="1"/>
    <col min="5" max="6" width="11.69921875" style="1" bestFit="1" customWidth="1"/>
    <col min="7" max="7" width="11.19921875" style="1" customWidth="1"/>
    <col min="8" max="16" width="11.69921875" style="1" bestFit="1" customWidth="1"/>
    <col min="17" max="16384" width="9" style="1" customWidth="1"/>
  </cols>
  <sheetData>
    <row r="1" spans="1:16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3:16" ht="18" customHeight="1"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8" customHeight="1">
      <c r="A3" s="55"/>
      <c r="B3" s="55"/>
      <c r="C3" s="55"/>
      <c r="D3" s="39" t="s">
        <v>26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</row>
    <row r="4" spans="1:16" ht="18" customHeight="1">
      <c r="A4" s="53" t="s">
        <v>12</v>
      </c>
      <c r="B4" s="53"/>
      <c r="C4" s="7" t="s">
        <v>13</v>
      </c>
      <c r="D4" s="14">
        <f>D8+D13</f>
        <v>5690000</v>
      </c>
      <c r="E4" s="14">
        <f aca="true" t="shared" si="0" ref="E4:O4">E8+E13</f>
        <v>6304000</v>
      </c>
      <c r="F4" s="14">
        <f t="shared" si="0"/>
        <v>3608000</v>
      </c>
      <c r="G4" s="14">
        <f t="shared" si="0"/>
        <v>2914000</v>
      </c>
      <c r="H4" s="14">
        <f t="shared" si="0"/>
        <v>2901000</v>
      </c>
      <c r="I4" s="14">
        <f t="shared" si="0"/>
        <v>3416000</v>
      </c>
      <c r="J4" s="14">
        <f t="shared" si="0"/>
        <v>5136000</v>
      </c>
      <c r="K4" s="14">
        <f t="shared" si="0"/>
        <v>6031000</v>
      </c>
      <c r="L4" s="14">
        <f t="shared" si="0"/>
        <v>5312000</v>
      </c>
      <c r="M4" s="14">
        <f t="shared" si="0"/>
        <v>6116000</v>
      </c>
      <c r="N4" s="14">
        <f t="shared" si="0"/>
        <v>4510000</v>
      </c>
      <c r="O4" s="14">
        <f t="shared" si="0"/>
        <v>6141000</v>
      </c>
      <c r="P4" s="22">
        <f>SUM(D4:O4)</f>
        <v>58079000</v>
      </c>
    </row>
    <row r="5" spans="1:16" ht="18" customHeight="1">
      <c r="A5" s="53"/>
      <c r="B5" s="53"/>
      <c r="C5" s="6" t="s">
        <v>14</v>
      </c>
      <c r="D5" s="18">
        <f>D4</f>
        <v>5690000</v>
      </c>
      <c r="E5" s="18">
        <f aca="true" t="shared" si="1" ref="E5:O5">D5+E4</f>
        <v>11994000</v>
      </c>
      <c r="F5" s="18">
        <f t="shared" si="1"/>
        <v>15602000</v>
      </c>
      <c r="G5" s="18">
        <f t="shared" si="1"/>
        <v>18516000</v>
      </c>
      <c r="H5" s="18">
        <f t="shared" si="1"/>
        <v>21417000</v>
      </c>
      <c r="I5" s="18">
        <f t="shared" si="1"/>
        <v>24833000</v>
      </c>
      <c r="J5" s="18">
        <f t="shared" si="1"/>
        <v>29969000</v>
      </c>
      <c r="K5" s="18">
        <f t="shared" si="1"/>
        <v>36000000</v>
      </c>
      <c r="L5" s="18">
        <f t="shared" si="1"/>
        <v>41312000</v>
      </c>
      <c r="M5" s="18">
        <f t="shared" si="1"/>
        <v>47428000</v>
      </c>
      <c r="N5" s="18">
        <f t="shared" si="1"/>
        <v>51938000</v>
      </c>
      <c r="O5" s="18">
        <f t="shared" si="1"/>
        <v>58079000</v>
      </c>
      <c r="P5" s="23" t="s">
        <v>24</v>
      </c>
    </row>
    <row r="6" spans="1:16" ht="18" customHeight="1">
      <c r="A6" s="51" t="s">
        <v>15</v>
      </c>
      <c r="B6" s="54" t="s">
        <v>16</v>
      </c>
      <c r="C6" s="35" t="s">
        <v>25</v>
      </c>
      <c r="D6" s="16">
        <v>7.4</v>
      </c>
      <c r="E6" s="16">
        <v>7.8</v>
      </c>
      <c r="F6" s="16">
        <v>4.9</v>
      </c>
      <c r="G6" s="16">
        <v>5.4</v>
      </c>
      <c r="H6" s="16">
        <v>5.3</v>
      </c>
      <c r="I6" s="16">
        <v>5.6</v>
      </c>
      <c r="J6" s="16">
        <v>6.7</v>
      </c>
      <c r="K6" s="16">
        <v>8.1</v>
      </c>
      <c r="L6" s="16">
        <v>8.2</v>
      </c>
      <c r="M6" s="16">
        <v>9</v>
      </c>
      <c r="N6" s="16">
        <v>7.9</v>
      </c>
      <c r="O6" s="16">
        <v>8.3</v>
      </c>
      <c r="P6" s="16">
        <f>ROUND(AVERAGE(D6:O6),1)</f>
        <v>7.1</v>
      </c>
    </row>
    <row r="7" spans="1:19" ht="18" customHeight="1">
      <c r="A7" s="52"/>
      <c r="B7" s="53"/>
      <c r="C7" s="36" t="s">
        <v>21</v>
      </c>
      <c r="D7" s="27">
        <v>8.5</v>
      </c>
      <c r="E7" s="27">
        <v>6.9</v>
      </c>
      <c r="F7" s="46">
        <v>5.3</v>
      </c>
      <c r="G7" s="27">
        <v>6.7</v>
      </c>
      <c r="H7" s="27">
        <v>6.1</v>
      </c>
      <c r="I7" s="46">
        <v>5.1</v>
      </c>
      <c r="J7" s="46">
        <v>7</v>
      </c>
      <c r="K7" s="46">
        <v>7.9</v>
      </c>
      <c r="L7" s="46">
        <v>6</v>
      </c>
      <c r="M7" s="46">
        <v>7.4</v>
      </c>
      <c r="N7" s="46">
        <v>7</v>
      </c>
      <c r="O7" s="27">
        <v>7.9</v>
      </c>
      <c r="P7" s="27">
        <f>ROUND(AVERAGE(D7:O7),1)</f>
        <v>6.8</v>
      </c>
      <c r="S7" s="34"/>
    </row>
    <row r="8" spans="1:16" ht="18" customHeight="1">
      <c r="A8" s="52"/>
      <c r="B8" s="54" t="s">
        <v>17</v>
      </c>
      <c r="C8" s="37" t="s">
        <v>18</v>
      </c>
      <c r="D8" s="14">
        <v>488000</v>
      </c>
      <c r="E8" s="14">
        <v>588000</v>
      </c>
      <c r="F8" s="14">
        <v>210000</v>
      </c>
      <c r="G8" s="14">
        <v>283000</v>
      </c>
      <c r="H8" s="14">
        <v>260000</v>
      </c>
      <c r="I8" s="14">
        <v>284000</v>
      </c>
      <c r="J8" s="14">
        <v>447000</v>
      </c>
      <c r="K8" s="14">
        <v>601000</v>
      </c>
      <c r="L8" s="14">
        <v>631000</v>
      </c>
      <c r="M8" s="14">
        <v>734000</v>
      </c>
      <c r="N8" s="14">
        <v>552000</v>
      </c>
      <c r="O8" s="14">
        <v>647000</v>
      </c>
      <c r="P8" s="14">
        <f>SUM(D8:O8)</f>
        <v>5725000</v>
      </c>
    </row>
    <row r="9" spans="1:16" ht="18" customHeight="1">
      <c r="A9" s="52"/>
      <c r="B9" s="54"/>
      <c r="C9" s="38" t="s">
        <v>21</v>
      </c>
      <c r="D9" s="13">
        <v>713940</v>
      </c>
      <c r="E9" s="13">
        <v>426774</v>
      </c>
      <c r="F9" s="13">
        <v>152883</v>
      </c>
      <c r="G9" s="13">
        <v>460096</v>
      </c>
      <c r="H9" s="42">
        <v>303636</v>
      </c>
      <c r="I9" s="13">
        <v>218945</v>
      </c>
      <c r="J9" s="13">
        <v>499923</v>
      </c>
      <c r="K9" s="13">
        <v>607555</v>
      </c>
      <c r="L9" s="13">
        <v>194144</v>
      </c>
      <c r="M9" s="42">
        <v>385818</v>
      </c>
      <c r="N9" s="13">
        <v>421285</v>
      </c>
      <c r="O9" s="13">
        <v>610893</v>
      </c>
      <c r="P9" s="13">
        <f>SUM(D9:O9)</f>
        <v>4995892</v>
      </c>
    </row>
    <row r="10" spans="1:16" ht="18" customHeight="1">
      <c r="A10" s="52"/>
      <c r="B10" s="57" t="s">
        <v>19</v>
      </c>
      <c r="C10" s="58"/>
      <c r="D10" s="45">
        <f aca="true" t="shared" si="2" ref="D10:N10">D9/D8</f>
        <v>1.4629918032786886</v>
      </c>
      <c r="E10" s="45">
        <f t="shared" si="2"/>
        <v>0.7258061224489796</v>
      </c>
      <c r="F10" s="45">
        <f t="shared" si="2"/>
        <v>0.7280142857142857</v>
      </c>
      <c r="G10" s="45">
        <f t="shared" si="2"/>
        <v>1.6257809187279153</v>
      </c>
      <c r="H10" s="45">
        <f t="shared" si="2"/>
        <v>1.1678307692307692</v>
      </c>
      <c r="I10" s="45">
        <f t="shared" si="2"/>
        <v>0.7709330985915493</v>
      </c>
      <c r="J10" s="45">
        <f t="shared" si="2"/>
        <v>1.1183959731543625</v>
      </c>
      <c r="K10" s="45">
        <f t="shared" si="2"/>
        <v>1.0109068219633943</v>
      </c>
      <c r="L10" s="45">
        <f t="shared" si="2"/>
        <v>0.30767670364500793</v>
      </c>
      <c r="M10" s="45">
        <f>M9/M8</f>
        <v>0.5256376021798365</v>
      </c>
      <c r="N10" s="45">
        <f t="shared" si="2"/>
        <v>0.7631974637681159</v>
      </c>
      <c r="O10" s="45">
        <f>O9/O8</f>
        <v>0.9441931993817619</v>
      </c>
      <c r="P10" s="26">
        <f>SUM(D9:O9)/SUM(D8:O8)</f>
        <v>0.8726448908296943</v>
      </c>
    </row>
    <row r="11" spans="1:19" ht="18" customHeight="1">
      <c r="A11" s="51" t="s">
        <v>20</v>
      </c>
      <c r="B11" s="54" t="s">
        <v>16</v>
      </c>
      <c r="C11" s="35" t="s">
        <v>25</v>
      </c>
      <c r="D11" s="47">
        <v>7.5</v>
      </c>
      <c r="E11" s="47">
        <v>7.6</v>
      </c>
      <c r="F11" s="47">
        <v>5.8</v>
      </c>
      <c r="G11" s="47">
        <v>5.2</v>
      </c>
      <c r="H11" s="47">
        <v>5.1</v>
      </c>
      <c r="I11" s="47">
        <v>5.9</v>
      </c>
      <c r="J11" s="47">
        <v>6.8</v>
      </c>
      <c r="K11" s="47">
        <v>8.1</v>
      </c>
      <c r="L11" s="47">
        <v>7.2</v>
      </c>
      <c r="M11" s="47">
        <v>7.7</v>
      </c>
      <c r="N11" s="47">
        <v>6.9</v>
      </c>
      <c r="O11" s="47">
        <v>7.6</v>
      </c>
      <c r="P11" s="15">
        <f>ROUND(AVERAGE(D11:O11),1)</f>
        <v>6.8</v>
      </c>
      <c r="S11" s="34"/>
    </row>
    <row r="12" spans="1:16" ht="18" customHeight="1">
      <c r="A12" s="52"/>
      <c r="B12" s="53"/>
      <c r="C12" s="9" t="s">
        <v>21</v>
      </c>
      <c r="D12" s="11">
        <v>7.9</v>
      </c>
      <c r="E12" s="11">
        <v>6.2</v>
      </c>
      <c r="F12" s="11">
        <v>6.1</v>
      </c>
      <c r="G12" s="11">
        <v>5.3</v>
      </c>
      <c r="H12" s="11">
        <v>6.9</v>
      </c>
      <c r="I12" s="48">
        <v>5.3</v>
      </c>
      <c r="J12" s="48">
        <v>5.9</v>
      </c>
      <c r="K12" s="48">
        <v>7.9</v>
      </c>
      <c r="L12" s="11">
        <v>6.7</v>
      </c>
      <c r="M12" s="38">
        <v>7.1</v>
      </c>
      <c r="N12" s="48">
        <v>6.5</v>
      </c>
      <c r="O12" s="11">
        <v>6.9</v>
      </c>
      <c r="P12" s="27">
        <f>ROUND(AVERAGE(D12:O12),1)</f>
        <v>6.6</v>
      </c>
    </row>
    <row r="13" spans="1:16" ht="18" customHeight="1">
      <c r="A13" s="52"/>
      <c r="B13" s="54" t="s">
        <v>17</v>
      </c>
      <c r="C13" s="10" t="s">
        <v>18</v>
      </c>
      <c r="D13" s="44">
        <v>5202000</v>
      </c>
      <c r="E13" s="44">
        <v>5716000</v>
      </c>
      <c r="F13" s="44">
        <v>3398000</v>
      </c>
      <c r="G13" s="44">
        <v>2631000</v>
      </c>
      <c r="H13" s="44">
        <v>2641000</v>
      </c>
      <c r="I13" s="44">
        <v>3132000</v>
      </c>
      <c r="J13" s="44">
        <v>4689000</v>
      </c>
      <c r="K13" s="44">
        <v>5430000</v>
      </c>
      <c r="L13" s="44">
        <v>4681000</v>
      </c>
      <c r="M13" s="44">
        <v>5382000</v>
      </c>
      <c r="N13" s="44">
        <v>3958000</v>
      </c>
      <c r="O13" s="44">
        <v>5494000</v>
      </c>
      <c r="P13" s="14">
        <f>SUM(D13:O13)</f>
        <v>52354000</v>
      </c>
    </row>
    <row r="14" spans="1:16" ht="18" customHeight="1">
      <c r="A14" s="52"/>
      <c r="B14" s="53"/>
      <c r="C14" s="11" t="s">
        <v>21</v>
      </c>
      <c r="D14" s="43">
        <v>6268500</v>
      </c>
      <c r="E14" s="43">
        <v>4065700</v>
      </c>
      <c r="F14" s="43">
        <v>3898800</v>
      </c>
      <c r="G14" s="43">
        <v>2731000</v>
      </c>
      <c r="H14" s="42">
        <v>5020300</v>
      </c>
      <c r="I14" s="43">
        <v>2982600</v>
      </c>
      <c r="J14" s="43">
        <v>3577000</v>
      </c>
      <c r="K14" s="43">
        <v>6151200</v>
      </c>
      <c r="L14" s="43">
        <v>4790527</v>
      </c>
      <c r="M14" s="49">
        <v>5310180</v>
      </c>
      <c r="N14" s="43">
        <v>3748650</v>
      </c>
      <c r="O14" s="43">
        <v>4765270</v>
      </c>
      <c r="P14" s="13">
        <f>SUM(D14:O14)</f>
        <v>53309727</v>
      </c>
    </row>
    <row r="15" spans="1:16" ht="18" customHeight="1">
      <c r="A15" s="52"/>
      <c r="B15" s="57" t="s">
        <v>19</v>
      </c>
      <c r="C15" s="58"/>
      <c r="D15" s="26">
        <f>D14/D13</f>
        <v>1.2050173010380623</v>
      </c>
      <c r="E15" s="26">
        <f aca="true" t="shared" si="3" ref="E15:N15">E14/E13</f>
        <v>0.7112841147655703</v>
      </c>
      <c r="F15" s="26">
        <f t="shared" si="3"/>
        <v>1.1473808122424956</v>
      </c>
      <c r="G15" s="26">
        <f t="shared" si="3"/>
        <v>1.0380083618396048</v>
      </c>
      <c r="H15" s="26">
        <f t="shared" si="3"/>
        <v>1.900908746686861</v>
      </c>
      <c r="I15" s="26">
        <f t="shared" si="3"/>
        <v>0.9522988505747126</v>
      </c>
      <c r="J15" s="26">
        <f t="shared" si="3"/>
        <v>0.762849221582427</v>
      </c>
      <c r="K15" s="26">
        <f t="shared" si="3"/>
        <v>1.1328176795580112</v>
      </c>
      <c r="L15" s="26">
        <f t="shared" si="3"/>
        <v>1.0233982055116428</v>
      </c>
      <c r="M15" s="26">
        <f>M14/M13</f>
        <v>0.9866555183946488</v>
      </c>
      <c r="N15" s="26">
        <f t="shared" si="3"/>
        <v>0.9471071248105104</v>
      </c>
      <c r="O15" s="26">
        <f>O14/O13</f>
        <v>0.867358937022206</v>
      </c>
      <c r="P15" s="26">
        <f>SUM(D14:O14)/SUM(D13:O13)</f>
        <v>1.0182550903464873</v>
      </c>
    </row>
    <row r="16" spans="1:17" ht="18" customHeight="1">
      <c r="A16" s="53" t="s">
        <v>22</v>
      </c>
      <c r="B16" s="53"/>
      <c r="C16" s="8" t="s">
        <v>13</v>
      </c>
      <c r="D16" s="25">
        <f>SUM(D9,D14)</f>
        <v>6982440</v>
      </c>
      <c r="E16" s="19">
        <f aca="true" t="shared" si="4" ref="E16:O16">SUM(E9,E14)</f>
        <v>4492474</v>
      </c>
      <c r="F16" s="19">
        <f t="shared" si="4"/>
        <v>4051683</v>
      </c>
      <c r="G16" s="40">
        <f t="shared" si="4"/>
        <v>3191096</v>
      </c>
      <c r="H16" s="40">
        <f t="shared" si="4"/>
        <v>5323936</v>
      </c>
      <c r="I16" s="19">
        <f t="shared" si="4"/>
        <v>3201545</v>
      </c>
      <c r="J16" s="19">
        <f t="shared" si="4"/>
        <v>4076923</v>
      </c>
      <c r="K16" s="20">
        <f t="shared" si="4"/>
        <v>6758755</v>
      </c>
      <c r="L16" s="21">
        <f t="shared" si="4"/>
        <v>4984671</v>
      </c>
      <c r="M16" s="40">
        <f t="shared" si="4"/>
        <v>5695998</v>
      </c>
      <c r="N16" s="25">
        <f t="shared" si="4"/>
        <v>4169935</v>
      </c>
      <c r="O16" s="25">
        <f t="shared" si="4"/>
        <v>5376163</v>
      </c>
      <c r="P16" s="25">
        <f>SUM(D16:O16)</f>
        <v>58305619</v>
      </c>
      <c r="Q16" s="3"/>
    </row>
    <row r="17" spans="1:17" ht="18" customHeight="1">
      <c r="A17" s="53"/>
      <c r="B17" s="53"/>
      <c r="C17" s="9" t="s">
        <v>14</v>
      </c>
      <c r="D17" s="17">
        <f>D16</f>
        <v>6982440</v>
      </c>
      <c r="E17" s="17">
        <f aca="true" t="shared" si="5" ref="E17:K17">D17+E16</f>
        <v>11474914</v>
      </c>
      <c r="F17" s="17">
        <f t="shared" si="5"/>
        <v>15526597</v>
      </c>
      <c r="G17" s="17">
        <f t="shared" si="5"/>
        <v>18717693</v>
      </c>
      <c r="H17" s="17">
        <f t="shared" si="5"/>
        <v>24041629</v>
      </c>
      <c r="I17" s="17">
        <f t="shared" si="5"/>
        <v>27243174</v>
      </c>
      <c r="J17" s="17">
        <f t="shared" si="5"/>
        <v>31320097</v>
      </c>
      <c r="K17" s="17">
        <f t="shared" si="5"/>
        <v>38078852</v>
      </c>
      <c r="L17" s="17">
        <f>K17+L16</f>
        <v>43063523</v>
      </c>
      <c r="M17" s="17">
        <f>L17+M16</f>
        <v>48759521</v>
      </c>
      <c r="N17" s="17">
        <f>M17+N16</f>
        <v>52929456</v>
      </c>
      <c r="O17" s="17">
        <f>N17+O16</f>
        <v>58305619</v>
      </c>
      <c r="P17" s="24" t="s">
        <v>24</v>
      </c>
      <c r="Q17" s="3"/>
    </row>
    <row r="18" spans="1:16" ht="18" customHeight="1">
      <c r="A18" s="56" t="s">
        <v>23</v>
      </c>
      <c r="B18" s="53"/>
      <c r="C18" s="53"/>
      <c r="D18" s="29">
        <f>D16/D4</f>
        <v>1.2271423550087874</v>
      </c>
      <c r="E18" s="28">
        <f>E16/E4</f>
        <v>0.7126386421319797</v>
      </c>
      <c r="F18" s="28">
        <f aca="true" t="shared" si="6" ref="F18:O18">IF(F4=0,"",F16/F4)</f>
        <v>1.1229720066518847</v>
      </c>
      <c r="G18" s="28">
        <f t="shared" si="6"/>
        <v>1.0950912834591626</v>
      </c>
      <c r="H18" s="28">
        <f>IF(H4=0,"",H16/H4)</f>
        <v>1.8352071699413994</v>
      </c>
      <c r="I18" s="28">
        <f>IF(I4=0,"",I16/I4)</f>
        <v>0.9372204332552693</v>
      </c>
      <c r="J18" s="28">
        <f>IF(J4=0,"",J16/J4)</f>
        <v>0.7937934190031153</v>
      </c>
      <c r="K18" s="28">
        <f t="shared" si="6"/>
        <v>1.1206690432764053</v>
      </c>
      <c r="L18" s="28">
        <f t="shared" si="6"/>
        <v>0.9383793298192771</v>
      </c>
      <c r="M18" s="28">
        <f>IF(M4=0,"",M16/M4)</f>
        <v>0.9313273381294964</v>
      </c>
      <c r="N18" s="28">
        <f>IF(N4=0,"",N16/N4)</f>
        <v>0.9245975609756097</v>
      </c>
      <c r="O18" s="28">
        <f t="shared" si="6"/>
        <v>0.875453997720241</v>
      </c>
      <c r="P18" s="29">
        <f>P16/P4</f>
        <v>1.0039019094681383</v>
      </c>
    </row>
    <row r="19" spans="1:16" ht="18" customHeight="1">
      <c r="A19" s="30" t="s">
        <v>28</v>
      </c>
      <c r="B19" s="31"/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1"/>
    </row>
    <row r="20" spans="3:16" ht="1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60" spans="5:6" ht="12">
      <c r="E60" s="5"/>
      <c r="F60" s="5"/>
    </row>
    <row r="73" spans="6:11" ht="12">
      <c r="F73" s="4"/>
      <c r="G73" s="4"/>
      <c r="H73" s="4"/>
      <c r="I73" s="4"/>
      <c r="J73" s="4"/>
      <c r="K73" s="50"/>
    </row>
    <row r="74" ht="12">
      <c r="K74" s="50"/>
    </row>
    <row r="82" spans="4:10" ht="12" customHeight="1">
      <c r="D82" s="12"/>
      <c r="E82" s="12"/>
      <c r="F82" s="12"/>
      <c r="G82" s="12"/>
      <c r="H82" s="12"/>
      <c r="I82" s="12"/>
      <c r="J82" s="12"/>
    </row>
    <row r="83" spans="4:10" ht="12" customHeight="1">
      <c r="D83" s="12"/>
      <c r="E83" s="12"/>
      <c r="F83" s="12"/>
      <c r="G83" s="12"/>
      <c r="H83" s="12"/>
      <c r="I83" s="12"/>
      <c r="J83" s="12"/>
    </row>
    <row r="84" spans="4:10" ht="12" customHeight="1">
      <c r="D84" s="12"/>
      <c r="E84" s="12"/>
      <c r="F84" s="12"/>
      <c r="G84" s="12"/>
      <c r="H84" s="12"/>
      <c r="I84" s="12"/>
      <c r="J84" s="12"/>
    </row>
    <row r="85" spans="4:10" ht="12" customHeight="1">
      <c r="D85" s="12"/>
      <c r="E85" s="12"/>
      <c r="F85" s="12"/>
      <c r="G85" s="12"/>
      <c r="H85" s="12"/>
      <c r="I85" s="12"/>
      <c r="J85" s="12"/>
    </row>
  </sheetData>
  <sheetProtection/>
  <mergeCells count="15">
    <mergeCell ref="A3:C3"/>
    <mergeCell ref="A18:C18"/>
    <mergeCell ref="B10:C10"/>
    <mergeCell ref="B15:C15"/>
    <mergeCell ref="C2:P2"/>
    <mergeCell ref="A1:P1"/>
    <mergeCell ref="K73:K74"/>
    <mergeCell ref="A6:A10"/>
    <mergeCell ref="A11:A15"/>
    <mergeCell ref="A16:B17"/>
    <mergeCell ref="A4:B5"/>
    <mergeCell ref="B6:B7"/>
    <mergeCell ref="B8:B9"/>
    <mergeCell ref="B11:B12"/>
    <mergeCell ref="B13:B14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53" r:id="rId2"/>
  <ignoredErrors>
    <ignoredError sqref="P11 P16:P17 P13:P14" formulaRange="1"/>
    <ignoredError sqref="P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盛合恵那</cp:lastModifiedBy>
  <cp:lastPrinted>2021-11-17T06:48:16Z</cp:lastPrinted>
  <dcterms:created xsi:type="dcterms:W3CDTF">2004-04-30T06:39:41Z</dcterms:created>
  <dcterms:modified xsi:type="dcterms:W3CDTF">2024-04-10T07:54:53Z</dcterms:modified>
  <cp:category/>
  <cp:version/>
  <cp:contentType/>
  <cp:contentStatus/>
</cp:coreProperties>
</file>