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65" yWindow="240" windowWidth="16995" windowHeight="10065" activeTab="2"/>
  </bookViews>
  <sheets>
    <sheet name="上水道 " sheetId="1" r:id="rId1"/>
    <sheet name="簡易水道 " sheetId="2" r:id="rId2"/>
    <sheet name="水道施設災害 " sheetId="3" r:id="rId3"/>
  </sheets>
  <definedNames/>
  <calcPr fullCalcOnLoad="1"/>
</workbook>
</file>

<file path=xl/sharedStrings.xml><?xml version="1.0" encoding="utf-8"?>
<sst xmlns="http://schemas.openxmlformats.org/spreadsheetml/2006/main" count="322" uniqueCount="174">
  <si>
    <t>（1）上水道</t>
  </si>
  <si>
    <t>事業者名</t>
  </si>
  <si>
    <t>事業名</t>
  </si>
  <si>
    <t>工期</t>
  </si>
  <si>
    <t>補助率</t>
  </si>
  <si>
    <t>備考</t>
  </si>
  <si>
    <t>合計</t>
  </si>
  <si>
    <t>市町村名</t>
  </si>
  <si>
    <t>地区名</t>
  </si>
  <si>
    <t>事業内訳</t>
  </si>
  <si>
    <t>補助率</t>
  </si>
  <si>
    <t>工期</t>
  </si>
  <si>
    <t>奥州市</t>
  </si>
  <si>
    <t>H25</t>
  </si>
  <si>
    <t>岩泉町</t>
  </si>
  <si>
    <t>H2</t>
  </si>
  <si>
    <t>H23</t>
  </si>
  <si>
    <t>（3）　水道施設災害復旧</t>
  </si>
  <si>
    <t>事業種別</t>
  </si>
  <si>
    <t>被害原因</t>
  </si>
  <si>
    <t>盛岡市</t>
  </si>
  <si>
    <t>花巻市</t>
  </si>
  <si>
    <t>21　補助事業</t>
  </si>
  <si>
    <t>H4</t>
  </si>
  <si>
    <t>H21</t>
  </si>
  <si>
    <t>H33</t>
  </si>
  <si>
    <t>H22</t>
  </si>
  <si>
    <t>（2）簡易水道</t>
  </si>
  <si>
    <t>奥州金ケ崎
行政事務組合</t>
  </si>
  <si>
    <t>二戸市</t>
  </si>
  <si>
    <t>岩手中部
広域水道企業団</t>
  </si>
  <si>
    <t>水道水源開発施設整備費
（胆沢ダム）</t>
  </si>
  <si>
    <t>水道広域化施設整備費
（特定広域化施設整備費）</t>
  </si>
  <si>
    <t>水道広域化施設整備費
（広域化促進地域上水道施設整備費）</t>
  </si>
  <si>
    <t>ライフライン機能強化等事業費
（老朽管更新事業）</t>
  </si>
  <si>
    <t>H40</t>
  </si>
  <si>
    <t>H24</t>
  </si>
  <si>
    <t>H32</t>
  </si>
  <si>
    <t>一関市</t>
  </si>
  <si>
    <t>宮古市</t>
  </si>
  <si>
    <t>軽米町</t>
  </si>
  <si>
    <t>小軽米</t>
  </si>
  <si>
    <t>簡易水道再編推進事業（統合簡易水道）</t>
  </si>
  <si>
    <t>簡易水道再編推進事業（統合整備）</t>
  </si>
  <si>
    <t>H16</t>
  </si>
  <si>
    <t>H30</t>
  </si>
  <si>
    <t>H6</t>
  </si>
  <si>
    <t>H30</t>
  </si>
  <si>
    <t>H19</t>
  </si>
  <si>
    <t>H26</t>
  </si>
  <si>
    <t>H20</t>
  </si>
  <si>
    <t>H28</t>
  </si>
  <si>
    <t>大槌町</t>
  </si>
  <si>
    <t>釜石市</t>
  </si>
  <si>
    <t>一関市</t>
  </si>
  <si>
    <t>H23.3.11
東日本大震災</t>
  </si>
  <si>
    <t>～</t>
  </si>
  <si>
    <t>総事業費</t>
  </si>
  <si>
    <t>補助基本額</t>
  </si>
  <si>
    <t>国庫補助金</t>
  </si>
  <si>
    <t>簡易水道再編推進事業
（統合簡易水道）</t>
  </si>
  <si>
    <t>簡易水道再編推進事業
（統合整備）</t>
  </si>
  <si>
    <t>水道未普及地域解消事業
（区域拡張）</t>
  </si>
  <si>
    <t>～</t>
  </si>
  <si>
    <t>総事業費</t>
  </si>
  <si>
    <t>補助基本額</t>
  </si>
  <si>
    <t>国庫補助額</t>
  </si>
  <si>
    <t>陸前
高田市</t>
  </si>
  <si>
    <t>ライフライン機能強化等事業費
（老朽管更新事業）</t>
  </si>
  <si>
    <t>北上市</t>
  </si>
  <si>
    <t>水道広域化施設整備費
（水道広域化促進事業費）</t>
  </si>
  <si>
    <t>水道広域化施設整備費
（統合関連事業）</t>
  </si>
  <si>
    <t>H24</t>
  </si>
  <si>
    <t>H27</t>
  </si>
  <si>
    <t>水道広域化施設整備費
（水道広域化促進事業）</t>
  </si>
  <si>
    <t>H32</t>
  </si>
  <si>
    <t>紫波町</t>
  </si>
  <si>
    <t>釜石</t>
  </si>
  <si>
    <t>H22</t>
  </si>
  <si>
    <t>久慈市</t>
  </si>
  <si>
    <t>山形</t>
  </si>
  <si>
    <t>一本木</t>
  </si>
  <si>
    <t>西和賀町</t>
  </si>
  <si>
    <t>湯田</t>
  </si>
  <si>
    <t>88.3/100</t>
  </si>
  <si>
    <t>89.5/100</t>
  </si>
  <si>
    <t>大槌町</t>
  </si>
  <si>
    <t>金沢</t>
  </si>
  <si>
    <t>小本</t>
  </si>
  <si>
    <t>大川</t>
  </si>
  <si>
    <t>門</t>
  </si>
  <si>
    <t>小国</t>
  </si>
  <si>
    <t>腹帯</t>
  </si>
  <si>
    <t>田老</t>
  </si>
  <si>
    <t>宮古</t>
  </si>
  <si>
    <t>滝沢市</t>
  </si>
  <si>
    <t>厳美・萩荘</t>
  </si>
  <si>
    <t>舞川</t>
  </si>
  <si>
    <t>磐清水・奥玉・小梨</t>
  </si>
  <si>
    <t>田河津</t>
  </si>
  <si>
    <t>深萱</t>
  </si>
  <si>
    <t>興田・猿沢</t>
  </si>
  <si>
    <t>摺沢</t>
  </si>
  <si>
    <t>葛巻町</t>
  </si>
  <si>
    <t>江刈</t>
  </si>
  <si>
    <t>H8</t>
  </si>
  <si>
    <t>H26</t>
  </si>
  <si>
    <t>H20</t>
  </si>
  <si>
    <t>H25</t>
  </si>
  <si>
    <t>H22</t>
  </si>
  <si>
    <t>H30</t>
  </si>
  <si>
    <t>H29</t>
  </si>
  <si>
    <t>H21</t>
  </si>
  <si>
    <t>平成25年度</t>
  </si>
  <si>
    <t>H30</t>
  </si>
  <si>
    <t>水道未普及地域解消事業
（区域拡張）</t>
  </si>
  <si>
    <t>水道未普及地域解消事業（新設）</t>
  </si>
  <si>
    <t>水道未普及地域解消事業（区域拡張）</t>
  </si>
  <si>
    <t>簡易水道再編推進事業（統合簡易水道）</t>
  </si>
  <si>
    <t>生活基盤近代化事業
（基幹改良）</t>
  </si>
  <si>
    <t>生活基盤近代化事業
（増補改良）</t>
  </si>
  <si>
    <t>H28</t>
  </si>
  <si>
    <t>H25→Ｈ26繰越額
　1,029,000</t>
  </si>
  <si>
    <t>H25→Ｈ26繰越額
　2,364,000</t>
  </si>
  <si>
    <t>Ｈ25→Ｈ26繰越額
20,659,000</t>
  </si>
  <si>
    <t>Ｈ25→Ｈ26繰越額
7,500,000</t>
  </si>
  <si>
    <t>Ｈ25→Ｈ26繰越額
7,200,000</t>
  </si>
  <si>
    <t>Ｈ25→Ｈ26繰越額
7,000,000</t>
  </si>
  <si>
    <t>H25→Ｈ26繰越額
20,257,000</t>
  </si>
  <si>
    <t>Ｈ25→Ｈ26繰越額
7,831,000</t>
  </si>
  <si>
    <t>岩手町</t>
  </si>
  <si>
    <t>H35</t>
  </si>
  <si>
    <t>H35</t>
  </si>
  <si>
    <t>H23</t>
  </si>
  <si>
    <t>H24</t>
  </si>
  <si>
    <t>H25→H26繰越額
21,185,000</t>
  </si>
  <si>
    <t>H25.7.26
大雨</t>
  </si>
  <si>
    <t>八幡平市</t>
  </si>
  <si>
    <t>舞川簡易水道</t>
  </si>
  <si>
    <t>雫石町</t>
  </si>
  <si>
    <t>矢巾町</t>
  </si>
  <si>
    <t>西部簡易水道</t>
  </si>
  <si>
    <t>橋場簡易水道</t>
  </si>
  <si>
    <t>八幡平市上水道</t>
  </si>
  <si>
    <t>一関市上水道</t>
  </si>
  <si>
    <t>矢巾町上水道</t>
  </si>
  <si>
    <t>岩泉町</t>
  </si>
  <si>
    <t>国境簡易水道</t>
  </si>
  <si>
    <t>H25</t>
  </si>
  <si>
    <t>89.3/100</t>
  </si>
  <si>
    <t>89.3/100</t>
  </si>
  <si>
    <t>87.8/100</t>
  </si>
  <si>
    <t>山田町</t>
  </si>
  <si>
    <t>山田町上水道事業
（3回目その1）</t>
  </si>
  <si>
    <t>89.4/100</t>
  </si>
  <si>
    <t>陸前高田市上水道事業</t>
  </si>
  <si>
    <t>陸前高田市上水道事業（5回目その2）</t>
  </si>
  <si>
    <t>陸前高田市上水道事業（5回目その3）</t>
  </si>
  <si>
    <t>釜石市上水道事業
（4回目その1）</t>
  </si>
  <si>
    <t>大槌町上水道事業
（2回目その3）</t>
  </si>
  <si>
    <t>田老簡易水道事業
(3回目その1)</t>
  </si>
  <si>
    <t>H25→H26繰越額
31,436,000</t>
  </si>
  <si>
    <t>宮古市上水道事業
（2回目その1)</t>
  </si>
  <si>
    <t>宮古市上水道事業
（2回目その2）</t>
  </si>
  <si>
    <t>H25→H26繰越額
32,911,000</t>
  </si>
  <si>
    <t>陸前高田市上水道事業（5回目その4）</t>
  </si>
  <si>
    <t>H25→H26繰越額
4,024,000</t>
  </si>
  <si>
    <t>大槌町上水道事業
（2回目その2）</t>
  </si>
  <si>
    <t>大槌町上水道事業
（2回目その1）</t>
  </si>
  <si>
    <t>H25→H26繰越額
43,757,000</t>
  </si>
  <si>
    <t>89.3/100
1/2</t>
  </si>
  <si>
    <t>89.5/100
1/2</t>
  </si>
  <si>
    <t>H25.8.9
大雨</t>
  </si>
  <si>
    <t>H25.9.16
台風18号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</si>
</sst>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000000"/>
    <numFmt numFmtId="179" formatCode="0.0000"/>
    <numFmt numFmtId="180" formatCode="0.000"/>
    <numFmt numFmtId="181" formatCode="&quot;件&quot;&quot;数&quot;\ \ #,##0&quot;件&quot;"/>
    <numFmt numFmtId="182" formatCode="#,##0&quot;件&quot;"/>
    <numFmt numFmtId="183" formatCode="#,##0;&quot;▲ &quot;#,##0"/>
    <numFmt numFmtId="184" formatCode="#\ ?/10"/>
    <numFmt numFmtId="185" formatCode="#,##0&quot;市町村&quot;"/>
    <numFmt numFmtId="186" formatCode="#,##0&quot;事業&quot;"/>
    <numFmt numFmtId="187" formatCode="#,##0.0;[Red]\-#,##0.0"/>
    <numFmt numFmtId="188" formatCode="#,##0_ "/>
    <numFmt numFmtId="189" formatCode="#,##0_ ;[Red]\-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¥&quot;#,##0;[Red]\-&quot;¥&quot;#,##0"/>
    <numFmt numFmtId="195" formatCode="&quot;¥&quot;#,##0.00;[Red]\-&quot;¥&quot;#,##0.00"/>
    <numFmt numFmtId="196" formatCode="#\ ?/1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明朝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.0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theme="1"/>
      <name val="ＭＳ Ｐ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8" fontId="2" fillId="0" borderId="0" xfId="49" applyFont="1" applyFill="1" applyBorder="1" applyAlignment="1" applyProtection="1">
      <alignment vertical="center" wrapText="1"/>
      <protection locked="0"/>
    </xf>
    <xf numFmtId="0" fontId="2" fillId="0" borderId="0" xfId="64" applyFont="1" applyFill="1" applyBorder="1" applyAlignment="1" applyProtection="1">
      <alignment vertical="center"/>
      <protection locked="0"/>
    </xf>
    <xf numFmtId="0" fontId="2" fillId="0" borderId="0" xfId="64" applyFont="1" applyFill="1" applyBorder="1" applyAlignment="1" applyProtection="1">
      <alignment vertical="center" wrapText="1"/>
      <protection locked="0"/>
    </xf>
    <xf numFmtId="38" fontId="2" fillId="0" borderId="0" xfId="49" applyFont="1" applyFill="1" applyBorder="1" applyAlignment="1" applyProtection="1">
      <alignment vertical="center" wrapText="1"/>
      <protection/>
    </xf>
    <xf numFmtId="38" fontId="2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64" applyFont="1" applyFill="1" applyBorder="1" applyAlignment="1" applyProtection="1">
      <alignment horizontal="center" vertical="center"/>
      <protection locked="0"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38" fontId="2" fillId="0" borderId="0" xfId="49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3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64" applyFont="1" applyFill="1" applyBorder="1" applyAlignment="1" applyProtection="1">
      <alignment vertical="center"/>
      <protection locked="0"/>
    </xf>
    <xf numFmtId="0" fontId="2" fillId="0" borderId="15" xfId="64" applyFont="1" applyFill="1" applyBorder="1" applyAlignment="1" applyProtection="1">
      <alignment horizontal="center" vertical="center"/>
      <protection locked="0"/>
    </xf>
    <xf numFmtId="0" fontId="2" fillId="0" borderId="16" xfId="64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185" fontId="2" fillId="0" borderId="11" xfId="0" applyNumberFormat="1" applyFont="1" applyFill="1" applyBorder="1" applyAlignment="1" applyProtection="1">
      <alignment horizontal="center" vertical="center"/>
      <protection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12" fontId="2" fillId="0" borderId="17" xfId="0" applyNumberFormat="1" applyFont="1" applyFill="1" applyBorder="1" applyAlignment="1">
      <alignment horizontal="center" vertical="center"/>
    </xf>
    <xf numFmtId="12" fontId="2" fillId="0" borderId="18" xfId="0" applyNumberFormat="1" applyFont="1" applyFill="1" applyBorder="1" applyAlignment="1">
      <alignment horizontal="center" vertical="center"/>
    </xf>
    <xf numFmtId="0" fontId="2" fillId="0" borderId="19" xfId="64" applyFont="1" applyFill="1" applyBorder="1" applyAlignment="1" applyProtection="1">
      <alignment horizontal="center" vertical="center"/>
      <protection locked="0"/>
    </xf>
    <xf numFmtId="0" fontId="2" fillId="0" borderId="20" xfId="64" applyFont="1" applyFill="1" applyBorder="1" applyAlignment="1" applyProtection="1">
      <alignment horizontal="center" vertical="center"/>
      <protection locked="0"/>
    </xf>
    <xf numFmtId="184" fontId="2" fillId="0" borderId="18" xfId="0" applyNumberFormat="1" applyFont="1" applyFill="1" applyBorder="1" applyAlignment="1" applyProtection="1">
      <alignment horizontal="center" vertical="center"/>
      <protection locked="0"/>
    </xf>
    <xf numFmtId="12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vertical="center" wrapText="1"/>
      <protection/>
    </xf>
    <xf numFmtId="38" fontId="8" fillId="0" borderId="0" xfId="49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38" fontId="8" fillId="0" borderId="0" xfId="49" applyFont="1" applyFill="1" applyBorder="1" applyAlignment="1" applyProtection="1">
      <alignment vertical="center" wrapText="1"/>
      <protection locked="0"/>
    </xf>
    <xf numFmtId="38" fontId="8" fillId="0" borderId="0" xfId="49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18" xfId="63" applyFont="1" applyFill="1" applyBorder="1" applyAlignment="1" applyProtection="1">
      <alignment horizontal="left" vertical="center" wrapText="1"/>
      <protection/>
    </xf>
    <xf numFmtId="0" fontId="11" fillId="0" borderId="24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applyProtection="1">
      <alignment horizontal="left" vertical="center" wrapText="1"/>
      <protection/>
    </xf>
    <xf numFmtId="12" fontId="2" fillId="0" borderId="18" xfId="0" applyNumberFormat="1" applyFont="1" applyBorder="1" applyAlignment="1" applyProtection="1" quotePrefix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188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64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horizontal="center" vertical="center"/>
    </xf>
    <xf numFmtId="12" fontId="2" fillId="0" borderId="10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33" borderId="29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31" xfId="0" applyNumberFormat="1" applyFont="1" applyFill="1" applyBorder="1" applyAlignment="1">
      <alignment horizontal="center" vertical="center" shrinkToFit="1"/>
    </xf>
    <xf numFmtId="0" fontId="2" fillId="33" borderId="3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3" fontId="2" fillId="33" borderId="32" xfId="0" applyNumberFormat="1" applyFont="1" applyFill="1" applyBorder="1" applyAlignment="1">
      <alignment horizontal="center" vertical="center" wrapText="1"/>
    </xf>
    <xf numFmtId="38" fontId="12" fillId="0" borderId="33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/>
    </xf>
    <xf numFmtId="38" fontId="12" fillId="0" borderId="10" xfId="49" applyFont="1" applyFill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33" borderId="18" xfId="49" applyFont="1" applyFill="1" applyBorder="1" applyAlignment="1">
      <alignment horizontal="right" vertical="center" wrapText="1"/>
    </xf>
    <xf numFmtId="38" fontId="12" fillId="33" borderId="10" xfId="49" applyFont="1" applyFill="1" applyBorder="1" applyAlignment="1">
      <alignment horizontal="right" vertical="center" wrapText="1"/>
    </xf>
    <xf numFmtId="38" fontId="12" fillId="0" borderId="33" xfId="0" applyNumberFormat="1" applyFont="1" applyFill="1" applyBorder="1" applyAlignment="1" applyProtection="1">
      <alignment vertical="center"/>
      <protection locked="0"/>
    </xf>
    <xf numFmtId="38" fontId="12" fillId="0" borderId="33" xfId="0" applyNumberFormat="1" applyFont="1" applyFill="1" applyBorder="1" applyAlignment="1" applyProtection="1">
      <alignment vertical="center"/>
      <protection/>
    </xf>
    <xf numFmtId="38" fontId="12" fillId="0" borderId="18" xfId="0" applyNumberFormat="1" applyFont="1" applyFill="1" applyBorder="1" applyAlignment="1" applyProtection="1">
      <alignment vertical="center"/>
      <protection locked="0"/>
    </xf>
    <xf numFmtId="38" fontId="12" fillId="0" borderId="18" xfId="0" applyNumberFormat="1" applyFont="1" applyFill="1" applyBorder="1" applyAlignment="1" applyProtection="1">
      <alignment vertical="center"/>
      <protection/>
    </xf>
    <xf numFmtId="38" fontId="12" fillId="0" borderId="12" xfId="0" applyNumberFormat="1" applyFont="1" applyFill="1" applyBorder="1" applyAlignment="1" applyProtection="1">
      <alignment vertical="center"/>
      <protection/>
    </xf>
    <xf numFmtId="38" fontId="12" fillId="0" borderId="18" xfId="49" applyNumberFormat="1" applyFont="1" applyFill="1" applyBorder="1" applyAlignment="1">
      <alignment vertical="center"/>
    </xf>
    <xf numFmtId="188" fontId="12" fillId="0" borderId="18" xfId="0" applyNumberFormat="1" applyFont="1" applyBorder="1" applyAlignment="1" applyProtection="1">
      <alignment vertical="center"/>
      <protection locked="0"/>
    </xf>
    <xf numFmtId="188" fontId="12" fillId="0" borderId="12" xfId="0" applyNumberFormat="1" applyFont="1" applyFill="1" applyBorder="1" applyAlignment="1" applyProtection="1">
      <alignment vertical="center"/>
      <protection/>
    </xf>
    <xf numFmtId="0" fontId="9" fillId="0" borderId="34" xfId="64" applyFont="1" applyFill="1" applyBorder="1" applyAlignment="1" applyProtection="1">
      <alignment horizontal="center" vertical="center"/>
      <protection locked="0"/>
    </xf>
    <xf numFmtId="0" fontId="9" fillId="0" borderId="27" xfId="64" applyFont="1" applyFill="1" applyBorder="1" applyAlignment="1" applyProtection="1">
      <alignment horizontal="center" vertical="center"/>
      <protection locked="0"/>
    </xf>
    <xf numFmtId="38" fontId="2" fillId="0" borderId="19" xfId="49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vertical="center"/>
      <protection/>
    </xf>
    <xf numFmtId="38" fontId="2" fillId="0" borderId="20" xfId="49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2" fillId="0" borderId="35" xfId="64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left" vertical="center" wrapText="1"/>
    </xf>
    <xf numFmtId="0" fontId="13" fillId="33" borderId="18" xfId="0" applyFont="1" applyFill="1" applyBorder="1" applyAlignment="1">
      <alignment horizontal="left" vertical="center" wrapText="1" shrinkToFit="1"/>
    </xf>
    <xf numFmtId="0" fontId="8" fillId="0" borderId="11" xfId="0" applyFont="1" applyFill="1" applyBorder="1" applyAlignment="1" applyProtection="1">
      <alignment horizontal="center" vertical="center"/>
      <protection/>
    </xf>
    <xf numFmtId="3" fontId="2" fillId="33" borderId="30" xfId="0" applyNumberFormat="1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3" fontId="2" fillId="33" borderId="37" xfId="0" applyNumberFormat="1" applyFont="1" applyFill="1" applyBorder="1" applyAlignment="1">
      <alignment horizontal="center" vertical="center" wrapText="1"/>
    </xf>
    <xf numFmtId="3" fontId="2" fillId="33" borderId="38" xfId="0" applyNumberFormat="1" applyFont="1" applyFill="1" applyBorder="1" applyAlignment="1">
      <alignment horizontal="center" vertical="center" wrapText="1"/>
    </xf>
    <xf numFmtId="3" fontId="2" fillId="33" borderId="39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left" vertical="center" wrapText="1" shrinkToFit="1"/>
    </xf>
    <xf numFmtId="38" fontId="12" fillId="0" borderId="18" xfId="49" applyFont="1" applyFill="1" applyBorder="1" applyAlignment="1">
      <alignment horizontal="right" vertical="center" wrapText="1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5" fillId="0" borderId="24" xfId="0" applyFont="1" applyFill="1" applyBorder="1" applyAlignment="1">
      <alignment horizontal="center" vertical="center" wrapText="1"/>
    </xf>
    <xf numFmtId="181" fontId="54" fillId="0" borderId="12" xfId="0" applyNumberFormat="1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center" vertical="center"/>
      <protection/>
    </xf>
    <xf numFmtId="3" fontId="2" fillId="33" borderId="40" xfId="0" applyNumberFormat="1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>
      <alignment horizontal="center" vertical="center" shrinkToFit="1"/>
    </xf>
    <xf numFmtId="0" fontId="2" fillId="0" borderId="43" xfId="64" applyFont="1" applyFill="1" applyBorder="1" applyAlignment="1" applyProtection="1">
      <alignment horizontal="center" vertical="center"/>
      <protection locked="0"/>
    </xf>
    <xf numFmtId="0" fontId="9" fillId="0" borderId="44" xfId="64" applyFont="1" applyFill="1" applyBorder="1" applyAlignment="1" applyProtection="1">
      <alignment horizontal="center" vertical="center"/>
      <protection locked="0"/>
    </xf>
    <xf numFmtId="0" fontId="2" fillId="0" borderId="45" xfId="64" applyFont="1" applyFill="1" applyBorder="1" applyAlignment="1" applyProtection="1">
      <alignment horizontal="center" vertical="center"/>
      <protection locked="0"/>
    </xf>
    <xf numFmtId="38" fontId="12" fillId="0" borderId="42" xfId="0" applyNumberFormat="1" applyFont="1" applyFill="1" applyBorder="1" applyAlignment="1" applyProtection="1">
      <alignment vertical="center"/>
      <protection locked="0"/>
    </xf>
    <xf numFmtId="38" fontId="12" fillId="0" borderId="42" xfId="0" applyNumberFormat="1" applyFont="1" applyFill="1" applyBorder="1" applyAlignment="1" applyProtection="1">
      <alignment vertical="center"/>
      <protection/>
    </xf>
    <xf numFmtId="38" fontId="12" fillId="0" borderId="42" xfId="49" applyFont="1" applyFill="1" applyBorder="1" applyAlignment="1">
      <alignment vertical="center"/>
    </xf>
    <xf numFmtId="0" fontId="55" fillId="0" borderId="24" xfId="0" applyFont="1" applyFill="1" applyBorder="1" applyAlignment="1" applyProtection="1">
      <alignment horizontal="center" vertical="center"/>
      <protection/>
    </xf>
    <xf numFmtId="188" fontId="56" fillId="0" borderId="18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/>
    </xf>
    <xf numFmtId="12" fontId="57" fillId="0" borderId="18" xfId="0" applyNumberFormat="1" applyFont="1" applyBorder="1" applyAlignment="1" applyProtection="1" quotePrefix="1">
      <alignment horizontal="center" vertical="center"/>
      <protection locked="0"/>
    </xf>
    <xf numFmtId="188" fontId="12" fillId="0" borderId="18" xfId="0" applyNumberFormat="1" applyFont="1" applyFill="1" applyBorder="1" applyAlignment="1" applyProtection="1">
      <alignment vertical="center"/>
      <protection locked="0"/>
    </xf>
    <xf numFmtId="12" fontId="2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12" fontId="2" fillId="0" borderId="18" xfId="0" applyNumberFormat="1" applyFont="1" applyBorder="1" applyAlignment="1" applyProtection="1" quotePrefix="1">
      <alignment horizontal="center" vertical="center" wrapText="1"/>
      <protection locked="0"/>
    </xf>
    <xf numFmtId="12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64" applyFont="1" applyFill="1" applyBorder="1" applyAlignment="1" applyProtection="1">
      <alignment horizontal="center" vertical="center"/>
      <protection locked="0"/>
    </xf>
    <xf numFmtId="38" fontId="2" fillId="0" borderId="22" xfId="49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shrinkToFit="1"/>
    </xf>
    <xf numFmtId="0" fontId="2" fillId="0" borderId="47" xfId="64" applyFont="1" applyFill="1" applyBorder="1" applyAlignment="1" applyProtection="1">
      <alignment horizontal="center" vertical="center"/>
      <protection locked="0"/>
    </xf>
    <xf numFmtId="0" fontId="2" fillId="0" borderId="48" xfId="64" applyFont="1" applyFill="1" applyBorder="1" applyAlignment="1" applyProtection="1">
      <alignment horizontal="center" vertical="center"/>
      <protection locked="0"/>
    </xf>
    <xf numFmtId="38" fontId="12" fillId="0" borderId="39" xfId="0" applyNumberFormat="1" applyFont="1" applyFill="1" applyBorder="1" applyAlignment="1" applyProtection="1">
      <alignment vertical="center"/>
      <protection locked="0"/>
    </xf>
    <xf numFmtId="38" fontId="12" fillId="0" borderId="39" xfId="0" applyNumberFormat="1" applyFont="1" applyFill="1" applyBorder="1" applyAlignment="1" applyProtection="1">
      <alignment vertical="center"/>
      <protection/>
    </xf>
    <xf numFmtId="38" fontId="12" fillId="0" borderId="39" xfId="49" applyFont="1" applyFill="1" applyBorder="1" applyAlignment="1">
      <alignment vertical="center"/>
    </xf>
    <xf numFmtId="3" fontId="2" fillId="33" borderId="49" xfId="0" applyNumberFormat="1" applyFont="1" applyFill="1" applyBorder="1" applyAlignment="1">
      <alignment horizontal="center" vertical="center" shrinkToFit="1"/>
    </xf>
    <xf numFmtId="0" fontId="8" fillId="0" borderId="17" xfId="63" applyFont="1" applyFill="1" applyBorder="1" applyAlignment="1" applyProtection="1">
      <alignment horizontal="left" vertical="center" wrapText="1"/>
      <protection/>
    </xf>
    <xf numFmtId="38" fontId="12" fillId="0" borderId="50" xfId="61" applyNumberFormat="1" applyFont="1" applyFill="1" applyBorder="1" applyAlignment="1" applyProtection="1">
      <alignment vertical="center"/>
      <protection locked="0"/>
    </xf>
    <xf numFmtId="0" fontId="58" fillId="0" borderId="51" xfId="0" applyFont="1" applyFill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38" fontId="12" fillId="0" borderId="31" xfId="49" applyFont="1" applyFill="1" applyBorder="1" applyAlignment="1">
      <alignment vertical="center"/>
    </xf>
    <xf numFmtId="12" fontId="2" fillId="0" borderId="3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38" fontId="12" fillId="33" borderId="31" xfId="49" applyFont="1" applyFill="1" applyBorder="1" applyAlignment="1">
      <alignment horizontal="right" vertical="center" wrapText="1"/>
    </xf>
    <xf numFmtId="0" fontId="13" fillId="33" borderId="42" xfId="0" applyFont="1" applyFill="1" applyBorder="1" applyAlignment="1">
      <alignment horizontal="left" vertical="center" wrapText="1" shrinkToFit="1"/>
    </xf>
    <xf numFmtId="0" fontId="2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96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88" fontId="12" fillId="0" borderId="18" xfId="0" applyNumberFormat="1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3" fontId="2" fillId="33" borderId="37" xfId="0" applyNumberFormat="1" applyFont="1" applyFill="1" applyBorder="1" applyAlignment="1">
      <alignment horizontal="center" vertical="center" wrapText="1"/>
    </xf>
    <xf numFmtId="3" fontId="2" fillId="33" borderId="36" xfId="0" applyNumberFormat="1" applyFont="1" applyFill="1" applyBorder="1" applyAlignment="1">
      <alignment horizontal="center" vertical="center" wrapText="1"/>
    </xf>
    <xf numFmtId="3" fontId="2" fillId="33" borderId="38" xfId="0" applyNumberFormat="1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38" fontId="2" fillId="0" borderId="54" xfId="49" applyFont="1" applyFill="1" applyBorder="1" applyAlignment="1" applyProtection="1">
      <alignment horizontal="center" vertical="center" wrapText="1"/>
      <protection/>
    </xf>
    <xf numFmtId="38" fontId="2" fillId="0" borderId="25" xfId="49" applyFont="1" applyFill="1" applyBorder="1" applyAlignment="1" applyProtection="1">
      <alignment horizontal="center" vertical="center" wrapText="1"/>
      <protection/>
    </xf>
    <xf numFmtId="38" fontId="2" fillId="0" borderId="55" xfId="49" applyFont="1" applyFill="1" applyBorder="1" applyAlignment="1" applyProtection="1">
      <alignment horizontal="center" vertical="center" wrapText="1"/>
      <protection/>
    </xf>
    <xf numFmtId="38" fontId="2" fillId="0" borderId="43" xfId="49" applyFont="1" applyFill="1" applyBorder="1" applyAlignment="1" applyProtection="1">
      <alignment horizontal="center" vertical="center" wrapText="1"/>
      <protection/>
    </xf>
    <xf numFmtId="38" fontId="2" fillId="0" borderId="44" xfId="49" applyFont="1" applyFill="1" applyBorder="1" applyAlignment="1" applyProtection="1">
      <alignment horizontal="center" vertical="center" wrapText="1"/>
      <protection/>
    </xf>
    <xf numFmtId="38" fontId="2" fillId="0" borderId="45" xfId="49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38" fontId="2" fillId="0" borderId="33" xfId="49" applyFont="1" applyFill="1" applyBorder="1" applyAlignment="1" applyProtection="1">
      <alignment horizontal="center" vertical="center" wrapText="1"/>
      <protection/>
    </xf>
    <xf numFmtId="38" fontId="2" fillId="0" borderId="10" xfId="49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３次まで" xfId="63"/>
    <cellStyle name="標準_調査表（簡水）改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85" zoomScaleNormal="78" zoomScaleSheetLayoutView="85" zoomScalePageLayoutView="0" workbookViewId="0" topLeftCell="A1">
      <selection activeCell="G22" sqref="G22"/>
    </sheetView>
  </sheetViews>
  <sheetFormatPr defaultColWidth="9.00390625" defaultRowHeight="13.5"/>
  <cols>
    <col min="1" max="1" width="14.875" style="1" customWidth="1"/>
    <col min="2" max="2" width="33.125" style="1" customWidth="1"/>
    <col min="3" max="3" width="4.125" style="1" customWidth="1"/>
    <col min="4" max="4" width="1.875" style="1" customWidth="1"/>
    <col min="5" max="5" width="4.375" style="1" customWidth="1"/>
    <col min="6" max="6" width="15.125" style="1" customWidth="1"/>
    <col min="7" max="7" width="13.75390625" style="1" customWidth="1"/>
    <col min="8" max="8" width="7.50390625" style="1" bestFit="1" customWidth="1"/>
    <col min="9" max="9" width="13.75390625" style="1" customWidth="1"/>
    <col min="10" max="10" width="19.75390625" style="1" customWidth="1"/>
    <col min="11" max="16384" width="9.00390625" style="1" customWidth="1"/>
  </cols>
  <sheetData>
    <row r="1" spans="1:10" ht="24.75" customHeight="1">
      <c r="A1" s="2" t="s">
        <v>22</v>
      </c>
      <c r="I1" s="174"/>
      <c r="J1" s="174"/>
    </row>
    <row r="2" spans="1:4" s="4" customFormat="1" ht="45" customHeight="1" thickBot="1">
      <c r="A2" s="4" t="s">
        <v>0</v>
      </c>
      <c r="C2" s="38"/>
      <c r="D2" s="38"/>
    </row>
    <row r="3" spans="1:10" s="3" customFormat="1" ht="33" customHeight="1">
      <c r="A3" s="184" t="s">
        <v>1</v>
      </c>
      <c r="B3" s="186" t="s">
        <v>2</v>
      </c>
      <c r="C3" s="178" t="s">
        <v>3</v>
      </c>
      <c r="D3" s="179"/>
      <c r="E3" s="180"/>
      <c r="F3" s="175" t="s">
        <v>113</v>
      </c>
      <c r="G3" s="175"/>
      <c r="H3" s="175"/>
      <c r="I3" s="175"/>
      <c r="J3" s="176" t="s">
        <v>5</v>
      </c>
    </row>
    <row r="4" spans="1:10" s="3" customFormat="1" ht="37.5" customHeight="1" thickBot="1">
      <c r="A4" s="185"/>
      <c r="B4" s="187"/>
      <c r="C4" s="181"/>
      <c r="D4" s="182"/>
      <c r="E4" s="183"/>
      <c r="F4" s="6" t="s">
        <v>57</v>
      </c>
      <c r="G4" s="6" t="s">
        <v>58</v>
      </c>
      <c r="H4" s="5" t="s">
        <v>4</v>
      </c>
      <c r="I4" s="6" t="s">
        <v>59</v>
      </c>
      <c r="J4" s="177"/>
    </row>
    <row r="5" spans="1:10" s="4" customFormat="1" ht="36" customHeight="1">
      <c r="A5" s="108" t="s">
        <v>20</v>
      </c>
      <c r="B5" s="104" t="s">
        <v>34</v>
      </c>
      <c r="C5" s="50" t="s">
        <v>24</v>
      </c>
      <c r="D5" s="69" t="s">
        <v>56</v>
      </c>
      <c r="E5" s="52" t="s">
        <v>25</v>
      </c>
      <c r="F5" s="81">
        <v>397877550</v>
      </c>
      <c r="G5" s="81">
        <v>150000900</v>
      </c>
      <c r="H5" s="33">
        <v>0.25</v>
      </c>
      <c r="I5" s="85">
        <f aca="true" t="shared" si="0" ref="I5:I19">ROUNDDOWN(H5*G5,-3)</f>
        <v>37500000</v>
      </c>
      <c r="J5" s="58"/>
    </row>
    <row r="6" spans="1:10" s="4" customFormat="1" ht="36" customHeight="1">
      <c r="A6" s="108" t="s">
        <v>69</v>
      </c>
      <c r="B6" s="104" t="s">
        <v>70</v>
      </c>
      <c r="C6" s="50" t="s">
        <v>36</v>
      </c>
      <c r="D6" s="69" t="s">
        <v>56</v>
      </c>
      <c r="E6" s="52" t="s">
        <v>37</v>
      </c>
      <c r="F6" s="81">
        <v>560099400</v>
      </c>
      <c r="G6" s="81">
        <v>527292500</v>
      </c>
      <c r="H6" s="33">
        <v>0.3333333333333333</v>
      </c>
      <c r="I6" s="85">
        <v>175300000</v>
      </c>
      <c r="J6" s="58"/>
    </row>
    <row r="7" spans="1:10" s="4" customFormat="1" ht="36" customHeight="1">
      <c r="A7" s="172" t="s">
        <v>21</v>
      </c>
      <c r="B7" s="114" t="s">
        <v>74</v>
      </c>
      <c r="C7" s="50" t="s">
        <v>133</v>
      </c>
      <c r="D7" s="69" t="s">
        <v>56</v>
      </c>
      <c r="E7" s="52" t="s">
        <v>75</v>
      </c>
      <c r="F7" s="81">
        <v>259319550</v>
      </c>
      <c r="G7" s="81">
        <v>255306000</v>
      </c>
      <c r="H7" s="33">
        <v>0.3333333333333333</v>
      </c>
      <c r="I7" s="115">
        <f t="shared" si="0"/>
        <v>85102000</v>
      </c>
      <c r="J7" s="117"/>
    </row>
    <row r="8" spans="1:10" s="4" customFormat="1" ht="36" customHeight="1">
      <c r="A8" s="173"/>
      <c r="B8" s="114" t="s">
        <v>74</v>
      </c>
      <c r="C8" s="50" t="s">
        <v>16</v>
      </c>
      <c r="D8" s="69" t="s">
        <v>56</v>
      </c>
      <c r="E8" s="52" t="s">
        <v>37</v>
      </c>
      <c r="F8" s="81">
        <v>88086600</v>
      </c>
      <c r="G8" s="81">
        <v>78084000</v>
      </c>
      <c r="H8" s="33">
        <v>0.3333333333333333</v>
      </c>
      <c r="I8" s="115">
        <f t="shared" si="0"/>
        <v>26028000</v>
      </c>
      <c r="J8" s="117"/>
    </row>
    <row r="9" spans="1:10" s="4" customFormat="1" ht="36" customHeight="1">
      <c r="A9" s="172" t="s">
        <v>12</v>
      </c>
      <c r="B9" s="104" t="s">
        <v>33</v>
      </c>
      <c r="C9" s="50" t="s">
        <v>23</v>
      </c>
      <c r="D9" s="69" t="s">
        <v>56</v>
      </c>
      <c r="E9" s="52" t="s">
        <v>131</v>
      </c>
      <c r="F9" s="81">
        <v>270023250</v>
      </c>
      <c r="G9" s="81">
        <v>179100000</v>
      </c>
      <c r="H9" s="33">
        <v>0.3333333333333333</v>
      </c>
      <c r="I9" s="85">
        <f t="shared" si="0"/>
        <v>59700000</v>
      </c>
      <c r="J9" s="117"/>
    </row>
    <row r="10" spans="1:10" s="4" customFormat="1" ht="36" customHeight="1">
      <c r="A10" s="173"/>
      <c r="B10" s="114" t="s">
        <v>33</v>
      </c>
      <c r="C10" s="50" t="s">
        <v>23</v>
      </c>
      <c r="D10" s="69" t="s">
        <v>56</v>
      </c>
      <c r="E10" s="52" t="s">
        <v>132</v>
      </c>
      <c r="F10" s="81">
        <v>178905300</v>
      </c>
      <c r="G10" s="81">
        <v>151500000</v>
      </c>
      <c r="H10" s="33">
        <v>0.3333333333333333</v>
      </c>
      <c r="I10" s="115">
        <f t="shared" si="0"/>
        <v>50500000</v>
      </c>
      <c r="J10" s="117"/>
    </row>
    <row r="11" spans="1:10" s="4" customFormat="1" ht="36" customHeight="1">
      <c r="A11" s="141" t="s">
        <v>29</v>
      </c>
      <c r="B11" s="105" t="s">
        <v>68</v>
      </c>
      <c r="C11" s="50" t="s">
        <v>72</v>
      </c>
      <c r="D11" s="69" t="s">
        <v>56</v>
      </c>
      <c r="E11" s="52" t="s">
        <v>73</v>
      </c>
      <c r="F11" s="81">
        <v>53615100</v>
      </c>
      <c r="G11" s="81">
        <v>45000000</v>
      </c>
      <c r="H11" s="33">
        <v>0.3333333333333333</v>
      </c>
      <c r="I11" s="85">
        <f t="shared" si="0"/>
        <v>15000000</v>
      </c>
      <c r="J11" s="59"/>
    </row>
    <row r="12" spans="1:10" s="4" customFormat="1" ht="36" customHeight="1">
      <c r="A12" s="103" t="s">
        <v>76</v>
      </c>
      <c r="B12" s="114" t="s">
        <v>74</v>
      </c>
      <c r="C12" s="50" t="s">
        <v>36</v>
      </c>
      <c r="D12" s="69" t="s">
        <v>56</v>
      </c>
      <c r="E12" s="52" t="s">
        <v>37</v>
      </c>
      <c r="F12" s="81">
        <v>470871450</v>
      </c>
      <c r="G12" s="81">
        <v>450150000</v>
      </c>
      <c r="H12" s="33">
        <v>0.3333333333333333</v>
      </c>
      <c r="I12" s="115">
        <f t="shared" si="0"/>
        <v>150050000</v>
      </c>
      <c r="J12" s="59"/>
    </row>
    <row r="13" spans="1:15" s="4" customFormat="1" ht="36" customHeight="1">
      <c r="A13" s="141" t="s">
        <v>130</v>
      </c>
      <c r="B13" s="104" t="s">
        <v>34</v>
      </c>
      <c r="C13" s="50" t="s">
        <v>134</v>
      </c>
      <c r="D13" s="69" t="s">
        <v>56</v>
      </c>
      <c r="E13" s="52" t="s">
        <v>51</v>
      </c>
      <c r="F13" s="81">
        <v>41714400</v>
      </c>
      <c r="G13" s="81">
        <v>40000000</v>
      </c>
      <c r="H13" s="33">
        <v>0.3333333333333333</v>
      </c>
      <c r="I13" s="115">
        <f t="shared" si="0"/>
        <v>13333000</v>
      </c>
      <c r="J13" s="59"/>
      <c r="O13" s="31"/>
    </row>
    <row r="14" spans="1:10" s="4" customFormat="1" ht="36" customHeight="1">
      <c r="A14" s="170" t="s">
        <v>30</v>
      </c>
      <c r="B14" s="105" t="s">
        <v>71</v>
      </c>
      <c r="C14" s="50" t="s">
        <v>16</v>
      </c>
      <c r="D14" s="69" t="s">
        <v>56</v>
      </c>
      <c r="E14" s="52" t="s">
        <v>37</v>
      </c>
      <c r="F14" s="81">
        <v>783742050</v>
      </c>
      <c r="G14" s="81">
        <v>748593300</v>
      </c>
      <c r="H14" s="33">
        <v>0.3333333333333333</v>
      </c>
      <c r="I14" s="85">
        <f t="shared" si="0"/>
        <v>249531000</v>
      </c>
      <c r="J14" s="109"/>
    </row>
    <row r="15" spans="1:10" s="4" customFormat="1" ht="36" customHeight="1">
      <c r="A15" s="171"/>
      <c r="B15" s="105" t="s">
        <v>71</v>
      </c>
      <c r="C15" s="50" t="s">
        <v>16</v>
      </c>
      <c r="D15" s="69" t="s">
        <v>56</v>
      </c>
      <c r="E15" s="52" t="s">
        <v>37</v>
      </c>
      <c r="F15" s="82">
        <v>1324980350</v>
      </c>
      <c r="G15" s="82">
        <v>1324980350</v>
      </c>
      <c r="H15" s="32">
        <v>0.3333333333333333</v>
      </c>
      <c r="I15" s="85">
        <f t="shared" si="0"/>
        <v>441660000</v>
      </c>
      <c r="J15" s="158"/>
    </row>
    <row r="16" spans="1:10" s="31" customFormat="1" ht="36" customHeight="1">
      <c r="A16" s="167" t="s">
        <v>28</v>
      </c>
      <c r="B16" s="105" t="s">
        <v>31</v>
      </c>
      <c r="C16" s="49" t="s">
        <v>15</v>
      </c>
      <c r="D16" s="69" t="s">
        <v>56</v>
      </c>
      <c r="E16" s="51" t="s">
        <v>13</v>
      </c>
      <c r="F16" s="82">
        <v>14424000</v>
      </c>
      <c r="G16" s="82">
        <v>14424000</v>
      </c>
      <c r="H16" s="32">
        <v>0.5</v>
      </c>
      <c r="I16" s="85">
        <f t="shared" si="0"/>
        <v>7212000</v>
      </c>
      <c r="J16" s="53"/>
    </row>
    <row r="17" spans="1:10" s="31" customFormat="1" ht="36" customHeight="1">
      <c r="A17" s="168"/>
      <c r="B17" s="105" t="s">
        <v>31</v>
      </c>
      <c r="C17" s="49" t="s">
        <v>15</v>
      </c>
      <c r="D17" s="69" t="s">
        <v>56</v>
      </c>
      <c r="E17" s="51" t="s">
        <v>13</v>
      </c>
      <c r="F17" s="81">
        <v>106646000</v>
      </c>
      <c r="G17" s="81">
        <v>106646000</v>
      </c>
      <c r="H17" s="33">
        <v>0.5</v>
      </c>
      <c r="I17" s="85">
        <f t="shared" si="0"/>
        <v>53323000</v>
      </c>
      <c r="J17" s="157"/>
    </row>
    <row r="18" spans="1:10" s="31" customFormat="1" ht="36" customHeight="1">
      <c r="A18" s="168"/>
      <c r="B18" s="105" t="s">
        <v>32</v>
      </c>
      <c r="C18" s="50" t="s">
        <v>15</v>
      </c>
      <c r="D18" s="69" t="s">
        <v>56</v>
      </c>
      <c r="E18" s="52" t="s">
        <v>35</v>
      </c>
      <c r="F18" s="81">
        <v>65200000</v>
      </c>
      <c r="G18" s="155">
        <v>65200000</v>
      </c>
      <c r="H18" s="156">
        <v>0.3333333333333333</v>
      </c>
      <c r="I18" s="159">
        <f t="shared" si="0"/>
        <v>21733000</v>
      </c>
      <c r="J18" s="58" t="s">
        <v>135</v>
      </c>
    </row>
    <row r="19" spans="1:10" s="31" customFormat="1" ht="36" customHeight="1" thickBot="1">
      <c r="A19" s="169"/>
      <c r="B19" s="160" t="s">
        <v>32</v>
      </c>
      <c r="C19" s="161" t="s">
        <v>15</v>
      </c>
      <c r="D19" s="162" t="s">
        <v>56</v>
      </c>
      <c r="E19" s="163" t="s">
        <v>35</v>
      </c>
      <c r="F19" s="128">
        <v>302099650</v>
      </c>
      <c r="G19" s="83">
        <v>298852000</v>
      </c>
      <c r="H19" s="70">
        <v>0.3333333333333333</v>
      </c>
      <c r="I19" s="86">
        <f t="shared" si="0"/>
        <v>99617000</v>
      </c>
      <c r="J19" s="71"/>
    </row>
    <row r="20" spans="1:10" s="4" customFormat="1" ht="36" customHeight="1" thickBot="1">
      <c r="A20" s="7" t="s">
        <v>6</v>
      </c>
      <c r="B20" s="30">
        <f>+COUNTA(B5:B19)</f>
        <v>15</v>
      </c>
      <c r="C20" s="54"/>
      <c r="D20" s="55"/>
      <c r="E20" s="56"/>
      <c r="F20" s="84">
        <f>SUM(F5:F19)</f>
        <v>4917604650</v>
      </c>
      <c r="G20" s="84">
        <f>SUM(G5:G19)</f>
        <v>4435129050</v>
      </c>
      <c r="H20" s="8"/>
      <c r="I20" s="84">
        <f>SUM(I5:I19)</f>
        <v>1485589000</v>
      </c>
      <c r="J20" s="9"/>
    </row>
    <row r="21" spans="1:13" s="10" customFormat="1" ht="19.5" customHeight="1">
      <c r="A21" s="28"/>
      <c r="B21" s="12"/>
      <c r="C21" s="12"/>
      <c r="D21" s="12"/>
      <c r="E21" s="15"/>
      <c r="F21" s="19"/>
      <c r="G21" s="15"/>
      <c r="J21" s="11"/>
      <c r="M21" s="12"/>
    </row>
  </sheetData>
  <sheetProtection/>
  <mergeCells count="10">
    <mergeCell ref="A16:A19"/>
    <mergeCell ref="A14:A15"/>
    <mergeCell ref="A7:A8"/>
    <mergeCell ref="I1:J1"/>
    <mergeCell ref="F3:I3"/>
    <mergeCell ref="J3:J4"/>
    <mergeCell ref="A9:A10"/>
    <mergeCell ref="C3:E4"/>
    <mergeCell ref="A3:A4"/>
    <mergeCell ref="B3:B4"/>
  </mergeCells>
  <printOptions horizontalCentered="1"/>
  <pageMargins left="0.7874015748031497" right="0.7874015748031497" top="0.5905511811023623" bottom="0.7874015748031497" header="0.5118110236220472" footer="0.511811023622047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85" zoomScaleNormal="80" zoomScaleSheetLayoutView="85" zoomScalePageLayoutView="0" workbookViewId="0" topLeftCell="A13">
      <selection activeCell="J5" sqref="J5"/>
    </sheetView>
  </sheetViews>
  <sheetFormatPr defaultColWidth="9.00390625" defaultRowHeight="13.5"/>
  <cols>
    <col min="1" max="1" width="9.625" style="10" customWidth="1"/>
    <col min="2" max="2" width="12.50390625" style="10" customWidth="1"/>
    <col min="3" max="3" width="21.50390625" style="10" customWidth="1"/>
    <col min="4" max="4" width="4.50390625" style="14" bestFit="1" customWidth="1"/>
    <col min="5" max="5" width="1.625" style="18" customWidth="1"/>
    <col min="6" max="6" width="4.50390625" style="14" bestFit="1" customWidth="1"/>
    <col min="7" max="8" width="15.125" style="10" customWidth="1"/>
    <col min="9" max="9" width="8.00390625" style="11" customWidth="1"/>
    <col min="10" max="10" width="15.125" style="10" customWidth="1"/>
    <col min="11" max="11" width="20.50390625" style="12" bestFit="1" customWidth="1"/>
    <col min="12" max="16384" width="9.00390625" style="10" customWidth="1"/>
  </cols>
  <sheetData>
    <row r="1" spans="1:9" ht="24" customHeight="1">
      <c r="A1" s="2" t="s">
        <v>22</v>
      </c>
      <c r="H1" s="197"/>
      <c r="I1" s="197"/>
    </row>
    <row r="2" spans="1:6" ht="45" customHeight="1" thickBot="1">
      <c r="A2" s="10" t="s">
        <v>27</v>
      </c>
      <c r="D2" s="10"/>
      <c r="E2" s="12"/>
      <c r="F2" s="10"/>
    </row>
    <row r="3" spans="1:11" s="12" customFormat="1" ht="33" customHeight="1">
      <c r="A3" s="202" t="s">
        <v>7</v>
      </c>
      <c r="B3" s="200" t="s">
        <v>8</v>
      </c>
      <c r="C3" s="200" t="s">
        <v>9</v>
      </c>
      <c r="D3" s="204" t="s">
        <v>11</v>
      </c>
      <c r="E3" s="205"/>
      <c r="F3" s="206"/>
      <c r="G3" s="175" t="s">
        <v>113</v>
      </c>
      <c r="H3" s="175"/>
      <c r="I3" s="175"/>
      <c r="J3" s="175"/>
      <c r="K3" s="198" t="s">
        <v>5</v>
      </c>
    </row>
    <row r="4" spans="1:11" s="13" customFormat="1" ht="37.5" customHeight="1" thickBot="1">
      <c r="A4" s="203"/>
      <c r="B4" s="201"/>
      <c r="C4" s="201"/>
      <c r="D4" s="207"/>
      <c r="E4" s="208"/>
      <c r="F4" s="209"/>
      <c r="G4" s="22" t="s">
        <v>64</v>
      </c>
      <c r="H4" s="22" t="s">
        <v>65</v>
      </c>
      <c r="I4" s="23" t="s">
        <v>10</v>
      </c>
      <c r="J4" s="22" t="s">
        <v>66</v>
      </c>
      <c r="K4" s="199"/>
    </row>
    <row r="5" spans="1:11" ht="35.25" customHeight="1">
      <c r="A5" s="194" t="s">
        <v>38</v>
      </c>
      <c r="B5" s="72" t="s">
        <v>96</v>
      </c>
      <c r="C5" s="67" t="s">
        <v>116</v>
      </c>
      <c r="D5" s="68" t="s">
        <v>46</v>
      </c>
      <c r="E5" s="95" t="s">
        <v>63</v>
      </c>
      <c r="F5" s="102" t="s">
        <v>47</v>
      </c>
      <c r="G5" s="87">
        <v>134610000</v>
      </c>
      <c r="H5" s="88">
        <v>134610000</v>
      </c>
      <c r="I5" s="36">
        <v>0.4</v>
      </c>
      <c r="J5" s="80">
        <f aca="true" t="shared" si="0" ref="J5:J16">ROUNDDOWN(I5*H5,-3)</f>
        <v>53844000</v>
      </c>
      <c r="K5" s="151"/>
    </row>
    <row r="6" spans="1:11" ht="35.25" customHeight="1">
      <c r="A6" s="195"/>
      <c r="B6" s="73" t="s">
        <v>97</v>
      </c>
      <c r="C6" s="60" t="s">
        <v>116</v>
      </c>
      <c r="D6" s="34" t="s">
        <v>44</v>
      </c>
      <c r="E6" s="96" t="s">
        <v>56</v>
      </c>
      <c r="F6" s="35" t="s">
        <v>45</v>
      </c>
      <c r="G6" s="89">
        <v>203926050</v>
      </c>
      <c r="H6" s="90">
        <v>197205000</v>
      </c>
      <c r="I6" s="36">
        <v>0.4</v>
      </c>
      <c r="J6" s="81">
        <f t="shared" si="0"/>
        <v>78882000</v>
      </c>
      <c r="K6" s="152"/>
    </row>
    <row r="7" spans="1:11" ht="35.25" customHeight="1">
      <c r="A7" s="195"/>
      <c r="B7" s="73" t="s">
        <v>98</v>
      </c>
      <c r="C7" s="60" t="s">
        <v>116</v>
      </c>
      <c r="D7" s="34" t="s">
        <v>105</v>
      </c>
      <c r="E7" s="96" t="s">
        <v>56</v>
      </c>
      <c r="F7" s="35" t="s">
        <v>106</v>
      </c>
      <c r="G7" s="89">
        <v>195431550</v>
      </c>
      <c r="H7" s="90">
        <v>195000000</v>
      </c>
      <c r="I7" s="36">
        <v>0.4</v>
      </c>
      <c r="J7" s="81">
        <f t="shared" si="0"/>
        <v>78000000</v>
      </c>
      <c r="K7" s="153"/>
    </row>
    <row r="8" spans="1:11" ht="35.25" customHeight="1">
      <c r="A8" s="195"/>
      <c r="B8" s="74" t="s">
        <v>99</v>
      </c>
      <c r="C8" s="57" t="s">
        <v>117</v>
      </c>
      <c r="D8" s="34" t="s">
        <v>107</v>
      </c>
      <c r="E8" s="96" t="s">
        <v>56</v>
      </c>
      <c r="F8" s="35" t="s">
        <v>108</v>
      </c>
      <c r="G8" s="89">
        <v>49615650</v>
      </c>
      <c r="H8" s="90">
        <v>48535200</v>
      </c>
      <c r="I8" s="36">
        <v>0.4</v>
      </c>
      <c r="J8" s="81">
        <f t="shared" si="0"/>
        <v>19414000</v>
      </c>
      <c r="K8" s="153"/>
    </row>
    <row r="9" spans="1:11" ht="35.25" customHeight="1">
      <c r="A9" s="195"/>
      <c r="B9" s="107" t="s">
        <v>100</v>
      </c>
      <c r="C9" s="57" t="s">
        <v>119</v>
      </c>
      <c r="D9" s="34" t="s">
        <v>109</v>
      </c>
      <c r="E9" s="96" t="s">
        <v>56</v>
      </c>
      <c r="F9" s="35" t="s">
        <v>110</v>
      </c>
      <c r="G9" s="89">
        <v>88000080</v>
      </c>
      <c r="H9" s="90">
        <v>84000000</v>
      </c>
      <c r="I9" s="36">
        <v>0.4</v>
      </c>
      <c r="J9" s="81">
        <f t="shared" si="0"/>
        <v>33600000</v>
      </c>
      <c r="K9" s="153"/>
    </row>
    <row r="10" spans="1:11" ht="35.25" customHeight="1">
      <c r="A10" s="195"/>
      <c r="B10" s="75" t="s">
        <v>101</v>
      </c>
      <c r="C10" s="57" t="s">
        <v>118</v>
      </c>
      <c r="D10" s="34" t="s">
        <v>50</v>
      </c>
      <c r="E10" s="96" t="s">
        <v>56</v>
      </c>
      <c r="F10" s="35" t="s">
        <v>111</v>
      </c>
      <c r="G10" s="89">
        <v>400174350</v>
      </c>
      <c r="H10" s="90">
        <v>395862000</v>
      </c>
      <c r="I10" s="37">
        <v>0.3333333333333333</v>
      </c>
      <c r="J10" s="81">
        <f t="shared" si="0"/>
        <v>131954000</v>
      </c>
      <c r="K10" s="153"/>
    </row>
    <row r="11" spans="1:11" ht="35.25" customHeight="1">
      <c r="A11" s="196"/>
      <c r="B11" s="76" t="s">
        <v>102</v>
      </c>
      <c r="C11" s="57" t="s">
        <v>120</v>
      </c>
      <c r="D11" s="34" t="s">
        <v>112</v>
      </c>
      <c r="E11" s="96" t="s">
        <v>56</v>
      </c>
      <c r="F11" s="35" t="s">
        <v>114</v>
      </c>
      <c r="G11" s="89">
        <v>423101700</v>
      </c>
      <c r="H11" s="90">
        <v>416602200</v>
      </c>
      <c r="I11" s="37">
        <v>0.25</v>
      </c>
      <c r="J11" s="81">
        <f t="shared" si="0"/>
        <v>104150000</v>
      </c>
      <c r="K11" s="153"/>
    </row>
    <row r="12" spans="1:11" ht="35.25" customHeight="1">
      <c r="A12" s="140" t="s">
        <v>86</v>
      </c>
      <c r="B12" s="73" t="s">
        <v>87</v>
      </c>
      <c r="C12" s="57" t="s">
        <v>115</v>
      </c>
      <c r="D12" s="34" t="s">
        <v>108</v>
      </c>
      <c r="E12" s="96" t="s">
        <v>56</v>
      </c>
      <c r="F12" s="35" t="s">
        <v>49</v>
      </c>
      <c r="G12" s="89">
        <v>112116900</v>
      </c>
      <c r="H12" s="90">
        <v>105000000</v>
      </c>
      <c r="I12" s="36">
        <v>0.4</v>
      </c>
      <c r="J12" s="81">
        <f t="shared" si="0"/>
        <v>42000000</v>
      </c>
      <c r="K12" s="153" t="s">
        <v>124</v>
      </c>
    </row>
    <row r="13" spans="1:11" ht="35.25" customHeight="1">
      <c r="A13" s="77" t="s">
        <v>82</v>
      </c>
      <c r="B13" s="78" t="s">
        <v>83</v>
      </c>
      <c r="C13" s="60" t="s">
        <v>60</v>
      </c>
      <c r="D13" s="34" t="s">
        <v>36</v>
      </c>
      <c r="E13" s="96" t="s">
        <v>56</v>
      </c>
      <c r="F13" s="35" t="s">
        <v>51</v>
      </c>
      <c r="G13" s="89">
        <v>472139850</v>
      </c>
      <c r="H13" s="90">
        <v>407755950</v>
      </c>
      <c r="I13" s="36">
        <v>0.4</v>
      </c>
      <c r="J13" s="81">
        <f t="shared" si="0"/>
        <v>163102000</v>
      </c>
      <c r="K13" s="153"/>
    </row>
    <row r="14" spans="1:11" ht="35.25" customHeight="1">
      <c r="A14" s="110" t="s">
        <v>79</v>
      </c>
      <c r="B14" s="112" t="s">
        <v>80</v>
      </c>
      <c r="C14" s="60" t="s">
        <v>60</v>
      </c>
      <c r="D14" s="34" t="s">
        <v>36</v>
      </c>
      <c r="E14" s="96" t="s">
        <v>56</v>
      </c>
      <c r="F14" s="35" t="s">
        <v>45</v>
      </c>
      <c r="G14" s="150">
        <v>400000000</v>
      </c>
      <c r="H14" s="150">
        <v>400000000</v>
      </c>
      <c r="I14" s="36">
        <v>0.4</v>
      </c>
      <c r="J14" s="81">
        <f t="shared" si="0"/>
        <v>160000000</v>
      </c>
      <c r="K14" s="153"/>
    </row>
    <row r="15" spans="1:11" ht="35.25" customHeight="1">
      <c r="A15" s="191" t="s">
        <v>39</v>
      </c>
      <c r="B15" s="112" t="s">
        <v>91</v>
      </c>
      <c r="C15" s="60" t="s">
        <v>62</v>
      </c>
      <c r="D15" s="34" t="s">
        <v>108</v>
      </c>
      <c r="E15" s="96" t="s">
        <v>56</v>
      </c>
      <c r="F15" s="35" t="s">
        <v>106</v>
      </c>
      <c r="G15" s="89">
        <v>10000000</v>
      </c>
      <c r="H15" s="90">
        <v>10000000</v>
      </c>
      <c r="I15" s="36">
        <v>0.4</v>
      </c>
      <c r="J15" s="81">
        <f t="shared" si="0"/>
        <v>4000000</v>
      </c>
      <c r="K15" s="153" t="s">
        <v>122</v>
      </c>
    </row>
    <row r="16" spans="1:11" ht="35.25" customHeight="1">
      <c r="A16" s="193"/>
      <c r="B16" s="148" t="s">
        <v>92</v>
      </c>
      <c r="C16" s="57" t="s">
        <v>42</v>
      </c>
      <c r="D16" s="34" t="s">
        <v>108</v>
      </c>
      <c r="E16" s="96" t="s">
        <v>56</v>
      </c>
      <c r="F16" s="35" t="s">
        <v>49</v>
      </c>
      <c r="G16" s="89">
        <v>18000000</v>
      </c>
      <c r="H16" s="90">
        <v>18000000</v>
      </c>
      <c r="I16" s="36">
        <v>0.4</v>
      </c>
      <c r="J16" s="81">
        <f t="shared" si="0"/>
        <v>7200000</v>
      </c>
      <c r="K16" s="153" t="s">
        <v>123</v>
      </c>
    </row>
    <row r="17" spans="1:11" ht="35.25" customHeight="1">
      <c r="A17" s="193"/>
      <c r="B17" s="76" t="s">
        <v>93</v>
      </c>
      <c r="C17" s="57" t="s">
        <v>42</v>
      </c>
      <c r="D17" s="34" t="s">
        <v>50</v>
      </c>
      <c r="E17" s="96" t="s">
        <v>56</v>
      </c>
      <c r="F17" s="35" t="s">
        <v>51</v>
      </c>
      <c r="G17" s="89">
        <v>275000000</v>
      </c>
      <c r="H17" s="90">
        <v>275000000</v>
      </c>
      <c r="I17" s="37">
        <v>0.3333333333333333</v>
      </c>
      <c r="J17" s="81">
        <f>ROUNDDOWN(I17*H17,-3)</f>
        <v>91666000</v>
      </c>
      <c r="K17" s="153" t="s">
        <v>128</v>
      </c>
    </row>
    <row r="18" spans="1:11" ht="35.25" customHeight="1">
      <c r="A18" s="192"/>
      <c r="B18" s="73" t="s">
        <v>94</v>
      </c>
      <c r="C18" s="60" t="s">
        <v>61</v>
      </c>
      <c r="D18" s="34" t="s">
        <v>48</v>
      </c>
      <c r="E18" s="96" t="s">
        <v>56</v>
      </c>
      <c r="F18" s="35" t="s">
        <v>108</v>
      </c>
      <c r="G18" s="89">
        <v>69554100</v>
      </c>
      <c r="H18" s="90">
        <v>67347000</v>
      </c>
      <c r="I18" s="37">
        <v>0.3333333333333333</v>
      </c>
      <c r="J18" s="81">
        <f aca="true" t="shared" si="1" ref="J18:J26">ROUNDDOWN(I18*H18,-3)</f>
        <v>22449000</v>
      </c>
      <c r="K18" s="153"/>
    </row>
    <row r="19" spans="1:11" ht="35.25" customHeight="1">
      <c r="A19" s="191" t="s">
        <v>53</v>
      </c>
      <c r="B19" s="113" t="s">
        <v>77</v>
      </c>
      <c r="C19" s="60" t="s">
        <v>43</v>
      </c>
      <c r="D19" s="34" t="s">
        <v>78</v>
      </c>
      <c r="E19" s="96" t="s">
        <v>56</v>
      </c>
      <c r="F19" s="35" t="s">
        <v>49</v>
      </c>
      <c r="G19" s="89">
        <v>179631600</v>
      </c>
      <c r="H19" s="90">
        <v>176511000</v>
      </c>
      <c r="I19" s="37">
        <v>0.3333333333333333</v>
      </c>
      <c r="J19" s="92">
        <f t="shared" si="1"/>
        <v>58837000</v>
      </c>
      <c r="K19" s="153"/>
    </row>
    <row r="20" spans="1:11" ht="35.25" customHeight="1">
      <c r="A20" s="192"/>
      <c r="B20" s="113" t="s">
        <v>77</v>
      </c>
      <c r="C20" s="60" t="s">
        <v>43</v>
      </c>
      <c r="D20" s="34" t="s">
        <v>108</v>
      </c>
      <c r="E20" s="96" t="s">
        <v>56</v>
      </c>
      <c r="F20" s="35" t="s">
        <v>13</v>
      </c>
      <c r="G20" s="89">
        <v>90258800</v>
      </c>
      <c r="H20" s="90">
        <v>90000000</v>
      </c>
      <c r="I20" s="37">
        <v>0.3333333333333333</v>
      </c>
      <c r="J20" s="92">
        <f t="shared" si="1"/>
        <v>30000000</v>
      </c>
      <c r="K20" s="153"/>
    </row>
    <row r="21" spans="1:11" ht="35.25" customHeight="1">
      <c r="A21" s="111" t="s">
        <v>103</v>
      </c>
      <c r="B21" s="113" t="s">
        <v>104</v>
      </c>
      <c r="C21" s="57" t="s">
        <v>119</v>
      </c>
      <c r="D21" s="34" t="s">
        <v>108</v>
      </c>
      <c r="E21" s="96"/>
      <c r="F21" s="35" t="s">
        <v>45</v>
      </c>
      <c r="G21" s="89">
        <v>109706461</v>
      </c>
      <c r="H21" s="90">
        <v>94000000</v>
      </c>
      <c r="I21" s="36">
        <v>0.4</v>
      </c>
      <c r="J21" s="92">
        <f t="shared" si="1"/>
        <v>37600000</v>
      </c>
      <c r="K21" s="153"/>
    </row>
    <row r="22" spans="1:11" ht="35.25" customHeight="1">
      <c r="A22" s="188" t="s">
        <v>14</v>
      </c>
      <c r="B22" s="78" t="s">
        <v>88</v>
      </c>
      <c r="C22" s="57" t="s">
        <v>120</v>
      </c>
      <c r="D22" s="34" t="s">
        <v>108</v>
      </c>
      <c r="E22" s="96" t="s">
        <v>56</v>
      </c>
      <c r="F22" s="35" t="s">
        <v>106</v>
      </c>
      <c r="G22" s="89">
        <v>28000000</v>
      </c>
      <c r="H22" s="90">
        <v>28000000</v>
      </c>
      <c r="I22" s="36">
        <v>0.4</v>
      </c>
      <c r="J22" s="81">
        <f t="shared" si="1"/>
        <v>11200000</v>
      </c>
      <c r="K22" s="153" t="s">
        <v>125</v>
      </c>
    </row>
    <row r="23" spans="1:11" ht="35.25" customHeight="1">
      <c r="A23" s="189"/>
      <c r="B23" s="142" t="s">
        <v>89</v>
      </c>
      <c r="C23" s="57" t="s">
        <v>119</v>
      </c>
      <c r="D23" s="143" t="s">
        <v>108</v>
      </c>
      <c r="E23" s="96" t="s">
        <v>56</v>
      </c>
      <c r="F23" s="144" t="s">
        <v>121</v>
      </c>
      <c r="G23" s="145">
        <v>95292640</v>
      </c>
      <c r="H23" s="146">
        <v>89500000</v>
      </c>
      <c r="I23" s="36">
        <v>0.4</v>
      </c>
      <c r="J23" s="147">
        <f t="shared" si="1"/>
        <v>35800000</v>
      </c>
      <c r="K23" s="154" t="s">
        <v>126</v>
      </c>
    </row>
    <row r="24" spans="1:11" ht="35.25" customHeight="1">
      <c r="A24" s="190"/>
      <c r="B24" s="142" t="s">
        <v>90</v>
      </c>
      <c r="C24" s="57" t="s">
        <v>120</v>
      </c>
      <c r="D24" s="143" t="s">
        <v>108</v>
      </c>
      <c r="E24" s="96" t="s">
        <v>56</v>
      </c>
      <c r="F24" s="144" t="s">
        <v>106</v>
      </c>
      <c r="G24" s="145">
        <v>25025700</v>
      </c>
      <c r="H24" s="146">
        <v>24900000</v>
      </c>
      <c r="I24" s="36">
        <v>0.3333333333333333</v>
      </c>
      <c r="J24" s="147">
        <f t="shared" si="1"/>
        <v>8300000</v>
      </c>
      <c r="K24" s="154" t="s">
        <v>127</v>
      </c>
    </row>
    <row r="25" spans="1:11" ht="35.25" customHeight="1">
      <c r="A25" s="79" t="s">
        <v>40</v>
      </c>
      <c r="B25" s="75" t="s">
        <v>41</v>
      </c>
      <c r="C25" s="57" t="s">
        <v>42</v>
      </c>
      <c r="D25" s="34" t="s">
        <v>26</v>
      </c>
      <c r="E25" s="96" t="s">
        <v>56</v>
      </c>
      <c r="F25" s="35" t="s">
        <v>51</v>
      </c>
      <c r="G25" s="89">
        <v>38935250</v>
      </c>
      <c r="H25" s="90">
        <v>30425000</v>
      </c>
      <c r="I25" s="36">
        <v>0.4</v>
      </c>
      <c r="J25" s="81">
        <f t="shared" si="1"/>
        <v>12170000</v>
      </c>
      <c r="K25" s="153" t="s">
        <v>129</v>
      </c>
    </row>
    <row r="26" spans="1:11" ht="35.25" customHeight="1" thickBot="1">
      <c r="A26" s="120" t="s">
        <v>95</v>
      </c>
      <c r="B26" s="122" t="s">
        <v>81</v>
      </c>
      <c r="C26" s="149" t="s">
        <v>42</v>
      </c>
      <c r="D26" s="123" t="s">
        <v>36</v>
      </c>
      <c r="E26" s="124" t="s">
        <v>56</v>
      </c>
      <c r="F26" s="125" t="s">
        <v>51</v>
      </c>
      <c r="G26" s="126">
        <v>241430752</v>
      </c>
      <c r="H26" s="127">
        <v>169065750</v>
      </c>
      <c r="I26" s="37">
        <v>0.3333333333333333</v>
      </c>
      <c r="J26" s="128">
        <f t="shared" si="1"/>
        <v>56355000</v>
      </c>
      <c r="K26" s="121"/>
    </row>
    <row r="27" spans="1:11" ht="35.25" customHeight="1" thickBot="1">
      <c r="A27" s="29" t="s">
        <v>6</v>
      </c>
      <c r="B27" s="118"/>
      <c r="C27" s="30">
        <f>COUNTA(C5:C26)</f>
        <v>22</v>
      </c>
      <c r="D27" s="25"/>
      <c r="E27" s="26"/>
      <c r="F27" s="27"/>
      <c r="G27" s="91">
        <f>SUM(G5:G26)</f>
        <v>3659951433</v>
      </c>
      <c r="H27" s="91">
        <f>SUM(H5:H26)</f>
        <v>3457319100</v>
      </c>
      <c r="I27" s="24"/>
      <c r="J27" s="91">
        <f>SUM(J5:J26)</f>
        <v>1240523000</v>
      </c>
      <c r="K27" s="119"/>
    </row>
    <row r="28" spans="1:6" ht="19.5" customHeight="1">
      <c r="A28" s="28"/>
      <c r="B28" s="12"/>
      <c r="C28" s="12"/>
      <c r="D28" s="15"/>
      <c r="E28" s="19"/>
      <c r="F28" s="15"/>
    </row>
    <row r="29" spans="4:6" ht="14.25">
      <c r="D29" s="15"/>
      <c r="E29" s="19"/>
      <c r="F29" s="15"/>
    </row>
    <row r="30" spans="4:6" ht="14.25">
      <c r="D30" s="15"/>
      <c r="E30" s="19"/>
      <c r="F30" s="15"/>
    </row>
    <row r="31" spans="4:6" ht="14.25">
      <c r="D31" s="15"/>
      <c r="E31" s="19"/>
      <c r="F31" s="15"/>
    </row>
    <row r="32" spans="4:6" ht="14.25">
      <c r="D32" s="15"/>
      <c r="E32" s="19"/>
      <c r="F32" s="15"/>
    </row>
    <row r="33" spans="4:6" ht="14.25">
      <c r="D33" s="15"/>
      <c r="E33" s="19"/>
      <c r="F33" s="15"/>
    </row>
    <row r="34" spans="4:6" ht="14.25">
      <c r="D34" s="15"/>
      <c r="E34" s="19"/>
      <c r="F34" s="15"/>
    </row>
    <row r="35" spans="4:6" ht="14.25">
      <c r="D35" s="15"/>
      <c r="E35" s="19"/>
      <c r="F35" s="15"/>
    </row>
    <row r="36" spans="4:6" ht="14.25">
      <c r="D36" s="16"/>
      <c r="E36" s="20"/>
      <c r="F36" s="16"/>
    </row>
    <row r="38" spans="4:6" ht="14.25">
      <c r="D38" s="17"/>
      <c r="E38" s="21"/>
      <c r="F38" s="17"/>
    </row>
    <row r="39" spans="4:6" ht="14.25">
      <c r="D39" s="17"/>
      <c r="E39" s="21"/>
      <c r="F39" s="17"/>
    </row>
    <row r="40" spans="4:6" ht="14.25">
      <c r="D40" s="17"/>
      <c r="E40" s="21"/>
      <c r="F40" s="17"/>
    </row>
    <row r="41" spans="4:6" ht="14.25">
      <c r="D41" s="17"/>
      <c r="E41" s="21"/>
      <c r="F41" s="17"/>
    </row>
    <row r="42" spans="4:6" ht="14.25">
      <c r="D42" s="17"/>
      <c r="E42" s="21"/>
      <c r="F42" s="17"/>
    </row>
    <row r="43" spans="4:6" ht="14.25">
      <c r="D43" s="17"/>
      <c r="E43" s="21"/>
      <c r="F43" s="17"/>
    </row>
    <row r="44" spans="4:6" ht="14.25">
      <c r="D44" s="17"/>
      <c r="E44" s="21"/>
      <c r="F44" s="17"/>
    </row>
    <row r="45" spans="4:6" ht="14.25">
      <c r="D45" s="17"/>
      <c r="E45" s="21"/>
      <c r="F45" s="17"/>
    </row>
    <row r="46" spans="4:6" ht="14.25">
      <c r="D46" s="17"/>
      <c r="E46" s="21"/>
      <c r="F46" s="17"/>
    </row>
    <row r="47" spans="4:6" ht="14.25">
      <c r="D47" s="17"/>
      <c r="E47" s="21"/>
      <c r="F47" s="17"/>
    </row>
    <row r="48" spans="4:6" ht="14.25">
      <c r="D48" s="17"/>
      <c r="E48" s="21"/>
      <c r="F48" s="17"/>
    </row>
    <row r="49" spans="4:6" ht="14.25">
      <c r="D49" s="17"/>
      <c r="E49" s="21"/>
      <c r="F49" s="17"/>
    </row>
    <row r="50" spans="4:6" ht="14.25">
      <c r="D50" s="17"/>
      <c r="E50" s="21"/>
      <c r="F50" s="17"/>
    </row>
    <row r="51" spans="4:6" ht="14.25">
      <c r="D51" s="17"/>
      <c r="E51" s="21"/>
      <c r="F51" s="17"/>
    </row>
    <row r="52" spans="4:6" ht="14.25">
      <c r="D52" s="17"/>
      <c r="E52" s="21"/>
      <c r="F52" s="17"/>
    </row>
    <row r="53" spans="4:6" ht="14.25">
      <c r="D53" s="17"/>
      <c r="E53" s="21"/>
      <c r="F53" s="17"/>
    </row>
    <row r="54" spans="4:6" ht="14.25">
      <c r="D54" s="17"/>
      <c r="E54" s="21"/>
      <c r="F54" s="17"/>
    </row>
  </sheetData>
  <sheetProtection/>
  <mergeCells count="11">
    <mergeCell ref="D3:F4"/>
    <mergeCell ref="A22:A24"/>
    <mergeCell ref="A19:A20"/>
    <mergeCell ref="A15:A18"/>
    <mergeCell ref="A5:A11"/>
    <mergeCell ref="H1:I1"/>
    <mergeCell ref="K3:K4"/>
    <mergeCell ref="G3:J3"/>
    <mergeCell ref="C3:C4"/>
    <mergeCell ref="A3:A4"/>
    <mergeCell ref="B3:B4"/>
  </mergeCells>
  <printOptions horizontalCentered="1"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3.5"/>
  <cols>
    <col min="1" max="1" width="9.625" style="10" customWidth="1"/>
    <col min="2" max="2" width="19.75390625" style="10" customWidth="1"/>
    <col min="3" max="3" width="14.125" style="10" customWidth="1"/>
    <col min="4" max="4" width="4.50390625" style="14" bestFit="1" customWidth="1"/>
    <col min="5" max="5" width="1.875" style="18" customWidth="1"/>
    <col min="6" max="6" width="4.50390625" style="14" bestFit="1" customWidth="1"/>
    <col min="7" max="8" width="15.125" style="10" customWidth="1"/>
    <col min="9" max="9" width="11.625" style="11" customWidth="1"/>
    <col min="10" max="10" width="15.125" style="10" customWidth="1"/>
    <col min="11" max="11" width="18.375" style="12" bestFit="1" customWidth="1"/>
    <col min="12" max="12" width="9.00390625" style="10" customWidth="1"/>
    <col min="13" max="13" width="10.25390625" style="10" bestFit="1" customWidth="1"/>
    <col min="14" max="16384" width="9.00390625" style="10" customWidth="1"/>
  </cols>
  <sheetData>
    <row r="1" spans="1:9" ht="24.75" customHeight="1">
      <c r="A1" s="2" t="s">
        <v>22</v>
      </c>
      <c r="H1" s="197"/>
      <c r="I1" s="197"/>
    </row>
    <row r="2" spans="1:6" ht="43.5" customHeight="1" thickBot="1">
      <c r="A2" s="10" t="s">
        <v>17</v>
      </c>
      <c r="D2" s="10"/>
      <c r="E2" s="12"/>
      <c r="F2" s="10"/>
    </row>
    <row r="3" spans="1:11" s="12" customFormat="1" ht="33" customHeight="1">
      <c r="A3" s="202" t="s">
        <v>7</v>
      </c>
      <c r="B3" s="200" t="s">
        <v>18</v>
      </c>
      <c r="C3" s="200" t="s">
        <v>19</v>
      </c>
      <c r="D3" s="219" t="s">
        <v>11</v>
      </c>
      <c r="E3" s="219"/>
      <c r="F3" s="219"/>
      <c r="G3" s="221" t="s">
        <v>113</v>
      </c>
      <c r="H3" s="221"/>
      <c r="I3" s="221"/>
      <c r="J3" s="221"/>
      <c r="K3" s="210" t="s">
        <v>5</v>
      </c>
    </row>
    <row r="4" spans="1:11" s="13" customFormat="1" ht="37.5" customHeight="1" thickBot="1">
      <c r="A4" s="203"/>
      <c r="B4" s="201"/>
      <c r="C4" s="201"/>
      <c r="D4" s="220"/>
      <c r="E4" s="220"/>
      <c r="F4" s="220"/>
      <c r="G4" s="22" t="s">
        <v>64</v>
      </c>
      <c r="H4" s="22" t="s">
        <v>65</v>
      </c>
      <c r="I4" s="23" t="s">
        <v>10</v>
      </c>
      <c r="J4" s="22" t="s">
        <v>66</v>
      </c>
      <c r="K4" s="211"/>
    </row>
    <row r="5" spans="1:11" s="39" customFormat="1" ht="33" customHeight="1">
      <c r="A5" s="214" t="s">
        <v>54</v>
      </c>
      <c r="B5" s="46" t="s">
        <v>144</v>
      </c>
      <c r="C5" s="47" t="s">
        <v>136</v>
      </c>
      <c r="D5" s="97" t="s">
        <v>13</v>
      </c>
      <c r="E5" s="96"/>
      <c r="F5" s="35"/>
      <c r="G5" s="165">
        <v>14136150</v>
      </c>
      <c r="H5" s="93">
        <v>14136150</v>
      </c>
      <c r="I5" s="61">
        <v>0.5</v>
      </c>
      <c r="J5" s="93">
        <f aca="true" t="shared" si="0" ref="J5:J11">ROUNDDOWN(I5*H5,-3)</f>
        <v>7068000</v>
      </c>
      <c r="K5" s="135"/>
    </row>
    <row r="6" spans="1:11" s="39" customFormat="1" ht="33" customHeight="1">
      <c r="A6" s="215"/>
      <c r="B6" s="46" t="s">
        <v>138</v>
      </c>
      <c r="C6" s="47" t="s">
        <v>172</v>
      </c>
      <c r="D6" s="97" t="s">
        <v>148</v>
      </c>
      <c r="E6" s="96"/>
      <c r="F6" s="35"/>
      <c r="G6" s="93">
        <v>18028500</v>
      </c>
      <c r="H6" s="93">
        <v>14781900</v>
      </c>
      <c r="I6" s="61">
        <v>0.5</v>
      </c>
      <c r="J6" s="93">
        <f t="shared" si="0"/>
        <v>7390000</v>
      </c>
      <c r="K6" s="135"/>
    </row>
    <row r="7" spans="1:11" s="39" customFormat="1" ht="33" customHeight="1">
      <c r="A7" s="212" t="s">
        <v>139</v>
      </c>
      <c r="B7" s="46" t="s">
        <v>141</v>
      </c>
      <c r="C7" s="47" t="s">
        <v>172</v>
      </c>
      <c r="D7" s="97" t="s">
        <v>13</v>
      </c>
      <c r="E7" s="96"/>
      <c r="F7" s="35"/>
      <c r="G7" s="93">
        <v>7245000</v>
      </c>
      <c r="H7" s="93">
        <v>7245000</v>
      </c>
      <c r="I7" s="61">
        <v>0.5</v>
      </c>
      <c r="J7" s="93">
        <f t="shared" si="0"/>
        <v>3622000</v>
      </c>
      <c r="K7" s="135"/>
    </row>
    <row r="8" spans="1:11" s="39" customFormat="1" ht="33" customHeight="1">
      <c r="A8" s="215"/>
      <c r="B8" s="46" t="s">
        <v>142</v>
      </c>
      <c r="C8" s="47" t="s">
        <v>172</v>
      </c>
      <c r="D8" s="97" t="s">
        <v>13</v>
      </c>
      <c r="E8" s="96"/>
      <c r="F8" s="35"/>
      <c r="G8" s="93">
        <v>2836050</v>
      </c>
      <c r="H8" s="93">
        <v>2690100</v>
      </c>
      <c r="I8" s="61">
        <v>0.5</v>
      </c>
      <c r="J8" s="93">
        <f t="shared" si="0"/>
        <v>1345000</v>
      </c>
      <c r="K8" s="135"/>
    </row>
    <row r="9" spans="1:11" s="39" customFormat="1" ht="33" customHeight="1">
      <c r="A9" s="166" t="s">
        <v>146</v>
      </c>
      <c r="B9" s="46" t="s">
        <v>147</v>
      </c>
      <c r="C9" s="47" t="s">
        <v>172</v>
      </c>
      <c r="D9" s="97" t="s">
        <v>13</v>
      </c>
      <c r="E9" s="96"/>
      <c r="F9" s="35"/>
      <c r="G9" s="93">
        <v>6762000</v>
      </c>
      <c r="H9" s="93">
        <v>5922000</v>
      </c>
      <c r="I9" s="61">
        <v>0.5</v>
      </c>
      <c r="J9" s="93">
        <f t="shared" si="0"/>
        <v>2961000</v>
      </c>
      <c r="K9" s="135"/>
    </row>
    <row r="10" spans="1:11" s="39" customFormat="1" ht="33" customHeight="1">
      <c r="A10" s="222" t="s">
        <v>140</v>
      </c>
      <c r="B10" s="46" t="s">
        <v>145</v>
      </c>
      <c r="C10" s="47" t="s">
        <v>172</v>
      </c>
      <c r="D10" s="97" t="s">
        <v>13</v>
      </c>
      <c r="E10" s="96"/>
      <c r="F10" s="35"/>
      <c r="G10" s="93">
        <v>16785300</v>
      </c>
      <c r="H10" s="93">
        <v>13841100</v>
      </c>
      <c r="I10" s="61">
        <v>0.5</v>
      </c>
      <c r="J10" s="93">
        <f t="shared" si="0"/>
        <v>6920000</v>
      </c>
      <c r="K10" s="135"/>
    </row>
    <row r="11" spans="1:11" s="39" customFormat="1" ht="33" customHeight="1">
      <c r="A11" s="222" t="s">
        <v>137</v>
      </c>
      <c r="B11" s="46" t="s">
        <v>143</v>
      </c>
      <c r="C11" s="47" t="s">
        <v>173</v>
      </c>
      <c r="D11" s="97" t="s">
        <v>13</v>
      </c>
      <c r="E11" s="96"/>
      <c r="F11" s="35"/>
      <c r="G11" s="93">
        <v>3356850</v>
      </c>
      <c r="H11" s="93">
        <v>3356850</v>
      </c>
      <c r="I11" s="61">
        <v>0.5</v>
      </c>
      <c r="J11" s="93">
        <f t="shared" si="0"/>
        <v>1678000</v>
      </c>
      <c r="K11" s="135"/>
    </row>
    <row r="12" spans="1:11" s="39" customFormat="1" ht="33" customHeight="1">
      <c r="A12" s="212" t="s">
        <v>67</v>
      </c>
      <c r="B12" s="46" t="s">
        <v>155</v>
      </c>
      <c r="C12" s="47" t="s">
        <v>55</v>
      </c>
      <c r="D12" s="97" t="s">
        <v>13</v>
      </c>
      <c r="E12" s="96"/>
      <c r="F12" s="99"/>
      <c r="G12" s="130">
        <v>1767116</v>
      </c>
      <c r="H12" s="130">
        <v>1767116</v>
      </c>
      <c r="I12" s="132" t="s">
        <v>85</v>
      </c>
      <c r="J12" s="130">
        <v>60921000</v>
      </c>
      <c r="K12" s="129"/>
    </row>
    <row r="13" spans="1:13" s="39" customFormat="1" ht="33" customHeight="1">
      <c r="A13" s="213"/>
      <c r="B13" s="46" t="s">
        <v>156</v>
      </c>
      <c r="C13" s="47" t="s">
        <v>55</v>
      </c>
      <c r="D13" s="97" t="s">
        <v>13</v>
      </c>
      <c r="E13" s="138"/>
      <c r="F13" s="139"/>
      <c r="G13" s="93">
        <v>85990800</v>
      </c>
      <c r="H13" s="93">
        <v>76387500</v>
      </c>
      <c r="I13" s="61" t="s">
        <v>85</v>
      </c>
      <c r="J13" s="93">
        <v>68255000</v>
      </c>
      <c r="K13" s="129"/>
      <c r="M13" s="131"/>
    </row>
    <row r="14" spans="1:13" s="39" customFormat="1" ht="33" customHeight="1">
      <c r="A14" s="213"/>
      <c r="B14" s="46" t="s">
        <v>157</v>
      </c>
      <c r="C14" s="48" t="s">
        <v>55</v>
      </c>
      <c r="D14" s="97" t="s">
        <v>13</v>
      </c>
      <c r="E14" s="96"/>
      <c r="F14" s="99"/>
      <c r="G14" s="93">
        <v>15120000</v>
      </c>
      <c r="H14" s="93">
        <v>15120000</v>
      </c>
      <c r="I14" s="61" t="s">
        <v>85</v>
      </c>
      <c r="J14" s="93">
        <v>13532000</v>
      </c>
      <c r="K14" s="129"/>
      <c r="M14" s="131"/>
    </row>
    <row r="15" spans="1:13" s="39" customFormat="1" ht="33" customHeight="1">
      <c r="A15" s="215"/>
      <c r="B15" s="46" t="s">
        <v>165</v>
      </c>
      <c r="C15" s="48" t="s">
        <v>55</v>
      </c>
      <c r="D15" s="97" t="s">
        <v>13</v>
      </c>
      <c r="E15" s="96"/>
      <c r="F15" s="99"/>
      <c r="G15" s="93">
        <v>167265000</v>
      </c>
      <c r="H15" s="93">
        <v>157833900</v>
      </c>
      <c r="I15" s="164" t="s">
        <v>171</v>
      </c>
      <c r="J15" s="93">
        <v>203218000</v>
      </c>
      <c r="K15" s="135" t="s">
        <v>166</v>
      </c>
      <c r="M15" s="131"/>
    </row>
    <row r="16" spans="1:11" s="39" customFormat="1" ht="33" customHeight="1">
      <c r="A16" s="212" t="s">
        <v>53</v>
      </c>
      <c r="B16" s="62" t="s">
        <v>158</v>
      </c>
      <c r="C16" s="47" t="s">
        <v>55</v>
      </c>
      <c r="D16" s="97" t="s">
        <v>13</v>
      </c>
      <c r="E16" s="96"/>
      <c r="F16" s="99"/>
      <c r="G16" s="133">
        <v>5565000</v>
      </c>
      <c r="H16" s="133">
        <v>5565000</v>
      </c>
      <c r="I16" s="134" t="s">
        <v>84</v>
      </c>
      <c r="J16" s="133">
        <v>4913000</v>
      </c>
      <c r="K16" s="135"/>
    </row>
    <row r="17" spans="1:11" s="39" customFormat="1" ht="33" customHeight="1">
      <c r="A17" s="213"/>
      <c r="B17" s="62" t="s">
        <v>158</v>
      </c>
      <c r="C17" s="47" t="s">
        <v>55</v>
      </c>
      <c r="D17" s="97" t="s">
        <v>13</v>
      </c>
      <c r="E17" s="96"/>
      <c r="F17" s="99"/>
      <c r="G17" s="133">
        <v>73893750</v>
      </c>
      <c r="H17" s="133">
        <v>68993400</v>
      </c>
      <c r="I17" s="134" t="s">
        <v>84</v>
      </c>
      <c r="J17" s="133">
        <v>60921000</v>
      </c>
      <c r="K17" s="135"/>
    </row>
    <row r="18" spans="1:11" s="39" customFormat="1" ht="33" customHeight="1">
      <c r="A18" s="216" t="s">
        <v>52</v>
      </c>
      <c r="B18" s="62" t="s">
        <v>168</v>
      </c>
      <c r="C18" s="47" t="s">
        <v>55</v>
      </c>
      <c r="D18" s="97" t="s">
        <v>13</v>
      </c>
      <c r="E18" s="96"/>
      <c r="F18" s="35"/>
      <c r="G18" s="133">
        <v>16886100</v>
      </c>
      <c r="H18" s="133">
        <v>16886100</v>
      </c>
      <c r="I18" s="164" t="s">
        <v>150</v>
      </c>
      <c r="J18" s="133">
        <v>15079000</v>
      </c>
      <c r="K18" s="135"/>
    </row>
    <row r="19" spans="1:11" s="39" customFormat="1" ht="33" customHeight="1">
      <c r="A19" s="217"/>
      <c r="B19" s="62" t="s">
        <v>167</v>
      </c>
      <c r="C19" s="47" t="s">
        <v>55</v>
      </c>
      <c r="D19" s="97" t="s">
        <v>13</v>
      </c>
      <c r="E19" s="96"/>
      <c r="F19" s="35"/>
      <c r="G19" s="133">
        <v>137442900</v>
      </c>
      <c r="H19" s="133">
        <v>137442900</v>
      </c>
      <c r="I19" s="164" t="s">
        <v>170</v>
      </c>
      <c r="J19" s="133">
        <v>76346000</v>
      </c>
      <c r="K19" s="135" t="s">
        <v>169</v>
      </c>
    </row>
    <row r="20" spans="1:11" s="39" customFormat="1" ht="33" customHeight="1">
      <c r="A20" s="218"/>
      <c r="B20" s="62" t="s">
        <v>159</v>
      </c>
      <c r="C20" s="47" t="s">
        <v>55</v>
      </c>
      <c r="D20" s="97" t="s">
        <v>13</v>
      </c>
      <c r="E20" s="96"/>
      <c r="F20" s="35"/>
      <c r="G20" s="133">
        <v>63375900</v>
      </c>
      <c r="H20" s="133">
        <v>60219600</v>
      </c>
      <c r="I20" s="164" t="s">
        <v>149</v>
      </c>
      <c r="J20" s="133">
        <v>53137000</v>
      </c>
      <c r="K20" s="135"/>
    </row>
    <row r="21" spans="1:11" s="39" customFormat="1" ht="33" customHeight="1">
      <c r="A21" s="212" t="s">
        <v>39</v>
      </c>
      <c r="B21" s="62" t="s">
        <v>160</v>
      </c>
      <c r="C21" s="47" t="s">
        <v>55</v>
      </c>
      <c r="D21" s="97" t="s">
        <v>13</v>
      </c>
      <c r="E21" s="96"/>
      <c r="F21" s="99"/>
      <c r="G21" s="93">
        <v>35805000</v>
      </c>
      <c r="H21" s="93">
        <v>35805000</v>
      </c>
      <c r="I21" s="136" t="s">
        <v>151</v>
      </c>
      <c r="J21" s="93">
        <v>31436000</v>
      </c>
      <c r="K21" s="135" t="s">
        <v>161</v>
      </c>
    </row>
    <row r="22" spans="1:11" s="39" customFormat="1" ht="33" customHeight="1">
      <c r="A22" s="213"/>
      <c r="B22" s="62" t="s">
        <v>162</v>
      </c>
      <c r="C22" s="47" t="s">
        <v>55</v>
      </c>
      <c r="D22" s="97" t="s">
        <v>13</v>
      </c>
      <c r="E22" s="96"/>
      <c r="F22" s="99"/>
      <c r="G22" s="93">
        <v>37485000</v>
      </c>
      <c r="H22" s="93">
        <v>37485000</v>
      </c>
      <c r="I22" s="136" t="s">
        <v>151</v>
      </c>
      <c r="J22" s="93">
        <v>32911000</v>
      </c>
      <c r="K22" s="135" t="s">
        <v>164</v>
      </c>
    </row>
    <row r="23" spans="1:11" s="39" customFormat="1" ht="33" customHeight="1">
      <c r="A23" s="215"/>
      <c r="B23" s="62" t="s">
        <v>163</v>
      </c>
      <c r="C23" s="47" t="s">
        <v>55</v>
      </c>
      <c r="D23" s="97" t="s">
        <v>13</v>
      </c>
      <c r="E23" s="96"/>
      <c r="F23" s="99"/>
      <c r="G23" s="93">
        <v>1048950</v>
      </c>
      <c r="H23" s="93">
        <v>1048950</v>
      </c>
      <c r="I23" s="136" t="s">
        <v>151</v>
      </c>
      <c r="J23" s="93">
        <v>920000</v>
      </c>
      <c r="K23" s="129"/>
    </row>
    <row r="24" spans="1:11" s="39" customFormat="1" ht="33" customHeight="1" thickBot="1">
      <c r="A24" s="116" t="s">
        <v>152</v>
      </c>
      <c r="B24" s="62" t="s">
        <v>153</v>
      </c>
      <c r="C24" s="47" t="s">
        <v>55</v>
      </c>
      <c r="D24" s="97" t="s">
        <v>13</v>
      </c>
      <c r="E24" s="96"/>
      <c r="F24" s="99"/>
      <c r="G24" s="133">
        <v>5670000</v>
      </c>
      <c r="H24" s="133">
        <v>5670000</v>
      </c>
      <c r="I24" s="137" t="s">
        <v>154</v>
      </c>
      <c r="J24" s="133">
        <v>5068000</v>
      </c>
      <c r="K24" s="63"/>
    </row>
    <row r="25" spans="1:11" s="39" customFormat="1" ht="33" customHeight="1" thickBot="1">
      <c r="A25" s="106" t="s">
        <v>6</v>
      </c>
      <c r="B25" s="30">
        <f>+COUNTA(B5:B24)</f>
        <v>20</v>
      </c>
      <c r="C25" s="64"/>
      <c r="D25" s="98"/>
      <c r="E25" s="101"/>
      <c r="F25" s="100"/>
      <c r="G25" s="94">
        <f>SUM(G5:G24)</f>
        <v>716465366</v>
      </c>
      <c r="H25" s="94">
        <f>SUM(H5:H24)</f>
        <v>682197566</v>
      </c>
      <c r="I25" s="65"/>
      <c r="J25" s="94">
        <f>SUM(J5:J24)</f>
        <v>657641000</v>
      </c>
      <c r="K25" s="66"/>
    </row>
    <row r="26" spans="4:11" s="39" customFormat="1" ht="12">
      <c r="D26" s="41"/>
      <c r="E26" s="42"/>
      <c r="F26" s="41"/>
      <c r="I26" s="43"/>
      <c r="K26" s="40"/>
    </row>
    <row r="27" spans="4:11" s="39" customFormat="1" ht="12">
      <c r="D27" s="41"/>
      <c r="E27" s="42"/>
      <c r="F27" s="41"/>
      <c r="I27" s="43"/>
      <c r="K27" s="40"/>
    </row>
    <row r="28" spans="4:11" s="39" customFormat="1" ht="12">
      <c r="D28" s="41"/>
      <c r="E28" s="42"/>
      <c r="F28" s="41"/>
      <c r="I28" s="43"/>
      <c r="K28" s="40"/>
    </row>
    <row r="29" spans="4:11" s="39" customFormat="1" ht="12">
      <c r="D29" s="44"/>
      <c r="E29" s="45"/>
      <c r="F29" s="44"/>
      <c r="I29" s="43"/>
      <c r="K29" s="40"/>
    </row>
    <row r="30" spans="4:11" s="39" customFormat="1" ht="12">
      <c r="D30" s="44"/>
      <c r="E30" s="45"/>
      <c r="F30" s="44"/>
      <c r="I30" s="43"/>
      <c r="K30" s="40"/>
    </row>
    <row r="31" spans="4:11" s="39" customFormat="1" ht="12">
      <c r="D31" s="44"/>
      <c r="E31" s="45"/>
      <c r="F31" s="44"/>
      <c r="I31" s="43"/>
      <c r="K31" s="40"/>
    </row>
    <row r="32" spans="4:11" s="39" customFormat="1" ht="12">
      <c r="D32" s="44"/>
      <c r="E32" s="45"/>
      <c r="F32" s="44"/>
      <c r="I32" s="43"/>
      <c r="K32" s="40"/>
    </row>
    <row r="33" spans="4:11" s="39" customFormat="1" ht="12">
      <c r="D33" s="44"/>
      <c r="E33" s="45"/>
      <c r="F33" s="44"/>
      <c r="I33" s="43"/>
      <c r="K33" s="40"/>
    </row>
    <row r="34" spans="4:11" s="39" customFormat="1" ht="12">
      <c r="D34" s="44"/>
      <c r="E34" s="45"/>
      <c r="F34" s="44"/>
      <c r="I34" s="43"/>
      <c r="K34" s="40"/>
    </row>
    <row r="35" spans="4:11" s="39" customFormat="1" ht="12">
      <c r="D35" s="44"/>
      <c r="E35" s="45"/>
      <c r="F35" s="44"/>
      <c r="I35" s="43"/>
      <c r="K35" s="40"/>
    </row>
    <row r="36" spans="4:11" s="39" customFormat="1" ht="12">
      <c r="D36" s="44"/>
      <c r="E36" s="45"/>
      <c r="F36" s="44"/>
      <c r="I36" s="43"/>
      <c r="K36" s="40"/>
    </row>
    <row r="37" spans="4:11" s="39" customFormat="1" ht="12">
      <c r="D37" s="44"/>
      <c r="E37" s="45"/>
      <c r="F37" s="44"/>
      <c r="I37" s="43"/>
      <c r="K37" s="40"/>
    </row>
    <row r="38" spans="4:11" s="39" customFormat="1" ht="12">
      <c r="D38" s="44"/>
      <c r="E38" s="45"/>
      <c r="F38" s="44"/>
      <c r="I38" s="43"/>
      <c r="K38" s="40"/>
    </row>
    <row r="39" spans="4:11" s="39" customFormat="1" ht="12">
      <c r="D39" s="44"/>
      <c r="E39" s="45"/>
      <c r="F39" s="44"/>
      <c r="I39" s="43"/>
      <c r="K39" s="40"/>
    </row>
    <row r="40" spans="4:11" s="39" customFormat="1" ht="12">
      <c r="D40" s="44"/>
      <c r="E40" s="45"/>
      <c r="F40" s="44"/>
      <c r="I40" s="43"/>
      <c r="K40" s="40"/>
    </row>
  </sheetData>
  <sheetProtection/>
  <mergeCells count="13">
    <mergeCell ref="H1:I1"/>
    <mergeCell ref="A3:A4"/>
    <mergeCell ref="B3:B4"/>
    <mergeCell ref="C3:C4"/>
    <mergeCell ref="D3:F4"/>
    <mergeCell ref="G3:J3"/>
    <mergeCell ref="K3:K4"/>
    <mergeCell ref="A16:A17"/>
    <mergeCell ref="A5:A6"/>
    <mergeCell ref="A7:A8"/>
    <mergeCell ref="A21:A23"/>
    <mergeCell ref="A18:A20"/>
    <mergeCell ref="A12:A15"/>
  </mergeCells>
  <printOptions horizontalCentered="1"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</dc:creator>
  <cp:keywords/>
  <dc:description/>
  <cp:lastModifiedBy>齊藤　里美（内線5360）</cp:lastModifiedBy>
  <cp:lastPrinted>2015-03-25T07:09:38Z</cp:lastPrinted>
  <dcterms:created xsi:type="dcterms:W3CDTF">1997-01-08T22:48:59Z</dcterms:created>
  <dcterms:modified xsi:type="dcterms:W3CDTF">2015-03-25T07:09:40Z</dcterms:modified>
  <cp:category/>
  <cp:version/>
  <cp:contentType/>
  <cp:contentStatus/>
</cp:coreProperties>
</file>