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太陽光発電所月別供給電力量" sheetId="1" r:id="rId1"/>
  </sheets>
  <definedNames>
    <definedName name="_xlnm.Print_Area" localSheetId="0">'太陽光発電所月別供給電力量'!$A$1:$N$49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<sst xmlns="http://schemas.openxmlformats.org/spreadsheetml/2006/main" count="25" uniqueCount="24">
  <si>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-</t>
  </si>
  <si>
    <t>単位 （ｋＷｈ）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</si>
  <si>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</si>
  <si>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</si>
  <si>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</si>
  <si>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</si>
  <si>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</si>
  <si>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</si>
  <si>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</si>
  <si>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</si>
  <si>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</si>
  <si>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</si>
  <si>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</si>
  <si>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</si>
  <si>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</si>
  <si>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</si>
  <si>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</si>
  <si>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実績電力量（累計）</t>
  </si>
  <si>
    <t>達成率（％）</t>
  </si>
  <si>
    <t>（参考）平均斜面日射量</t>
  </si>
  <si>
    <t>計画値（kWh/m2）</t>
  </si>
  <si>
    <t>実績値（kWh/m2）</t>
  </si>
  <si>
    <t>4月</t>
  </si>
  <si>
    <t>令和３年度　相去太陽光発電所月別供給電力量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</si>
</sst>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#,##0_ ;[Red]\-#,##0\ "/>
    <numFmt numFmtId="193" formatCode="#,##0.0_ ;[Red]\-#,##0.0\ "/>
    <numFmt numFmtId="194" formatCode="0.0_);[Red]\(0.0\)"/>
    <numFmt numFmtId="195" formatCode="#,##0.0_ "/>
    <numFmt numFmtId="196" formatCode="#,##0_ "/>
    <numFmt numFmtId="197" formatCode="#,##0.0_);\(#,##0.0\)"/>
    <numFmt numFmtId="198" formatCode="0.00_ "/>
    <numFmt numFmtId="199" formatCode="#,##0.00_ "/>
    <numFmt numFmtId="200" formatCode="#,##0.000_);[Red]\(#,##0.000\)"/>
    <numFmt numFmtId="201" formatCode="0.0000%"/>
    <numFmt numFmtId="202" formatCode="\(#,##0.0\)"/>
    <numFmt numFmtId="203" formatCode="#,##0;&quot;△ &quot;#,##0"/>
    <numFmt numFmtId="204" formatCode="\(0.0%\)"/>
    <numFmt numFmtId="205" formatCode="#,##0.0;[Red]#,##0.0"/>
    <numFmt numFmtId="206" formatCode="#,##0;[Red]#,##0"/>
    <numFmt numFmtId="207" formatCode="\(#,##0\);\(\-#,##0\)"/>
    <numFmt numFmtId="208" formatCode="\(0.0\)"/>
    <numFmt numFmtId="209" formatCode="\(#,##0\)"/>
    <numFmt numFmtId="210" formatCode="0.0%_ "/>
    <numFmt numFmtId="211" formatCode="[$-411]ggge&quot;年&quot;m&quot;月&quot;;@"/>
    <numFmt numFmtId="212" formatCode="\ #,##0.0;[Red]#,##0.0"/>
    <numFmt numFmtId="213" formatCode="#,##0.0_);\(#,##0.0\ "/>
    <numFmt numFmtId="214" formatCode="\ #,##0.00;[Red]#,##0.00"/>
    <numFmt numFmtId="215" formatCode="0_ "/>
    <numFmt numFmtId="216" formatCode="0.0"/>
    <numFmt numFmtId="217" formatCode="#,##0.000_);\(#,##0.000\)"/>
    <numFmt numFmtId="218" formatCode="#,##0.000_ ;[Red]\-#,##0.000\ "/>
    <numFmt numFmtId="219" formatCode="0.000_);[Red]\(0.000\)"/>
    <numFmt numFmtId="220" formatCode="#,##0.000_ "/>
    <numFmt numFmtId="221" formatCode="#,##0.000"/>
    <numFmt numFmtId="222" formatCode="&quot;〔&quot;#,##0&quot;〕&quot;;&quot;〔&quot;#,##0&quot;〕&quot;"/>
    <numFmt numFmtId="223" formatCode="#,##0.0000_);[Red]\(#,##0.0000\)"/>
    <numFmt numFmtId="224" formatCode="[h]:mm"/>
    <numFmt numFmtId="225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37" fontId="8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9" xfId="110" applyFont="1" applyBorder="1" applyAlignment="1">
      <alignment horizontal="center" vertical="center"/>
      <protection/>
    </xf>
    <xf numFmtId="0" fontId="3" fillId="0" borderId="19" xfId="110" applyFont="1" applyBorder="1" applyAlignment="1">
      <alignment vertical="center"/>
      <protection/>
    </xf>
    <xf numFmtId="0" fontId="3" fillId="0" borderId="19" xfId="110" applyFont="1" applyFill="1" applyBorder="1" applyAlignment="1">
      <alignment vertical="center"/>
      <protection/>
    </xf>
    <xf numFmtId="0" fontId="3" fillId="0" borderId="0" xfId="110" applyFont="1" applyFill="1" applyBorder="1" applyAlignment="1">
      <alignment vertical="center"/>
      <protection/>
    </xf>
    <xf numFmtId="38" fontId="3" fillId="0" borderId="0" xfId="83" applyFont="1" applyBorder="1" applyAlignment="1">
      <alignment vertical="center"/>
    </xf>
    <xf numFmtId="38" fontId="3" fillId="0" borderId="0" xfId="110" applyNumberFormat="1" applyFont="1" applyBorder="1" applyAlignment="1">
      <alignment vertical="center"/>
      <protection/>
    </xf>
    <xf numFmtId="38" fontId="3" fillId="0" borderId="0" xfId="83" applyFont="1" applyAlignment="1">
      <alignment vertical="center"/>
    </xf>
    <xf numFmtId="38" fontId="3" fillId="0" borderId="0" xfId="110" applyNumberFormat="1" applyFont="1" applyAlignment="1">
      <alignment vertical="center"/>
      <protection/>
    </xf>
    <xf numFmtId="0" fontId="7" fillId="0" borderId="0" xfId="110" applyAlignment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center" vertical="center"/>
    </xf>
    <xf numFmtId="40" fontId="3" fillId="0" borderId="19" xfId="83" applyNumberFormat="1" applyFont="1" applyBorder="1" applyAlignment="1">
      <alignment vertical="center"/>
    </xf>
    <xf numFmtId="40" fontId="3" fillId="0" borderId="19" xfId="83" applyNumberFormat="1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179" fontId="3" fillId="0" borderId="19" xfId="83" applyNumberFormat="1" applyFont="1" applyBorder="1" applyAlignment="1">
      <alignment vertical="center"/>
    </xf>
    <xf numFmtId="0" fontId="3" fillId="0" borderId="20" xfId="110" applyFont="1" applyBorder="1" applyAlignment="1">
      <alignment horizontal="right" vertical="center"/>
      <protection/>
    </xf>
    <xf numFmtId="0" fontId="2" fillId="0" borderId="0" xfId="110" applyFont="1" applyAlignment="1">
      <alignment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令和３年度　相去太陽光発電所供給電力量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1125"/>
          <c:w val="0.921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'太陽光発電所月別供給電力量'!$B$6:$M$6</c:f>
              <c:numCache/>
            </c:numRef>
          </c:val>
        </c:ser>
        <c:axId val="25308654"/>
        <c:axId val="26451295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'太陽光発電所月別供給電力量'!$B$7:$M$7</c:f>
              <c:numCache/>
            </c:numRef>
          </c:val>
          <c:smooth val="0"/>
        </c:ser>
        <c:axId val="36735064"/>
        <c:axId val="62180121"/>
      </c:line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6451295"/>
        <c:crosses val="autoZero"/>
        <c:auto val="1"/>
        <c:lblOffset val="100"/>
        <c:tickLblSkip val="1"/>
        <c:noMultiLvlLbl val="0"/>
      </c:catAx>
      <c:valAx>
        <c:axId val="2645129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5308654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36735064"/>
        <c:scaling>
          <c:orientation val="minMax"/>
        </c:scaling>
        <c:axPos val="b"/>
        <c:delete val="1"/>
        <c:majorTickMark val="out"/>
        <c:minorTickMark val="none"/>
        <c:tickLblPos val="nextTo"/>
        <c:crossAx val="62180121"/>
        <c:crosses val="autoZero"/>
        <c:auto val="1"/>
        <c:lblOffset val="100"/>
        <c:tickLblSkip val="1"/>
        <c:noMultiLvlLbl val="0"/>
      </c:catAx>
      <c:valAx>
        <c:axId val="62180121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6735064"/>
        <c:crosses val="max"/>
        <c:crossBetween val="between"/>
        <c:dispUnits>
          <c:builtInUnit val="thousands"/>
        </c:dispUnits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25"/>
          <c:y val="0.94825"/>
          <c:w val="0.36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0.07625</cdr:y>
    </cdr:from>
    <cdr:to>
      <cdr:x>0.83975</cdr:x>
      <cdr:y>0.10775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96850" y="447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0.165</cdr:x>
      <cdr:y>0.07575</cdr:y>
    </cdr:from>
    <cdr:to>
      <cdr:x>0.19075</cdr:x>
      <cdr:y>0.10725</cdr:y>
    </cdr:to>
    <cdr:sp>
      <cdr:nvSpPr>
        <cdr:cNvPr id="2" name="Text Box 1"/>
        <cdr:cNvSpPr txBox="1">
          <a:spLocks noChangeArrowheads="1"/>
        </cdr:cNvSpPr>
      </cdr:nvSpPr>
      <cdr:spPr>
        <a:xfrm>
          <a:off x="2609850" y="447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14</xdr:col>
      <xdr:colOff>0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0" y="2914650"/>
        <a:ext cx="158496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Normal="75" zoomScaleSheetLayoutView="75" zoomScalePageLayoutView="0" workbookViewId="0" topLeftCell="A1">
      <selection activeCell="R20" sqref="R20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22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" customHeight="1">
      <c r="A4" s="2" t="s">
        <v>14</v>
      </c>
      <c r="B4" s="11">
        <v>160000</v>
      </c>
      <c r="C4" s="11">
        <v>175000</v>
      </c>
      <c r="D4" s="11">
        <v>148000</v>
      </c>
      <c r="E4" s="11">
        <v>147000</v>
      </c>
      <c r="F4" s="11">
        <v>137000</v>
      </c>
      <c r="G4" s="11">
        <v>129000</v>
      </c>
      <c r="H4" s="11">
        <v>119000</v>
      </c>
      <c r="I4" s="11">
        <v>94000</v>
      </c>
      <c r="J4" s="11">
        <v>70000</v>
      </c>
      <c r="K4" s="15">
        <v>63000</v>
      </c>
      <c r="L4" s="11">
        <v>76000</v>
      </c>
      <c r="M4" s="11">
        <v>147000</v>
      </c>
      <c r="N4" s="11">
        <f>SUM(B4:M4)</f>
        <v>1465000</v>
      </c>
    </row>
    <row r="5" spans="1:14" ht="18" customHeight="1">
      <c r="A5" s="2" t="s">
        <v>15</v>
      </c>
      <c r="B5" s="11">
        <f>B4</f>
        <v>160000</v>
      </c>
      <c r="C5" s="11">
        <f>B5+C4</f>
        <v>335000</v>
      </c>
      <c r="D5" s="11">
        <f aca="true" t="shared" si="0" ref="D5:M5">C5+D4</f>
        <v>483000</v>
      </c>
      <c r="E5" s="11">
        <f t="shared" si="0"/>
        <v>630000</v>
      </c>
      <c r="F5" s="11">
        <f t="shared" si="0"/>
        <v>767000</v>
      </c>
      <c r="G5" s="11">
        <f t="shared" si="0"/>
        <v>896000</v>
      </c>
      <c r="H5" s="11">
        <f t="shared" si="0"/>
        <v>1015000</v>
      </c>
      <c r="I5" s="11">
        <f t="shared" si="0"/>
        <v>1109000</v>
      </c>
      <c r="J5" s="11">
        <f t="shared" si="0"/>
        <v>1179000</v>
      </c>
      <c r="K5" s="11">
        <f t="shared" si="0"/>
        <v>1242000</v>
      </c>
      <c r="L5" s="11">
        <f t="shared" si="0"/>
        <v>1318000</v>
      </c>
      <c r="M5" s="11">
        <f t="shared" si="0"/>
        <v>1465000</v>
      </c>
      <c r="N5" s="12" t="s">
        <v>0</v>
      </c>
    </row>
    <row r="6" spans="1:14" ht="18" customHeight="1">
      <c r="A6" s="2" t="s">
        <v>16</v>
      </c>
      <c r="B6" s="10">
        <v>182330</v>
      </c>
      <c r="C6" s="10">
        <v>177505</v>
      </c>
      <c r="D6" s="10">
        <v>187352</v>
      </c>
      <c r="E6" s="10">
        <v>168621</v>
      </c>
      <c r="F6" s="10">
        <v>143543</v>
      </c>
      <c r="G6" s="10">
        <v>162197</v>
      </c>
      <c r="H6" s="10">
        <v>115456</v>
      </c>
      <c r="I6" s="10">
        <v>112188</v>
      </c>
      <c r="J6" s="10">
        <v>53948</v>
      </c>
      <c r="K6" s="15">
        <v>541</v>
      </c>
      <c r="L6" s="10">
        <v>16502</v>
      </c>
      <c r="M6" s="10">
        <v>144209</v>
      </c>
      <c r="N6" s="11">
        <f>SUM(B6:M6)</f>
        <v>1464392</v>
      </c>
    </row>
    <row r="7" spans="1:14" ht="18" customHeight="1">
      <c r="A7" s="3" t="s">
        <v>17</v>
      </c>
      <c r="B7" s="11">
        <f>B6</f>
        <v>182330</v>
      </c>
      <c r="C7" s="11">
        <f aca="true" t="shared" si="1" ref="C7:M7">B7+C6</f>
        <v>359835</v>
      </c>
      <c r="D7" s="11">
        <f t="shared" si="1"/>
        <v>547187</v>
      </c>
      <c r="E7" s="11">
        <f t="shared" si="1"/>
        <v>715808</v>
      </c>
      <c r="F7" s="11">
        <f t="shared" si="1"/>
        <v>859351</v>
      </c>
      <c r="G7" s="11">
        <f t="shared" si="1"/>
        <v>1021548</v>
      </c>
      <c r="H7" s="11">
        <f t="shared" si="1"/>
        <v>1137004</v>
      </c>
      <c r="I7" s="11">
        <f t="shared" si="1"/>
        <v>1249192</v>
      </c>
      <c r="J7" s="11">
        <f t="shared" si="1"/>
        <v>1303140</v>
      </c>
      <c r="K7" s="11">
        <f t="shared" si="1"/>
        <v>1303681</v>
      </c>
      <c r="L7" s="11">
        <f t="shared" si="1"/>
        <v>1320183</v>
      </c>
      <c r="M7" s="11">
        <f t="shared" si="1"/>
        <v>1464392</v>
      </c>
      <c r="N7" s="12" t="s">
        <v>0</v>
      </c>
    </row>
    <row r="8" spans="1:14" ht="18" customHeight="1">
      <c r="A8" s="3" t="s">
        <v>18</v>
      </c>
      <c r="B8" s="16">
        <f aca="true" t="shared" si="2" ref="B8:L8">B6/B4</f>
        <v>1.1395625</v>
      </c>
      <c r="C8" s="16">
        <f t="shared" si="2"/>
        <v>1.0143142857142857</v>
      </c>
      <c r="D8" s="16">
        <f t="shared" si="2"/>
        <v>1.265891891891892</v>
      </c>
      <c r="E8" s="16">
        <f t="shared" si="2"/>
        <v>1.1470816326530613</v>
      </c>
      <c r="F8" s="16">
        <f t="shared" si="2"/>
        <v>1.0477591240875912</v>
      </c>
      <c r="G8" s="16">
        <f t="shared" si="2"/>
        <v>1.2573410852713178</v>
      </c>
      <c r="H8" s="16">
        <f t="shared" si="2"/>
        <v>0.970218487394958</v>
      </c>
      <c r="I8" s="16">
        <f t="shared" si="2"/>
        <v>1.1934893617021276</v>
      </c>
      <c r="J8" s="16">
        <f t="shared" si="2"/>
        <v>0.7706857142857143</v>
      </c>
      <c r="K8" s="16">
        <f t="shared" si="2"/>
        <v>0.008587301587301588</v>
      </c>
      <c r="L8" s="16">
        <f t="shared" si="2"/>
        <v>0.21713157894736843</v>
      </c>
      <c r="M8" s="16">
        <f>M6/M4</f>
        <v>0.9810136054421769</v>
      </c>
      <c r="N8" s="16">
        <f>M7/M5</f>
        <v>0.9995849829351536</v>
      </c>
    </row>
    <row r="9" spans="1:14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" customHeight="1">
      <c r="A10" s="4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8" customHeight="1">
      <c r="A11" s="2" t="s">
        <v>20</v>
      </c>
      <c r="B11" s="13">
        <v>4.6</v>
      </c>
      <c r="C11" s="13">
        <v>5.03</v>
      </c>
      <c r="D11" s="13">
        <v>4.47</v>
      </c>
      <c r="E11" s="13">
        <v>4.26</v>
      </c>
      <c r="F11" s="13">
        <v>3.97</v>
      </c>
      <c r="G11" s="13">
        <v>3.83</v>
      </c>
      <c r="H11" s="13">
        <v>3.35</v>
      </c>
      <c r="I11" s="13">
        <v>2.6</v>
      </c>
      <c r="J11" s="13">
        <v>2.26</v>
      </c>
      <c r="K11" s="13">
        <v>2.48</v>
      </c>
      <c r="L11" s="13">
        <v>3.29</v>
      </c>
      <c r="M11" s="13">
        <v>4.16</v>
      </c>
      <c r="N11" s="14">
        <f>AVERAGE(B11:M11)</f>
        <v>3.6916666666666664</v>
      </c>
    </row>
    <row r="12" spans="1:14" ht="18" customHeight="1">
      <c r="A12" s="2" t="s">
        <v>21</v>
      </c>
      <c r="B12" s="13">
        <v>4.96</v>
      </c>
      <c r="C12" s="13">
        <v>4.48</v>
      </c>
      <c r="D12" s="13">
        <v>4.93</v>
      </c>
      <c r="E12" s="13">
        <v>4.18</v>
      </c>
      <c r="F12" s="13">
        <v>3.43</v>
      </c>
      <c r="G12" s="13">
        <v>4.31</v>
      </c>
      <c r="H12" s="13">
        <v>2.829397849462366</v>
      </c>
      <c r="I12" s="13">
        <v>2.78</v>
      </c>
      <c r="J12" s="13">
        <v>1.6356182795698926</v>
      </c>
      <c r="K12" s="13">
        <v>2.61728494623656</v>
      </c>
      <c r="L12" s="13">
        <v>3.42</v>
      </c>
      <c r="M12" s="13">
        <v>4.16</v>
      </c>
      <c r="N12" s="14">
        <f>AVERAGE(B12:M12)</f>
        <v>3.6443584229390686</v>
      </c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高橋宏和</cp:lastModifiedBy>
  <cp:lastPrinted>2021-12-09T10:20:35Z</cp:lastPrinted>
  <dcterms:created xsi:type="dcterms:W3CDTF">2006-04-18T06:54:49Z</dcterms:created>
  <dcterms:modified xsi:type="dcterms:W3CDTF">2022-04-21T09:04:51Z</dcterms:modified>
  <cp:category/>
  <cp:version/>
  <cp:contentType/>
  <cp:contentStatus/>
</cp:coreProperties>
</file>