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風力発電所月別供給電力量" sheetId="1" r:id="rId1"/>
  </sheets>
  <definedNames>
    <definedName name="_xlnm.Print_Area" localSheetId="0">'風力発電所月別供給電力量'!$A$1:$P$56</definedName>
  </definedNames>
  <calcPr fullCalcOnLoad="1" refMode="R1C1"/>
</workbook>
</file>

<file path=xl/sharedStrings.xml><?xml version="1.0" encoding="utf-8"?>
<sst xmlns="http://schemas.openxmlformats.org/spreadsheetml/2006/main" count="93" uniqueCount="29">
  <si>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</si>
  <si>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</si>
  <si>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</si>
  <si>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</si>
  <si>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</si>
  <si>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</si>
  <si>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</si>
  <si>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</si>
  <si>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</si>
  <si>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</si>
  <si>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</si>
  <si>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</si>
  <si>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</si>
  <si>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</si>
  <si>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</si>
  <si>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</si>
  <si>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</si>
  <si>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</si>
  <si>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</si>
  <si>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</si>
  <si>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</si>
  <si>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</si>
  <si>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</si>
  <si>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</si>
  <si>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</si>
  <si>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計画値</t>
  </si>
  <si>
    <t>4月</t>
  </si>
  <si>
    <t>令和３年度　風力発電所月別供給電力量</t>
  </si>
  <si>
    <t>※ 稲庭高原風力発電所は、再開発事業に伴い、１月まで発電停止。２月から試運転を開始。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</si>
</sst>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5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37" fontId="6" fillId="0" borderId="0">
      <alignment/>
      <protection/>
    </xf>
    <xf numFmtId="0" fontId="32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0" fontId="0" fillId="0" borderId="22" xfId="106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49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5" fillId="0" borderId="0" xfId="106" applyNumberForma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3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191" fontId="0" fillId="0" borderId="20" xfId="84" applyNumberFormat="1" applyFont="1" applyBorder="1" applyAlignment="1">
      <alignment horizontal="center" vertical="center"/>
    </xf>
    <xf numFmtId="38" fontId="0" fillId="0" borderId="21" xfId="84" applyFont="1" applyBorder="1" applyAlignment="1">
      <alignment horizontal="center" vertical="center"/>
    </xf>
    <xf numFmtId="38" fontId="10" fillId="0" borderId="21" xfId="84" applyNumberFormat="1" applyFont="1" applyBorder="1" applyAlignment="1">
      <alignment horizontal="right" vertical="center"/>
    </xf>
    <xf numFmtId="191" fontId="0" fillId="0" borderId="0" xfId="106" applyNumberFormat="1" applyFont="1" applyBorder="1" applyAlignment="1">
      <alignment horizontal="right" vertical="center"/>
      <protection/>
    </xf>
    <xf numFmtId="38" fontId="0" fillId="0" borderId="22" xfId="84" applyFont="1" applyBorder="1" applyAlignment="1">
      <alignment horizontal="right" vertical="center"/>
    </xf>
    <xf numFmtId="0" fontId="0" fillId="0" borderId="22" xfId="106" applyFont="1" applyBorder="1" applyAlignment="1">
      <alignment horizontal="right" vertical="center"/>
      <protection/>
    </xf>
    <xf numFmtId="38" fontId="0" fillId="0" borderId="22" xfId="84" applyFont="1" applyBorder="1" applyAlignment="1">
      <alignment horizontal="center" vertical="center"/>
    </xf>
    <xf numFmtId="211" fontId="0" fillId="0" borderId="21" xfId="106" applyNumberFormat="1" applyFont="1" applyBorder="1" applyAlignment="1">
      <alignment horizontal="center" vertical="center"/>
      <protection/>
    </xf>
    <xf numFmtId="211" fontId="0" fillId="0" borderId="22" xfId="106" applyNumberFormat="1" applyFont="1" applyBorder="1" applyAlignment="1">
      <alignment horizontal="center" vertical="center"/>
      <protection/>
    </xf>
    <xf numFmtId="211" fontId="0" fillId="0" borderId="22" xfId="106" applyNumberFormat="1" applyFont="1" applyBorder="1" applyAlignment="1">
      <alignment horizontal="center" vertical="center"/>
      <protection/>
    </xf>
    <xf numFmtId="38" fontId="0" fillId="0" borderId="22" xfId="84" applyFont="1" applyBorder="1" applyAlignment="1">
      <alignment horizontal="center" vertical="center"/>
    </xf>
    <xf numFmtId="38" fontId="0" fillId="0" borderId="22" xfId="84" applyFont="1" applyBorder="1" applyAlignment="1">
      <alignment vertical="center"/>
    </xf>
    <xf numFmtId="38" fontId="0" fillId="0" borderId="21" xfId="84" applyFont="1" applyBorder="1" applyAlignment="1">
      <alignment vertical="center"/>
    </xf>
    <xf numFmtId="191" fontId="0" fillId="0" borderId="20" xfId="84" applyNumberFormat="1" applyFont="1" applyBorder="1" applyAlignment="1">
      <alignment vertical="center"/>
    </xf>
    <xf numFmtId="211" fontId="0" fillId="0" borderId="22" xfId="106" applyNumberFormat="1" applyFont="1" applyBorder="1" applyAlignmen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３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風力発電供給電力量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5"/>
          <c:w val="0.952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3089293"/>
        <c:axId val="27803638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48906151"/>
        <c:axId val="37502176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089293"/>
        <c:crossesAt val="1"/>
        <c:crossBetween val="between"/>
        <c:dispUnits>
          <c:builtInUnit val="thousands"/>
        </c:dispUnits>
      </c:valAx>
      <c:catAx>
        <c:axId val="4890615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8906151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5"/>
          <c:w val="0.363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0.06575</cdr:y>
    </cdr:from>
    <cdr:to>
      <cdr:x>0.90775</cdr:x>
      <cdr:y>0.099</cdr:y>
    </cdr:to>
    <cdr:sp>
      <cdr:nvSpPr>
        <cdr:cNvPr id="1" name="Text Box 2"/>
        <cdr:cNvSpPr txBox="1">
          <a:spLocks noChangeArrowheads="1"/>
        </cdr:cNvSpPr>
      </cdr:nvSpPr>
      <cdr:spPr>
        <a:xfrm>
          <a:off x="15240000" y="4191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0.1045</cdr:x>
      <cdr:y>0.05925</cdr:y>
    </cdr:from>
    <cdr:to>
      <cdr:x>0.1315</cdr:x>
      <cdr:y>0.09225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00225" y="3810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219075</xdr:rowOff>
    </xdr:from>
    <xdr:to>
      <xdr:col>16</xdr:col>
      <xdr:colOff>9525</xdr:colOff>
      <xdr:row>55</xdr:row>
      <xdr:rowOff>9525</xdr:rowOff>
    </xdr:to>
    <xdr:graphicFrame>
      <xdr:nvGraphicFramePr>
        <xdr:cNvPr id="1" name="グラフ 1"/>
        <xdr:cNvGraphicFramePr/>
      </xdr:nvGraphicFramePr>
      <xdr:xfrm>
        <a:off x="0" y="4333875"/>
        <a:ext cx="173069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5"/>
  <sheetViews>
    <sheetView tabSelected="1" view="pageBreakPreview" zoomScaleSheetLayoutView="100" workbookViewId="0" topLeftCell="A1">
      <selection activeCell="K12" sqref="K12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3:16" ht="18" customHeight="1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" customHeight="1">
      <c r="A3" s="56"/>
      <c r="B3" s="56"/>
      <c r="C3" s="56"/>
      <c r="D3" s="40" t="s">
        <v>26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</row>
    <row r="4" spans="1:16" ht="18" customHeight="1">
      <c r="A4" s="58" t="s">
        <v>12</v>
      </c>
      <c r="B4" s="58"/>
      <c r="C4" s="7" t="s">
        <v>13</v>
      </c>
      <c r="D4" s="14">
        <f>SUM(D8,D13)</f>
        <v>5202000</v>
      </c>
      <c r="E4" s="14">
        <f aca="true" t="shared" si="0" ref="E4:O4">SUM(E8,E13)</f>
        <v>5716000</v>
      </c>
      <c r="F4" s="14">
        <f t="shared" si="0"/>
        <v>3398000</v>
      </c>
      <c r="G4" s="14">
        <f t="shared" si="0"/>
        <v>2725000</v>
      </c>
      <c r="H4" s="14">
        <f t="shared" si="0"/>
        <v>2641000</v>
      </c>
      <c r="I4" s="14">
        <f t="shared" si="0"/>
        <v>3132000</v>
      </c>
      <c r="J4" s="14">
        <f t="shared" si="0"/>
        <v>4689000</v>
      </c>
      <c r="K4" s="14">
        <f t="shared" si="0"/>
        <v>5430000</v>
      </c>
      <c r="L4" s="14">
        <f t="shared" si="0"/>
        <v>4681000</v>
      </c>
      <c r="M4" s="14">
        <f t="shared" si="0"/>
        <v>5382000</v>
      </c>
      <c r="N4" s="14">
        <f t="shared" si="0"/>
        <v>3958000</v>
      </c>
      <c r="O4" s="14">
        <f t="shared" si="0"/>
        <v>6141000</v>
      </c>
      <c r="P4" s="23">
        <f>SUM(D4:O4)</f>
        <v>53095000</v>
      </c>
    </row>
    <row r="5" spans="1:16" ht="18" customHeight="1">
      <c r="A5" s="58"/>
      <c r="B5" s="58"/>
      <c r="C5" s="6" t="s">
        <v>14</v>
      </c>
      <c r="D5" s="19">
        <f>D4</f>
        <v>5202000</v>
      </c>
      <c r="E5" s="19">
        <f>D5+E4</f>
        <v>10918000</v>
      </c>
      <c r="F5" s="19">
        <f aca="true" t="shared" si="1" ref="F5:O5">E5+F4</f>
        <v>14316000</v>
      </c>
      <c r="G5" s="19">
        <f t="shared" si="1"/>
        <v>17041000</v>
      </c>
      <c r="H5" s="19">
        <f t="shared" si="1"/>
        <v>19682000</v>
      </c>
      <c r="I5" s="19">
        <f t="shared" si="1"/>
        <v>22814000</v>
      </c>
      <c r="J5" s="19">
        <f t="shared" si="1"/>
        <v>27503000</v>
      </c>
      <c r="K5" s="19">
        <f t="shared" si="1"/>
        <v>32933000</v>
      </c>
      <c r="L5" s="19">
        <f t="shared" si="1"/>
        <v>37614000</v>
      </c>
      <c r="M5" s="19">
        <f t="shared" si="1"/>
        <v>42996000</v>
      </c>
      <c r="N5" s="19">
        <f t="shared" si="1"/>
        <v>46954000</v>
      </c>
      <c r="O5" s="19">
        <f t="shared" si="1"/>
        <v>53095000</v>
      </c>
      <c r="P5" s="24" t="s">
        <v>24</v>
      </c>
    </row>
    <row r="6" spans="1:16" ht="18" customHeight="1">
      <c r="A6" s="65" t="s">
        <v>15</v>
      </c>
      <c r="B6" s="67" t="s">
        <v>16</v>
      </c>
      <c r="C6" s="36" t="s">
        <v>25</v>
      </c>
      <c r="D6" s="48" t="s">
        <v>24</v>
      </c>
      <c r="E6" s="48" t="s">
        <v>24</v>
      </c>
      <c r="F6" s="48" t="s">
        <v>24</v>
      </c>
      <c r="G6" s="48" t="s">
        <v>24</v>
      </c>
      <c r="H6" s="48" t="s">
        <v>24</v>
      </c>
      <c r="I6" s="48" t="s">
        <v>24</v>
      </c>
      <c r="J6" s="48" t="s">
        <v>24</v>
      </c>
      <c r="K6" s="48" t="s">
        <v>24</v>
      </c>
      <c r="L6" s="48" t="s">
        <v>24</v>
      </c>
      <c r="M6" s="48" t="s">
        <v>24</v>
      </c>
      <c r="N6" s="48" t="s">
        <v>24</v>
      </c>
      <c r="O6" s="16">
        <v>8</v>
      </c>
      <c r="P6" s="16">
        <f>ROUND(AVERAGE(D6:O6),1)</f>
        <v>8</v>
      </c>
    </row>
    <row r="7" spans="1:19" ht="18" customHeight="1">
      <c r="A7" s="66"/>
      <c r="B7" s="58"/>
      <c r="C7" s="37" t="s">
        <v>21</v>
      </c>
      <c r="D7" s="49" t="s">
        <v>24</v>
      </c>
      <c r="E7" s="49" t="s">
        <v>24</v>
      </c>
      <c r="F7" s="50" t="s">
        <v>24</v>
      </c>
      <c r="G7" s="49" t="s">
        <v>24</v>
      </c>
      <c r="H7" s="49" t="s">
        <v>24</v>
      </c>
      <c r="I7" s="50" t="s">
        <v>24</v>
      </c>
      <c r="J7" s="50" t="s">
        <v>24</v>
      </c>
      <c r="K7" s="50" t="s">
        <v>24</v>
      </c>
      <c r="L7" s="50" t="s">
        <v>24</v>
      </c>
      <c r="M7" s="50" t="s">
        <v>24</v>
      </c>
      <c r="N7" s="55">
        <v>8.4</v>
      </c>
      <c r="O7" s="28">
        <v>7.6</v>
      </c>
      <c r="P7" s="28">
        <f>ROUND(AVERAGE(D7:O7),1)</f>
        <v>8</v>
      </c>
      <c r="S7" s="35"/>
    </row>
    <row r="8" spans="1:16" ht="18" customHeight="1">
      <c r="A8" s="66"/>
      <c r="B8" s="67" t="s">
        <v>17</v>
      </c>
      <c r="C8" s="38" t="s">
        <v>18</v>
      </c>
      <c r="D8" s="42" t="s">
        <v>24</v>
      </c>
      <c r="E8" s="42" t="s">
        <v>24</v>
      </c>
      <c r="F8" s="42" t="s">
        <v>24</v>
      </c>
      <c r="G8" s="42" t="s">
        <v>24</v>
      </c>
      <c r="H8" s="42" t="s">
        <v>24</v>
      </c>
      <c r="I8" s="42" t="s">
        <v>24</v>
      </c>
      <c r="J8" s="42" t="s">
        <v>24</v>
      </c>
      <c r="K8" s="42" t="s">
        <v>24</v>
      </c>
      <c r="L8" s="42" t="s">
        <v>24</v>
      </c>
      <c r="M8" s="42" t="s">
        <v>24</v>
      </c>
      <c r="N8" s="42" t="s">
        <v>24</v>
      </c>
      <c r="O8" s="53">
        <v>647000</v>
      </c>
      <c r="P8" s="14">
        <f>SUM(D8:O8)</f>
        <v>647000</v>
      </c>
    </row>
    <row r="9" spans="1:16" ht="18" customHeight="1">
      <c r="A9" s="66"/>
      <c r="B9" s="67"/>
      <c r="C9" s="39" t="s">
        <v>21</v>
      </c>
      <c r="D9" s="47" t="s">
        <v>24</v>
      </c>
      <c r="E9" s="47" t="s">
        <v>24</v>
      </c>
      <c r="F9" s="47" t="s">
        <v>24</v>
      </c>
      <c r="G9" s="47" t="s">
        <v>24</v>
      </c>
      <c r="H9" s="47" t="s">
        <v>24</v>
      </c>
      <c r="I9" s="47" t="s">
        <v>24</v>
      </c>
      <c r="J9" s="47" t="s">
        <v>24</v>
      </c>
      <c r="K9" s="47" t="s">
        <v>24</v>
      </c>
      <c r="L9" s="47" t="s">
        <v>24</v>
      </c>
      <c r="M9" s="51" t="s">
        <v>24</v>
      </c>
      <c r="N9" s="52">
        <v>542171</v>
      </c>
      <c r="O9" s="52">
        <v>179433</v>
      </c>
      <c r="P9" s="13">
        <f>SUM(D9:O9)</f>
        <v>721604</v>
      </c>
    </row>
    <row r="10" spans="1:16" ht="18" customHeight="1">
      <c r="A10" s="66"/>
      <c r="B10" s="59" t="s">
        <v>19</v>
      </c>
      <c r="C10" s="60"/>
      <c r="D10" s="41" t="s">
        <v>24</v>
      </c>
      <c r="E10" s="41" t="s">
        <v>24</v>
      </c>
      <c r="F10" s="41" t="s">
        <v>24</v>
      </c>
      <c r="G10" s="41" t="s">
        <v>24</v>
      </c>
      <c r="H10" s="41" t="s">
        <v>24</v>
      </c>
      <c r="I10" s="41" t="s">
        <v>24</v>
      </c>
      <c r="J10" s="41" t="s">
        <v>24</v>
      </c>
      <c r="K10" s="41" t="s">
        <v>24</v>
      </c>
      <c r="L10" s="41" t="s">
        <v>24</v>
      </c>
      <c r="M10" s="41" t="s">
        <v>24</v>
      </c>
      <c r="N10" s="41" t="s">
        <v>24</v>
      </c>
      <c r="O10" s="54">
        <f>O9/O8</f>
        <v>0.27733075734157653</v>
      </c>
      <c r="P10" s="27">
        <f>P9/P8</f>
        <v>1.1153075734157651</v>
      </c>
    </row>
    <row r="11" spans="1:19" ht="18" customHeight="1">
      <c r="A11" s="65" t="s">
        <v>20</v>
      </c>
      <c r="B11" s="67" t="s">
        <v>16</v>
      </c>
      <c r="C11" s="36" t="s">
        <v>25</v>
      </c>
      <c r="D11" s="16">
        <v>7.3</v>
      </c>
      <c r="E11" s="16">
        <v>8.2</v>
      </c>
      <c r="F11" s="16">
        <v>6</v>
      </c>
      <c r="G11" s="16">
        <v>4.7</v>
      </c>
      <c r="H11" s="16">
        <v>4.9</v>
      </c>
      <c r="I11" s="16">
        <v>4.9</v>
      </c>
      <c r="J11" s="16">
        <v>7.4</v>
      </c>
      <c r="K11" s="16">
        <v>7.1</v>
      </c>
      <c r="L11" s="16">
        <v>7.6</v>
      </c>
      <c r="M11" s="16">
        <v>7.7</v>
      </c>
      <c r="N11" s="16">
        <v>7.3</v>
      </c>
      <c r="O11" s="16">
        <v>7.7</v>
      </c>
      <c r="P11" s="15">
        <f>ROUND(AVERAGE(D11:O11),1)</f>
        <v>6.7</v>
      </c>
      <c r="S11" s="35"/>
    </row>
    <row r="12" spans="1:16" ht="18" customHeight="1">
      <c r="A12" s="66"/>
      <c r="B12" s="58"/>
      <c r="C12" s="9" t="s">
        <v>21</v>
      </c>
      <c r="D12" s="17">
        <v>7.5</v>
      </c>
      <c r="E12" s="17">
        <v>7.1</v>
      </c>
      <c r="F12" s="17">
        <v>5.5</v>
      </c>
      <c r="G12" s="17">
        <v>4.8</v>
      </c>
      <c r="H12" s="17">
        <v>5.5</v>
      </c>
      <c r="I12" s="28">
        <v>6.5</v>
      </c>
      <c r="J12" s="28">
        <v>6</v>
      </c>
      <c r="K12" s="28">
        <v>6.8</v>
      </c>
      <c r="L12" s="17">
        <v>7.6</v>
      </c>
      <c r="M12" s="46">
        <v>7.6</v>
      </c>
      <c r="N12" s="28">
        <v>7</v>
      </c>
      <c r="O12" s="17">
        <v>7.4</v>
      </c>
      <c r="P12" s="28">
        <f>ROUND(AVERAGE(D12:O12),1)</f>
        <v>6.6</v>
      </c>
    </row>
    <row r="13" spans="1:16" ht="18" customHeight="1">
      <c r="A13" s="66"/>
      <c r="B13" s="67" t="s">
        <v>17</v>
      </c>
      <c r="C13" s="10" t="s">
        <v>18</v>
      </c>
      <c r="D13" s="14">
        <v>5202000</v>
      </c>
      <c r="E13" s="14">
        <v>5716000</v>
      </c>
      <c r="F13" s="14">
        <v>3398000</v>
      </c>
      <c r="G13" s="14">
        <v>2725000</v>
      </c>
      <c r="H13" s="14">
        <v>2641000</v>
      </c>
      <c r="I13" s="14">
        <v>3132000</v>
      </c>
      <c r="J13" s="14">
        <v>4689000</v>
      </c>
      <c r="K13" s="14">
        <v>5430000</v>
      </c>
      <c r="L13" s="14">
        <v>4681000</v>
      </c>
      <c r="M13" s="14">
        <v>5382000</v>
      </c>
      <c r="N13" s="14">
        <v>3958000</v>
      </c>
      <c r="O13" s="14">
        <v>5494000</v>
      </c>
      <c r="P13" s="14">
        <f>SUM(D13:O13)</f>
        <v>52448000</v>
      </c>
    </row>
    <row r="14" spans="1:16" ht="18" customHeight="1">
      <c r="A14" s="66"/>
      <c r="B14" s="58"/>
      <c r="C14" s="11" t="s">
        <v>21</v>
      </c>
      <c r="D14" s="13">
        <v>4849600</v>
      </c>
      <c r="E14" s="13">
        <v>4290900</v>
      </c>
      <c r="F14" s="13">
        <v>2812200</v>
      </c>
      <c r="G14" s="13">
        <v>2286000</v>
      </c>
      <c r="H14" s="13">
        <v>3159300</v>
      </c>
      <c r="I14" s="13">
        <v>4618700</v>
      </c>
      <c r="J14" s="13">
        <v>3944500</v>
      </c>
      <c r="K14" s="13">
        <v>4909300</v>
      </c>
      <c r="L14" s="13">
        <v>6180900</v>
      </c>
      <c r="M14" s="45">
        <v>6303500</v>
      </c>
      <c r="N14" s="13">
        <v>5078400</v>
      </c>
      <c r="O14" s="13">
        <v>5380500</v>
      </c>
      <c r="P14" s="13">
        <f>SUM(D14:O14)</f>
        <v>53813800</v>
      </c>
    </row>
    <row r="15" spans="1:16" ht="18" customHeight="1">
      <c r="A15" s="66"/>
      <c r="B15" s="59" t="s">
        <v>19</v>
      </c>
      <c r="C15" s="60"/>
      <c r="D15" s="27">
        <f>D14/D13</f>
        <v>0.9322568242983468</v>
      </c>
      <c r="E15" s="27">
        <f aca="true" t="shared" si="2" ref="E15:O15">E14/E13</f>
        <v>0.7506822953114066</v>
      </c>
      <c r="F15" s="27">
        <f t="shared" si="2"/>
        <v>0.8276044732195409</v>
      </c>
      <c r="G15" s="27">
        <f t="shared" si="2"/>
        <v>0.8388990825688073</v>
      </c>
      <c r="H15" s="27">
        <f t="shared" si="2"/>
        <v>1.1962514199166983</v>
      </c>
      <c r="I15" s="27">
        <f t="shared" si="2"/>
        <v>1.4746807151979566</v>
      </c>
      <c r="J15" s="27">
        <f t="shared" si="2"/>
        <v>0.8412241416080187</v>
      </c>
      <c r="K15" s="27">
        <f t="shared" si="2"/>
        <v>0.9041068139963168</v>
      </c>
      <c r="L15" s="27">
        <f t="shared" si="2"/>
        <v>1.3204229865413373</v>
      </c>
      <c r="M15" s="27">
        <f t="shared" si="2"/>
        <v>1.171218877740617</v>
      </c>
      <c r="N15" s="27">
        <f t="shared" si="2"/>
        <v>1.2830722587165235</v>
      </c>
      <c r="O15" s="27">
        <f t="shared" si="2"/>
        <v>0.9793410993811431</v>
      </c>
      <c r="P15" s="27">
        <f>P14/P13</f>
        <v>1.0260410311165344</v>
      </c>
    </row>
    <row r="16" spans="1:17" ht="18" customHeight="1">
      <c r="A16" s="58" t="s">
        <v>22</v>
      </c>
      <c r="B16" s="58"/>
      <c r="C16" s="8" t="s">
        <v>13</v>
      </c>
      <c r="D16" s="26">
        <f>SUM(D9,D14)</f>
        <v>4849600</v>
      </c>
      <c r="E16" s="20">
        <f aca="true" t="shared" si="3" ref="E16:O16">SUM(E9,E14)</f>
        <v>4290900</v>
      </c>
      <c r="F16" s="20">
        <f t="shared" si="3"/>
        <v>2812200</v>
      </c>
      <c r="G16" s="43">
        <f t="shared" si="3"/>
        <v>2286000</v>
      </c>
      <c r="H16" s="43">
        <f t="shared" si="3"/>
        <v>3159300</v>
      </c>
      <c r="I16" s="20">
        <f t="shared" si="3"/>
        <v>4618700</v>
      </c>
      <c r="J16" s="20">
        <f t="shared" si="3"/>
        <v>3944500</v>
      </c>
      <c r="K16" s="21">
        <f t="shared" si="3"/>
        <v>4909300</v>
      </c>
      <c r="L16" s="22">
        <f t="shared" si="3"/>
        <v>6180900</v>
      </c>
      <c r="M16" s="43">
        <f t="shared" si="3"/>
        <v>6303500</v>
      </c>
      <c r="N16" s="26">
        <f t="shared" si="3"/>
        <v>5620571</v>
      </c>
      <c r="O16" s="26">
        <f t="shared" si="3"/>
        <v>5559933</v>
      </c>
      <c r="P16" s="26">
        <f>SUM(D16:O16)</f>
        <v>54535404</v>
      </c>
      <c r="Q16" s="3"/>
    </row>
    <row r="17" spans="1:17" ht="18" customHeight="1">
      <c r="A17" s="58"/>
      <c r="B17" s="58"/>
      <c r="C17" s="9" t="s">
        <v>14</v>
      </c>
      <c r="D17" s="18">
        <f>D16</f>
        <v>4849600</v>
      </c>
      <c r="E17" s="18">
        <f>SUM(D17,E16)</f>
        <v>9140500</v>
      </c>
      <c r="F17" s="18">
        <f aca="true" t="shared" si="4" ref="F17:O17">SUM(E17,F16)</f>
        <v>11952700</v>
      </c>
      <c r="G17" s="18">
        <f t="shared" si="4"/>
        <v>14238700</v>
      </c>
      <c r="H17" s="18">
        <f t="shared" si="4"/>
        <v>17398000</v>
      </c>
      <c r="I17" s="18">
        <f t="shared" si="4"/>
        <v>22016700</v>
      </c>
      <c r="J17" s="18">
        <f t="shared" si="4"/>
        <v>25961200</v>
      </c>
      <c r="K17" s="18">
        <f t="shared" si="4"/>
        <v>30870500</v>
      </c>
      <c r="L17" s="18">
        <f t="shared" si="4"/>
        <v>37051400</v>
      </c>
      <c r="M17" s="18">
        <f t="shared" si="4"/>
        <v>43354900</v>
      </c>
      <c r="N17" s="18">
        <f t="shared" si="4"/>
        <v>48975471</v>
      </c>
      <c r="O17" s="18">
        <f t="shared" si="4"/>
        <v>54535404</v>
      </c>
      <c r="P17" s="25" t="s">
        <v>24</v>
      </c>
      <c r="Q17" s="3"/>
    </row>
    <row r="18" spans="1:16" ht="18" customHeight="1">
      <c r="A18" s="57" t="s">
        <v>23</v>
      </c>
      <c r="B18" s="58"/>
      <c r="C18" s="58"/>
      <c r="D18" s="30">
        <f>D16/D4</f>
        <v>0.9322568242983468</v>
      </c>
      <c r="E18" s="29">
        <f>IF(E4=0,"",E16/E4)</f>
        <v>0.7506822953114066</v>
      </c>
      <c r="F18" s="29">
        <f aca="true" t="shared" si="5" ref="F18:O18">IF(F4=0,"",F16/F4)</f>
        <v>0.8276044732195409</v>
      </c>
      <c r="G18" s="29">
        <f t="shared" si="5"/>
        <v>0.8388990825688073</v>
      </c>
      <c r="H18" s="29">
        <f t="shared" si="5"/>
        <v>1.1962514199166983</v>
      </c>
      <c r="I18" s="29">
        <f t="shared" si="5"/>
        <v>1.4746807151979566</v>
      </c>
      <c r="J18" s="29">
        <f t="shared" si="5"/>
        <v>0.8412241416080187</v>
      </c>
      <c r="K18" s="29">
        <f t="shared" si="5"/>
        <v>0.9041068139963168</v>
      </c>
      <c r="L18" s="29">
        <f t="shared" si="5"/>
        <v>1.3204229865413373</v>
      </c>
      <c r="M18" s="29">
        <f t="shared" si="5"/>
        <v>1.171218877740617</v>
      </c>
      <c r="N18" s="29">
        <f t="shared" si="5"/>
        <v>1.4200533097524002</v>
      </c>
      <c r="O18" s="29">
        <f t="shared" si="5"/>
        <v>0.9053790913531998</v>
      </c>
      <c r="P18" s="30">
        <f>O17/O5</f>
        <v>1.0271288068556361</v>
      </c>
    </row>
    <row r="19" spans="1:16" ht="18" customHeight="1">
      <c r="A19" s="31" t="s">
        <v>28</v>
      </c>
      <c r="B19" s="32"/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4"/>
    </row>
    <row r="20" spans="3:16" ht="1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64"/>
    </row>
    <row r="74" ht="12">
      <c r="K74" s="64"/>
    </row>
    <row r="82" spans="4:10" ht="12" customHeight="1">
      <c r="D82" s="12"/>
      <c r="E82" s="12"/>
      <c r="F82" s="12"/>
      <c r="G82" s="12"/>
      <c r="H82" s="12"/>
      <c r="I82" s="12"/>
      <c r="J82" s="12"/>
    </row>
    <row r="83" spans="4:10" ht="12" customHeight="1">
      <c r="D83" s="12"/>
      <c r="E83" s="12"/>
      <c r="F83" s="12"/>
      <c r="G83" s="12"/>
      <c r="H83" s="12"/>
      <c r="I83" s="12"/>
      <c r="J83" s="12"/>
    </row>
    <row r="84" spans="4:10" ht="12" customHeight="1">
      <c r="D84" s="12"/>
      <c r="E84" s="12"/>
      <c r="F84" s="12"/>
      <c r="G84" s="12"/>
      <c r="H84" s="12"/>
      <c r="I84" s="12"/>
      <c r="J84" s="12"/>
    </row>
    <row r="85" spans="4:10" ht="12" customHeight="1">
      <c r="D85" s="12"/>
      <c r="E85" s="12"/>
      <c r="F85" s="12"/>
      <c r="G85" s="12"/>
      <c r="H85" s="12"/>
      <c r="I85" s="12"/>
      <c r="J85" s="12"/>
    </row>
  </sheetData>
  <sheetProtection/>
  <mergeCells count="15">
    <mergeCell ref="K73:K74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2:P2"/>
    <mergeCell ref="A1:P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高橋宏和</cp:lastModifiedBy>
  <cp:lastPrinted>2021-11-17T06:48:16Z</cp:lastPrinted>
  <dcterms:created xsi:type="dcterms:W3CDTF">2004-04-30T06:39:41Z</dcterms:created>
  <dcterms:modified xsi:type="dcterms:W3CDTF">2022-04-21T09:03:35Z</dcterms:modified>
  <cp:category/>
  <cp:version/>
  <cp:contentType/>
  <cp:contentStatus/>
</cp:coreProperties>
</file>