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75" windowWidth="21570" windowHeight="5535" activeTab="0"/>
  </bookViews>
  <sheets>
    <sheet name="全体 (印刷用)" sheetId="1" r:id="rId1"/>
  </sheets>
  <definedNames>
    <definedName name="_xlnm.Print_Area" localSheetId="0">'全体 (印刷用)'!$A$1:$L$106</definedName>
    <definedName name="_xlnm.Print_Titles" localSheetId="0">'全体 (印刷用)'!$1:$3</definedName>
  </definedNames>
  <calcPr fullCalcOnLoad="1"/>
</workbook>
</file>

<file path=xl/sharedStrings.xml><?xml version="1.0" encoding="utf-8"?>
<sst xmlns="http://schemas.openxmlformats.org/spreadsheetml/2006/main" count="112" uniqueCount="70">
  <si>
    <t>その他</t>
  </si>
  <si>
    <t>一戸町</t>
  </si>
  <si>
    <t>洋野町</t>
  </si>
  <si>
    <t>九戸村</t>
  </si>
  <si>
    <t>野田村</t>
  </si>
  <si>
    <t>軽米町</t>
  </si>
  <si>
    <t>普代村</t>
  </si>
  <si>
    <t>山田町</t>
  </si>
  <si>
    <t>住田町</t>
  </si>
  <si>
    <t>平泉町</t>
  </si>
  <si>
    <t>西和賀町</t>
  </si>
  <si>
    <t>矢巾町</t>
  </si>
  <si>
    <t>紫波町</t>
  </si>
  <si>
    <t>岩手町</t>
  </si>
  <si>
    <t>雫石町</t>
  </si>
  <si>
    <t>釜石市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</si>
  <si>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</si>
  <si>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</si>
  <si>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</si>
  <si>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</si>
  <si>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</si>
  <si>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</si>
  <si>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</si>
  <si>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</si>
  <si>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市町村名</t>
  </si>
  <si>
    <t>葛巻町</t>
  </si>
  <si>
    <t>給水車</t>
  </si>
  <si>
    <t>給水タンク</t>
  </si>
  <si>
    <t>運搬車</t>
  </si>
  <si>
    <t>計</t>
  </si>
  <si>
    <t>23　応急給水資材の整備状況</t>
  </si>
  <si>
    <t>北上川流域広域水道圏</t>
  </si>
  <si>
    <t>沿岸広域水道圏</t>
  </si>
  <si>
    <t>県北広域水道圏</t>
  </si>
  <si>
    <t>ポリタンク</t>
  </si>
  <si>
    <t>八幡平市</t>
  </si>
  <si>
    <t>金ケ崎町</t>
  </si>
  <si>
    <t>給水パック5L</t>
  </si>
  <si>
    <t>給水パック6L</t>
  </si>
  <si>
    <t>給水パック10L</t>
  </si>
  <si>
    <t>給水パック10L</t>
  </si>
  <si>
    <t>1基</t>
  </si>
  <si>
    <t>給水パック6L</t>
  </si>
  <si>
    <t>携帯電話</t>
  </si>
  <si>
    <t>防災無線</t>
  </si>
  <si>
    <t>11台</t>
  </si>
  <si>
    <t>8台</t>
  </si>
  <si>
    <t>給水パック10L</t>
  </si>
  <si>
    <t>給水パック5L</t>
  </si>
  <si>
    <t>軽トラック</t>
  </si>
  <si>
    <t>大槌町</t>
  </si>
  <si>
    <t>給水パック6L</t>
  </si>
  <si>
    <t>給水パック5L</t>
  </si>
  <si>
    <t>臨時仮設給水栓</t>
  </si>
  <si>
    <t>10基</t>
  </si>
  <si>
    <t>奥州市</t>
  </si>
  <si>
    <t>給水パック8L</t>
  </si>
  <si>
    <t>給水パック8L</t>
  </si>
  <si>
    <t>岩泉町</t>
  </si>
  <si>
    <t>田野畑村</t>
  </si>
  <si>
    <t>二戸市</t>
  </si>
  <si>
    <t>町の物を貸借</t>
  </si>
  <si>
    <t>緊急用飲料水備蓄タンク40㎥</t>
  </si>
  <si>
    <t>滝沢村</t>
  </si>
  <si>
    <t>陸前高田市</t>
  </si>
  <si>
    <t>仮設水槽1.0㎥</t>
  </si>
  <si>
    <t>3基</t>
  </si>
  <si>
    <t>給水パック3L</t>
  </si>
  <si>
    <t>給水パック3L</t>
  </si>
  <si>
    <t>給水パック6L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</si>
</sst>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.0&quot;㎥/日&quot;"/>
    <numFmt numFmtId="178" formatCode="#,###&quot;台&quot;"/>
    <numFmt numFmtId="179" formatCode="#,###&quot;基&quot;"/>
    <numFmt numFmtId="180" formatCode="0.00\L"/>
    <numFmt numFmtId="181" formatCode="0\L"/>
    <numFmt numFmtId="182" formatCode="0&quot;個&quot;"/>
    <numFmt numFmtId="183" formatCode="0.00\t"/>
    <numFmt numFmtId="184" formatCode="0.0\t"/>
    <numFmt numFmtId="185" formatCode="0&quot;台&quot;"/>
    <numFmt numFmtId="186" formatCode="#,###&quot;枚&quot;"/>
    <numFmt numFmtId="187" formatCode="0.0&quot;㎥&quot;"/>
    <numFmt numFmtId="188" formatCode="#,###\t"/>
    <numFmt numFmtId="189" formatCode="General\t"/>
    <numFmt numFmtId="190" formatCode="General&quot;㎥&quot;"/>
    <numFmt numFmtId="191" formatCode="#,###.0&quot;台&quot;"/>
    <numFmt numFmtId="192" formatCode="#,###.00&quot;台&quot;"/>
    <numFmt numFmtId="193" formatCode="#,###.000&quot;台&quot;"/>
    <numFmt numFmtId="194" formatCode="#,###.0000&quot;台&quot;"/>
    <numFmt numFmtId="195" formatCode="#,###.00000&quot;台&quot;"/>
    <numFmt numFmtId="196" formatCode="#,###&quot;個&quot;"/>
    <numFmt numFmtId="197" formatCode="0.0\L"/>
    <numFmt numFmtId="198" formatCode="General&quot;L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190" fontId="4" fillId="0" borderId="0" xfId="0" applyNumberFormat="1" applyFont="1" applyFill="1" applyBorder="1" applyAlignment="1">
      <alignment horizontal="right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16" xfId="0" applyNumberFormat="1" applyFont="1" applyFill="1" applyBorder="1" applyAlignment="1">
      <alignment horizontal="right" vertical="center"/>
    </xf>
    <xf numFmtId="190" fontId="6" fillId="0" borderId="17" xfId="0" applyNumberFormat="1" applyFont="1" applyFill="1" applyBorder="1" applyAlignment="1">
      <alignment horizontal="right" vertical="center"/>
    </xf>
    <xf numFmtId="190" fontId="6" fillId="0" borderId="24" xfId="0" applyNumberFormat="1" applyFont="1" applyFill="1" applyBorder="1" applyAlignment="1">
      <alignment horizontal="right" vertical="center"/>
    </xf>
    <xf numFmtId="190" fontId="6" fillId="0" borderId="21" xfId="0" applyNumberFormat="1" applyFont="1" applyFill="1" applyBorder="1" applyAlignment="1">
      <alignment horizontal="right" vertical="center"/>
    </xf>
    <xf numFmtId="190" fontId="6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90" fontId="7" fillId="0" borderId="10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191" fontId="4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6" fontId="6" fillId="0" borderId="2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right" vertical="center"/>
    </xf>
    <xf numFmtId="186" fontId="7" fillId="0" borderId="29" xfId="0" applyNumberFormat="1" applyFont="1" applyBorder="1" applyAlignment="1">
      <alignment horizontal="right" vertical="center" shrinkToFit="1"/>
    </xf>
    <xf numFmtId="186" fontId="7" fillId="0" borderId="29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 wrapText="1"/>
    </xf>
    <xf numFmtId="186" fontId="7" fillId="0" borderId="3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7" fillId="0" borderId="32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 shrinkToFit="1"/>
    </xf>
    <xf numFmtId="186" fontId="6" fillId="0" borderId="29" xfId="0" applyNumberFormat="1" applyFont="1" applyFill="1" applyBorder="1" applyAlignment="1">
      <alignment horizontal="right" vertical="center"/>
    </xf>
    <xf numFmtId="186" fontId="6" fillId="0" borderId="29" xfId="0" applyNumberFormat="1" applyFont="1" applyFill="1" applyBorder="1" applyAlignment="1">
      <alignment horizontal="right" vertical="center" shrinkToFit="1"/>
    </xf>
    <xf numFmtId="186" fontId="6" fillId="0" borderId="33" xfId="0" applyNumberFormat="1" applyFont="1" applyFill="1" applyBorder="1" applyAlignment="1">
      <alignment horizontal="right" vertical="center"/>
    </xf>
    <xf numFmtId="186" fontId="6" fillId="0" borderId="29" xfId="0" applyNumberFormat="1" applyFont="1" applyBorder="1" applyAlignment="1">
      <alignment horizontal="right" vertical="center" wrapText="1"/>
    </xf>
    <xf numFmtId="186" fontId="6" fillId="0" borderId="30" xfId="0" applyNumberFormat="1" applyFont="1" applyBorder="1" applyAlignment="1">
      <alignment horizontal="right" vertical="center" shrinkToFit="1"/>
    </xf>
    <xf numFmtId="186" fontId="6" fillId="0" borderId="34" xfId="0" applyNumberFormat="1" applyFont="1" applyBorder="1" applyAlignment="1">
      <alignment horizontal="right" vertical="center" wrapText="1"/>
    </xf>
    <xf numFmtId="186" fontId="6" fillId="0" borderId="29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/>
    </xf>
    <xf numFmtId="185" fontId="7" fillId="0" borderId="18" xfId="0" applyNumberFormat="1" applyFont="1" applyBorder="1" applyAlignment="1">
      <alignment horizontal="right" vertical="center"/>
    </xf>
    <xf numFmtId="185" fontId="7" fillId="0" borderId="20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 vertical="center"/>
    </xf>
    <xf numFmtId="185" fontId="6" fillId="0" borderId="10" xfId="0" applyNumberFormat="1" applyFont="1" applyBorder="1" applyAlignment="1">
      <alignment horizontal="right" vertical="center"/>
    </xf>
    <xf numFmtId="185" fontId="7" fillId="0" borderId="27" xfId="0" applyNumberFormat="1" applyFont="1" applyBorder="1" applyAlignment="1">
      <alignment horizontal="right" vertical="center"/>
    </xf>
    <xf numFmtId="185" fontId="6" fillId="0" borderId="18" xfId="0" applyNumberFormat="1" applyFont="1" applyBorder="1" applyAlignment="1">
      <alignment horizontal="right" vertical="center"/>
    </xf>
    <xf numFmtId="185" fontId="6" fillId="0" borderId="19" xfId="0" applyNumberFormat="1" applyFont="1" applyBorder="1" applyAlignment="1">
      <alignment horizontal="right" vertical="center"/>
    </xf>
    <xf numFmtId="185" fontId="7" fillId="0" borderId="19" xfId="0" applyNumberFormat="1" applyFont="1" applyBorder="1" applyAlignment="1">
      <alignment horizontal="right" vertical="center"/>
    </xf>
    <xf numFmtId="185" fontId="6" fillId="0" borderId="18" xfId="0" applyNumberFormat="1" applyFont="1" applyBorder="1" applyAlignment="1">
      <alignment horizontal="right" vertical="center" shrinkToFit="1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7" xfId="0" applyNumberFormat="1" applyFont="1" applyBorder="1" applyAlignment="1">
      <alignment horizontal="right" vertical="center" wrapText="1"/>
    </xf>
    <xf numFmtId="185" fontId="6" fillId="0" borderId="22" xfId="0" applyNumberFormat="1" applyFont="1" applyFill="1" applyBorder="1" applyAlignment="1">
      <alignment horizontal="right" vertical="center"/>
    </xf>
    <xf numFmtId="185" fontId="6" fillId="0" borderId="28" xfId="0" applyNumberFormat="1" applyFont="1" applyBorder="1" applyAlignment="1">
      <alignment horizontal="right" vertical="center"/>
    </xf>
    <xf numFmtId="185" fontId="6" fillId="0" borderId="18" xfId="0" applyNumberFormat="1" applyFont="1" applyBorder="1" applyAlignment="1">
      <alignment horizontal="right" vertical="center" wrapText="1"/>
    </xf>
    <xf numFmtId="185" fontId="6" fillId="0" borderId="19" xfId="0" applyNumberFormat="1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20" xfId="0" applyNumberFormat="1" applyFont="1" applyBorder="1" applyAlignment="1">
      <alignment horizontal="right" vertical="center"/>
    </xf>
    <xf numFmtId="182" fontId="6" fillId="0" borderId="19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 wrapText="1"/>
    </xf>
    <xf numFmtId="182" fontId="6" fillId="0" borderId="0" xfId="0" applyNumberFormat="1" applyFont="1" applyBorder="1" applyAlignment="1">
      <alignment horizontal="right" vertical="center" wrapText="1"/>
    </xf>
    <xf numFmtId="182" fontId="6" fillId="0" borderId="12" xfId="0" applyNumberFormat="1" applyFont="1" applyBorder="1" applyAlignment="1">
      <alignment horizontal="right" vertical="center"/>
    </xf>
    <xf numFmtId="182" fontId="6" fillId="0" borderId="20" xfId="0" applyNumberFormat="1" applyFont="1" applyBorder="1" applyAlignment="1">
      <alignment horizontal="right" vertical="center" wrapText="1"/>
    </xf>
    <xf numFmtId="182" fontId="6" fillId="0" borderId="22" xfId="0" applyNumberFormat="1" applyFont="1" applyBorder="1" applyAlignment="1">
      <alignment horizontal="right" vertical="center" wrapText="1"/>
    </xf>
    <xf numFmtId="182" fontId="7" fillId="0" borderId="12" xfId="0" applyNumberFormat="1" applyFont="1" applyBorder="1" applyAlignment="1">
      <alignment horizontal="right" vertical="center"/>
    </xf>
    <xf numFmtId="182" fontId="6" fillId="0" borderId="18" xfId="0" applyNumberFormat="1" applyFont="1" applyBorder="1" applyAlignment="1">
      <alignment horizontal="right" vertical="center" wrapText="1"/>
    </xf>
    <xf numFmtId="182" fontId="6" fillId="0" borderId="20" xfId="0" applyNumberFormat="1" applyFont="1" applyFill="1" applyBorder="1" applyAlignment="1">
      <alignment horizontal="right" vertical="center" wrapText="1"/>
    </xf>
    <xf numFmtId="182" fontId="6" fillId="0" borderId="20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 wrapText="1"/>
    </xf>
    <xf numFmtId="196" fontId="6" fillId="0" borderId="20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81" fontId="6" fillId="0" borderId="13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181" fontId="6" fillId="0" borderId="24" xfId="0" applyNumberFormat="1" applyFont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21" xfId="0" applyNumberFormat="1" applyFont="1" applyFill="1" applyBorder="1" applyAlignment="1">
      <alignment horizontal="right"/>
    </xf>
    <xf numFmtId="181" fontId="6" fillId="0" borderId="36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 wrapText="1"/>
    </xf>
    <xf numFmtId="189" fontId="6" fillId="0" borderId="13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/>
    </xf>
    <xf numFmtId="189" fontId="7" fillId="0" borderId="16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189" fontId="7" fillId="0" borderId="17" xfId="0" applyNumberFormat="1" applyFont="1" applyBorder="1" applyAlignment="1">
      <alignment horizontal="right" vertical="center"/>
    </xf>
    <xf numFmtId="189" fontId="7" fillId="0" borderId="11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 shrinkToFit="1"/>
    </xf>
    <xf numFmtId="189" fontId="6" fillId="0" borderId="13" xfId="0" applyNumberFormat="1" applyFont="1" applyFill="1" applyBorder="1" applyAlignment="1">
      <alignment horizontal="right" vertical="center"/>
    </xf>
    <xf numFmtId="189" fontId="6" fillId="0" borderId="13" xfId="0" applyNumberFormat="1" applyFont="1" applyFill="1" applyBorder="1" applyAlignment="1">
      <alignment horizontal="right" vertical="center" shrinkToFit="1"/>
    </xf>
    <xf numFmtId="189" fontId="6" fillId="0" borderId="13" xfId="0" applyNumberFormat="1" applyFont="1" applyFill="1" applyBorder="1" applyAlignment="1">
      <alignment horizontal="right"/>
    </xf>
    <xf numFmtId="189" fontId="6" fillId="0" borderId="21" xfId="0" applyNumberFormat="1" applyFont="1" applyFill="1" applyBorder="1" applyAlignment="1">
      <alignment horizontal="right"/>
    </xf>
    <xf numFmtId="189" fontId="6" fillId="0" borderId="13" xfId="0" applyNumberFormat="1" applyFont="1" applyBorder="1" applyAlignment="1">
      <alignment horizontal="right" vertical="center" wrapText="1"/>
    </xf>
    <xf numFmtId="189" fontId="6" fillId="0" borderId="24" xfId="0" applyNumberFormat="1" applyFont="1" applyBorder="1" applyAlignment="1">
      <alignment horizontal="right" vertical="center" wrapText="1"/>
    </xf>
    <xf numFmtId="189" fontId="6" fillId="0" borderId="13" xfId="0" applyNumberFormat="1" applyFont="1" applyFill="1" applyBorder="1" applyAlignment="1">
      <alignment horizontal="right" vertical="center" wrapText="1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25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 wrapText="1"/>
    </xf>
    <xf numFmtId="189" fontId="6" fillId="0" borderId="17" xfId="0" applyNumberFormat="1" applyFont="1" applyBorder="1" applyAlignment="1">
      <alignment horizontal="right" vertical="center" wrapText="1"/>
    </xf>
    <xf numFmtId="190" fontId="6" fillId="0" borderId="37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179" fontId="6" fillId="0" borderId="39" xfId="0" applyNumberFormat="1" applyFont="1" applyFill="1" applyBorder="1" applyAlignment="1">
      <alignment horizontal="right" vertical="center"/>
    </xf>
    <xf numFmtId="181" fontId="6" fillId="0" borderId="37" xfId="0" applyNumberFormat="1" applyFont="1" applyBorder="1" applyAlignment="1">
      <alignment horizontal="right" vertical="center" wrapText="1"/>
    </xf>
    <xf numFmtId="182" fontId="6" fillId="0" borderId="38" xfId="0" applyNumberFormat="1" applyFont="1" applyBorder="1" applyAlignment="1">
      <alignment horizontal="right" vertical="center" wrapText="1"/>
    </xf>
    <xf numFmtId="189" fontId="6" fillId="0" borderId="37" xfId="0" applyNumberFormat="1" applyFont="1" applyFill="1" applyBorder="1" applyAlignment="1">
      <alignment horizontal="right" vertical="center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186" fontId="6" fillId="0" borderId="40" xfId="0" applyNumberFormat="1" applyFont="1" applyFill="1" applyBorder="1" applyAlignment="1">
      <alignment horizontal="right" vertical="center"/>
    </xf>
    <xf numFmtId="190" fontId="6" fillId="0" borderId="37" xfId="0" applyNumberFormat="1" applyFont="1" applyFill="1" applyBorder="1" applyAlignment="1">
      <alignment horizontal="right" vertical="center" wrapText="1"/>
    </xf>
    <xf numFmtId="179" fontId="6" fillId="0" borderId="39" xfId="0" applyNumberFormat="1" applyFont="1" applyFill="1" applyBorder="1" applyAlignment="1">
      <alignment horizontal="right" vertical="center" wrapText="1"/>
    </xf>
    <xf numFmtId="181" fontId="6" fillId="0" borderId="37" xfId="0" applyNumberFormat="1" applyFont="1" applyFill="1" applyBorder="1" applyAlignment="1">
      <alignment horizontal="right" vertical="center"/>
    </xf>
    <xf numFmtId="196" fontId="6" fillId="0" borderId="38" xfId="0" applyNumberFormat="1" applyFont="1" applyFill="1" applyBorder="1" applyAlignment="1">
      <alignment horizontal="right" vertical="center" wrapText="1"/>
    </xf>
    <xf numFmtId="185" fontId="6" fillId="0" borderId="38" xfId="0" applyNumberFormat="1" applyFont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 wrapText="1"/>
    </xf>
    <xf numFmtId="186" fontId="6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86" fontId="6" fillId="0" borderId="29" xfId="0" applyNumberFormat="1" applyFont="1" applyBorder="1" applyAlignment="1">
      <alignment horizontal="right" vertical="center" shrinkToFit="1"/>
    </xf>
    <xf numFmtId="185" fontId="6" fillId="0" borderId="27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 wrapText="1"/>
    </xf>
    <xf numFmtId="197" fontId="7" fillId="0" borderId="17" xfId="0" applyNumberFormat="1" applyFont="1" applyBorder="1" applyAlignment="1">
      <alignment horizontal="left" vertical="center" indent="1"/>
    </xf>
    <xf numFmtId="189" fontId="7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 wrapText="1"/>
    </xf>
    <xf numFmtId="186" fontId="7" fillId="0" borderId="31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186" fontId="6" fillId="0" borderId="30" xfId="0" applyNumberFormat="1" applyFont="1" applyFill="1" applyBorder="1" applyAlignment="1">
      <alignment horizontal="right" vertical="center"/>
    </xf>
    <xf numFmtId="186" fontId="6" fillId="0" borderId="32" xfId="0" applyNumberFormat="1" applyFont="1" applyBorder="1" applyAlignment="1">
      <alignment horizontal="right" vertical="center" wrapText="1"/>
    </xf>
    <xf numFmtId="189" fontId="6" fillId="0" borderId="24" xfId="0" applyNumberFormat="1" applyFont="1" applyBorder="1" applyAlignment="1">
      <alignment vertical="center"/>
    </xf>
    <xf numFmtId="186" fontId="6" fillId="0" borderId="31" xfId="0" applyNumberFormat="1" applyFont="1" applyFill="1" applyBorder="1" applyAlignment="1">
      <alignment horizontal="right" vertical="center"/>
    </xf>
    <xf numFmtId="178" fontId="6" fillId="0" borderId="10" xfId="0" applyNumberFormat="1" applyFont="1" applyBorder="1" applyAlignment="1">
      <alignment horizontal="center" vertical="center"/>
    </xf>
    <xf numFmtId="198" fontId="6" fillId="0" borderId="13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 wrapText="1"/>
    </xf>
    <xf numFmtId="178" fontId="6" fillId="0" borderId="22" xfId="0" applyNumberFormat="1" applyFont="1" applyFill="1" applyBorder="1" applyAlignment="1">
      <alignment horizontal="center" vertical="center"/>
    </xf>
    <xf numFmtId="196" fontId="6" fillId="0" borderId="22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/>
    </xf>
    <xf numFmtId="186" fontId="6" fillId="0" borderId="33" xfId="0" applyNumberFormat="1" applyFont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190" fontId="7" fillId="0" borderId="1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90" fontId="7" fillId="0" borderId="17" xfId="0" applyNumberFormat="1" applyFont="1" applyFill="1" applyBorder="1" applyAlignment="1">
      <alignment horizontal="right" vertical="center"/>
    </xf>
    <xf numFmtId="190" fontId="6" fillId="0" borderId="24" xfId="0" applyNumberFormat="1" applyFont="1" applyFill="1" applyBorder="1" applyAlignment="1">
      <alignment horizontal="right" vertical="center" wrapText="1"/>
    </xf>
    <xf numFmtId="179" fontId="6" fillId="0" borderId="12" xfId="0" applyNumberFormat="1" applyFont="1" applyFill="1" applyBorder="1" applyAlignment="1">
      <alignment horizontal="right" vertical="center" wrapText="1"/>
    </xf>
    <xf numFmtId="190" fontId="6" fillId="0" borderId="16" xfId="0" applyNumberFormat="1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190" fontId="6" fillId="0" borderId="13" xfId="0" applyNumberFormat="1" applyFont="1" applyFill="1" applyBorder="1" applyAlignment="1">
      <alignment horizontal="right" vertical="center" wrapText="1"/>
    </xf>
    <xf numFmtId="190" fontId="6" fillId="0" borderId="25" xfId="0" applyNumberFormat="1" applyFont="1" applyFill="1" applyBorder="1" applyAlignment="1">
      <alignment horizontal="right" vertical="center"/>
    </xf>
    <xf numFmtId="179" fontId="6" fillId="0" borderId="35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 wrapText="1"/>
    </xf>
    <xf numFmtId="190" fontId="6" fillId="0" borderId="10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6" fillId="0" borderId="44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71" sqref="K71"/>
    </sheetView>
  </sheetViews>
  <sheetFormatPr defaultColWidth="9.00390625" defaultRowHeight="13.5"/>
  <cols>
    <col min="1" max="1" width="4.375" style="1" customWidth="1"/>
    <col min="2" max="2" width="9.00390625" style="70" customWidth="1"/>
    <col min="3" max="3" width="7.75390625" style="1" customWidth="1"/>
    <col min="4" max="4" width="7.75390625" style="18" customWidth="1"/>
    <col min="5" max="5" width="7.75390625" style="44" customWidth="1"/>
    <col min="6" max="6" width="7.75390625" style="38" customWidth="1"/>
    <col min="7" max="7" width="7.75390625" style="19" customWidth="1"/>
    <col min="8" max="8" width="7.75390625" style="41" customWidth="1"/>
    <col min="9" max="9" width="7.75390625" style="43" customWidth="1"/>
    <col min="10" max="10" width="7.75390625" style="39" customWidth="1"/>
    <col min="11" max="11" width="20.50390625" style="14" customWidth="1"/>
    <col min="12" max="12" width="10.375" style="37" bestFit="1" customWidth="1"/>
    <col min="13" max="13" width="9.00390625" style="1" customWidth="1"/>
    <col min="14" max="15" width="9.125" style="1" bestFit="1" customWidth="1"/>
    <col min="16" max="16384" width="9.00390625" style="1" customWidth="1"/>
  </cols>
  <sheetData>
    <row r="1" spans="1:12" ht="24">
      <c r="A1" s="51" t="s">
        <v>30</v>
      </c>
      <c r="B1" s="69"/>
      <c r="C1" s="52"/>
      <c r="D1" s="53"/>
      <c r="E1" s="227"/>
      <c r="F1" s="228"/>
      <c r="G1" s="17"/>
      <c r="H1" s="54"/>
      <c r="I1" s="42"/>
      <c r="J1" s="36"/>
      <c r="L1" s="55"/>
    </row>
    <row r="2" ht="14.25" thickBot="1"/>
    <row r="3" spans="1:12" ht="30" customHeight="1" thickBot="1">
      <c r="A3" s="40"/>
      <c r="B3" s="71" t="s">
        <v>24</v>
      </c>
      <c r="C3" s="258" t="s">
        <v>26</v>
      </c>
      <c r="D3" s="259"/>
      <c r="E3" s="260" t="s">
        <v>27</v>
      </c>
      <c r="F3" s="261"/>
      <c r="G3" s="258" t="s">
        <v>34</v>
      </c>
      <c r="H3" s="259"/>
      <c r="I3" s="258" t="s">
        <v>28</v>
      </c>
      <c r="J3" s="259"/>
      <c r="K3" s="253" t="s">
        <v>0</v>
      </c>
      <c r="L3" s="254"/>
    </row>
    <row r="4" spans="1:12" ht="18" customHeight="1">
      <c r="A4" s="245" t="s">
        <v>31</v>
      </c>
      <c r="B4" s="248" t="s">
        <v>23</v>
      </c>
      <c r="C4" s="45">
        <v>4</v>
      </c>
      <c r="D4" s="138">
        <v>1</v>
      </c>
      <c r="E4" s="57">
        <v>1.5</v>
      </c>
      <c r="F4" s="131">
        <v>1</v>
      </c>
      <c r="G4" s="219">
        <v>20</v>
      </c>
      <c r="H4" s="111">
        <v>376</v>
      </c>
      <c r="I4" s="160">
        <v>2</v>
      </c>
      <c r="J4" s="91">
        <v>1</v>
      </c>
      <c r="K4" s="3" t="s">
        <v>38</v>
      </c>
      <c r="L4" s="74">
        <v>1333</v>
      </c>
    </row>
    <row r="5" spans="1:12" ht="18" customHeight="1">
      <c r="A5" s="245"/>
      <c r="B5" s="248"/>
      <c r="C5" s="45"/>
      <c r="D5" s="139"/>
      <c r="E5" s="57">
        <v>1</v>
      </c>
      <c r="F5" s="131">
        <v>10</v>
      </c>
      <c r="G5" s="219">
        <v>10</v>
      </c>
      <c r="H5" s="111">
        <v>492</v>
      </c>
      <c r="I5" s="161"/>
      <c r="J5" s="92"/>
      <c r="K5" s="3" t="s">
        <v>37</v>
      </c>
      <c r="L5" s="74">
        <v>2000</v>
      </c>
    </row>
    <row r="6" spans="1:12" ht="18" customHeight="1">
      <c r="A6" s="245"/>
      <c r="B6" s="250"/>
      <c r="C6" s="47"/>
      <c r="D6" s="140"/>
      <c r="E6" s="60"/>
      <c r="F6" s="132"/>
      <c r="G6" s="209"/>
      <c r="H6" s="112"/>
      <c r="I6" s="160"/>
      <c r="J6" s="91"/>
      <c r="K6" s="7" t="s">
        <v>53</v>
      </c>
      <c r="L6" s="75" t="s">
        <v>54</v>
      </c>
    </row>
    <row r="7" spans="1:12" ht="18" customHeight="1">
      <c r="A7" s="245"/>
      <c r="B7" s="249" t="s">
        <v>35</v>
      </c>
      <c r="C7" s="46"/>
      <c r="D7" s="141"/>
      <c r="E7" s="56">
        <v>1.2</v>
      </c>
      <c r="F7" s="133">
        <v>1</v>
      </c>
      <c r="G7" s="148">
        <v>20</v>
      </c>
      <c r="H7" s="113">
        <v>98</v>
      </c>
      <c r="I7" s="162"/>
      <c r="J7" s="93"/>
      <c r="K7" s="15"/>
      <c r="L7" s="76"/>
    </row>
    <row r="8" spans="1:12" ht="18" customHeight="1">
      <c r="A8" s="245"/>
      <c r="B8" s="248"/>
      <c r="C8" s="47"/>
      <c r="D8" s="140"/>
      <c r="E8" s="57">
        <v>1</v>
      </c>
      <c r="F8" s="131">
        <v>1</v>
      </c>
      <c r="G8" s="147"/>
      <c r="H8" s="111"/>
      <c r="I8" s="163"/>
      <c r="J8" s="94"/>
      <c r="K8" s="2"/>
      <c r="L8" s="77"/>
    </row>
    <row r="9" spans="1:12" ht="18" customHeight="1">
      <c r="A9" s="245"/>
      <c r="B9" s="249" t="s">
        <v>14</v>
      </c>
      <c r="C9" s="45"/>
      <c r="D9" s="138"/>
      <c r="E9" s="56">
        <v>1</v>
      </c>
      <c r="F9" s="133">
        <v>1</v>
      </c>
      <c r="G9" s="148">
        <v>20</v>
      </c>
      <c r="H9" s="113">
        <v>35</v>
      </c>
      <c r="I9" s="164"/>
      <c r="J9" s="95"/>
      <c r="K9" s="61" t="s">
        <v>38</v>
      </c>
      <c r="L9" s="78">
        <v>1000</v>
      </c>
    </row>
    <row r="10" spans="1:12" ht="18" customHeight="1">
      <c r="A10" s="245"/>
      <c r="B10" s="250"/>
      <c r="C10" s="47"/>
      <c r="D10" s="142"/>
      <c r="E10" s="59">
        <v>0.5</v>
      </c>
      <c r="F10" s="134">
        <v>2</v>
      </c>
      <c r="G10" s="149"/>
      <c r="H10" s="114"/>
      <c r="I10" s="165"/>
      <c r="J10" s="96"/>
      <c r="K10" s="62" t="s">
        <v>37</v>
      </c>
      <c r="L10" s="81">
        <v>15000</v>
      </c>
    </row>
    <row r="11" spans="1:12" ht="18" customHeight="1">
      <c r="A11" s="245"/>
      <c r="B11" s="249" t="s">
        <v>63</v>
      </c>
      <c r="C11" s="45">
        <v>2</v>
      </c>
      <c r="D11" s="138">
        <v>1</v>
      </c>
      <c r="E11" s="56">
        <v>1</v>
      </c>
      <c r="F11" s="133">
        <v>1</v>
      </c>
      <c r="G11" s="148">
        <v>10</v>
      </c>
      <c r="H11" s="113">
        <v>20</v>
      </c>
      <c r="I11" s="164"/>
      <c r="J11" s="95"/>
      <c r="K11" s="61" t="s">
        <v>38</v>
      </c>
      <c r="L11" s="78">
        <v>2600</v>
      </c>
    </row>
    <row r="12" spans="1:12" ht="18" customHeight="1">
      <c r="A12" s="245"/>
      <c r="B12" s="250"/>
      <c r="C12" s="47"/>
      <c r="D12" s="142"/>
      <c r="E12" s="59">
        <v>5</v>
      </c>
      <c r="F12" s="134">
        <v>1</v>
      </c>
      <c r="G12" s="149">
        <v>20</v>
      </c>
      <c r="H12" s="114">
        <v>20</v>
      </c>
      <c r="I12" s="165"/>
      <c r="J12" s="96"/>
      <c r="K12" s="62"/>
      <c r="L12" s="81"/>
    </row>
    <row r="13" spans="1:12" ht="18" customHeight="1">
      <c r="A13" s="245"/>
      <c r="B13" s="72" t="s">
        <v>13</v>
      </c>
      <c r="C13" s="48"/>
      <c r="D13" s="143"/>
      <c r="E13" s="48">
        <v>1</v>
      </c>
      <c r="F13" s="135">
        <v>2</v>
      </c>
      <c r="G13" s="148">
        <v>20</v>
      </c>
      <c r="H13" s="113">
        <v>120</v>
      </c>
      <c r="I13" s="166"/>
      <c r="J13" s="97"/>
      <c r="K13" s="61" t="s">
        <v>38</v>
      </c>
      <c r="L13" s="81">
        <v>300</v>
      </c>
    </row>
    <row r="14" spans="1:12" ht="18" customHeight="1">
      <c r="A14" s="245"/>
      <c r="B14" s="249" t="s">
        <v>12</v>
      </c>
      <c r="C14" s="45">
        <v>3.75</v>
      </c>
      <c r="D14" s="138">
        <v>1</v>
      </c>
      <c r="E14" s="56">
        <v>2</v>
      </c>
      <c r="F14" s="133">
        <v>1</v>
      </c>
      <c r="G14" s="148">
        <v>20</v>
      </c>
      <c r="H14" s="115">
        <v>34</v>
      </c>
      <c r="I14" s="167">
        <v>0.5</v>
      </c>
      <c r="J14" s="98">
        <v>1</v>
      </c>
      <c r="K14" s="6" t="s">
        <v>51</v>
      </c>
      <c r="L14" s="74">
        <v>500</v>
      </c>
    </row>
    <row r="15" spans="1:12" ht="18" customHeight="1">
      <c r="A15" s="245"/>
      <c r="B15" s="248"/>
      <c r="C15" s="45"/>
      <c r="D15" s="138"/>
      <c r="E15" s="57">
        <v>1</v>
      </c>
      <c r="F15" s="131">
        <v>1</v>
      </c>
      <c r="G15" s="147">
        <v>10</v>
      </c>
      <c r="H15" s="116">
        <v>12</v>
      </c>
      <c r="I15" s="168">
        <v>0.3</v>
      </c>
      <c r="J15" s="91">
        <v>1</v>
      </c>
      <c r="K15" s="3"/>
      <c r="L15" s="74"/>
    </row>
    <row r="16" spans="1:12" ht="18" customHeight="1">
      <c r="A16" s="245"/>
      <c r="B16" s="250"/>
      <c r="C16" s="47"/>
      <c r="D16" s="142"/>
      <c r="E16" s="59">
        <v>0.5</v>
      </c>
      <c r="F16" s="134">
        <v>1</v>
      </c>
      <c r="G16" s="149"/>
      <c r="H16" s="117"/>
      <c r="I16" s="169"/>
      <c r="J16" s="99"/>
      <c r="K16" s="7"/>
      <c r="L16" s="81"/>
    </row>
    <row r="17" spans="1:17" ht="18" customHeight="1">
      <c r="A17" s="245"/>
      <c r="B17" s="203" t="s">
        <v>11</v>
      </c>
      <c r="C17" s="45">
        <v>2</v>
      </c>
      <c r="D17" s="138">
        <v>1</v>
      </c>
      <c r="E17" s="56">
        <v>1.2</v>
      </c>
      <c r="F17" s="133">
        <v>3</v>
      </c>
      <c r="G17" s="147">
        <v>20</v>
      </c>
      <c r="H17" s="111">
        <v>20</v>
      </c>
      <c r="I17" s="162"/>
      <c r="J17" s="93"/>
      <c r="K17" s="3" t="s">
        <v>38</v>
      </c>
      <c r="L17" s="74">
        <v>1500</v>
      </c>
      <c r="M17" s="70"/>
      <c r="N17" s="70"/>
      <c r="O17" s="70"/>
      <c r="P17" s="70"/>
      <c r="Q17" s="70"/>
    </row>
    <row r="18" spans="1:12" ht="18" customHeight="1">
      <c r="A18" s="245"/>
      <c r="B18" s="249" t="s">
        <v>20</v>
      </c>
      <c r="C18" s="46">
        <v>3.8</v>
      </c>
      <c r="D18" s="144">
        <v>1</v>
      </c>
      <c r="E18" s="56">
        <v>1</v>
      </c>
      <c r="F18" s="133">
        <v>3</v>
      </c>
      <c r="G18" s="148">
        <v>20</v>
      </c>
      <c r="H18" s="115">
        <v>11</v>
      </c>
      <c r="I18" s="164">
        <v>1</v>
      </c>
      <c r="J18" s="98">
        <v>1</v>
      </c>
      <c r="K18" s="6" t="s">
        <v>38</v>
      </c>
      <c r="L18" s="78">
        <v>1060</v>
      </c>
    </row>
    <row r="19" spans="1:12" ht="18" customHeight="1">
      <c r="A19" s="245"/>
      <c r="B19" s="250"/>
      <c r="C19" s="47"/>
      <c r="D19" s="142"/>
      <c r="E19" s="59">
        <v>0.5</v>
      </c>
      <c r="F19" s="134">
        <v>2</v>
      </c>
      <c r="G19" s="149">
        <v>10</v>
      </c>
      <c r="H19" s="117">
        <v>60</v>
      </c>
      <c r="I19" s="220"/>
      <c r="J19" s="221"/>
      <c r="K19" s="7"/>
      <c r="L19" s="81"/>
    </row>
    <row r="20" spans="1:12" ht="18" customHeight="1">
      <c r="A20" s="245"/>
      <c r="B20" s="251" t="s">
        <v>19</v>
      </c>
      <c r="C20" s="45">
        <v>2</v>
      </c>
      <c r="D20" s="138">
        <v>1</v>
      </c>
      <c r="E20" s="57">
        <v>2</v>
      </c>
      <c r="F20" s="131">
        <v>4</v>
      </c>
      <c r="G20" s="147">
        <v>20</v>
      </c>
      <c r="H20" s="116">
        <v>18</v>
      </c>
      <c r="I20" s="210"/>
      <c r="J20" s="94"/>
      <c r="K20" s="3" t="s">
        <v>38</v>
      </c>
      <c r="L20" s="74">
        <v>1930</v>
      </c>
    </row>
    <row r="21" spans="1:12" ht="18" customHeight="1">
      <c r="A21" s="245"/>
      <c r="B21" s="252"/>
      <c r="C21" s="47"/>
      <c r="D21" s="142"/>
      <c r="E21" s="59">
        <v>1</v>
      </c>
      <c r="F21" s="134">
        <v>3</v>
      </c>
      <c r="G21" s="147">
        <v>10</v>
      </c>
      <c r="H21" s="116">
        <v>10</v>
      </c>
      <c r="I21" s="172"/>
      <c r="J21" s="100"/>
      <c r="K21" s="4"/>
      <c r="L21" s="80"/>
    </row>
    <row r="22" spans="1:12" ht="18" customHeight="1">
      <c r="A22" s="245"/>
      <c r="B22" s="249" t="s">
        <v>10</v>
      </c>
      <c r="C22" s="45"/>
      <c r="D22" s="138"/>
      <c r="E22" s="56">
        <v>2</v>
      </c>
      <c r="F22" s="133">
        <v>1</v>
      </c>
      <c r="G22" s="148">
        <v>20</v>
      </c>
      <c r="H22" s="115">
        <v>30</v>
      </c>
      <c r="I22" s="173" t="s">
        <v>49</v>
      </c>
      <c r="J22" s="101">
        <v>1</v>
      </c>
      <c r="K22" s="6"/>
      <c r="L22" s="74"/>
    </row>
    <row r="23" spans="1:12" ht="18" customHeight="1">
      <c r="A23" s="245"/>
      <c r="B23" s="248"/>
      <c r="C23" s="45"/>
      <c r="D23" s="138"/>
      <c r="E23" s="57">
        <v>0.5</v>
      </c>
      <c r="F23" s="131">
        <v>1</v>
      </c>
      <c r="G23" s="147">
        <v>18</v>
      </c>
      <c r="H23" s="116">
        <v>95</v>
      </c>
      <c r="I23" s="168"/>
      <c r="J23" s="91"/>
      <c r="K23" s="3"/>
      <c r="L23" s="74"/>
    </row>
    <row r="24" spans="1:12" ht="18" customHeight="1">
      <c r="A24" s="245"/>
      <c r="B24" s="248"/>
      <c r="C24" s="45"/>
      <c r="D24" s="138"/>
      <c r="E24" s="57">
        <v>0.3</v>
      </c>
      <c r="F24" s="131">
        <v>1</v>
      </c>
      <c r="G24" s="147"/>
      <c r="H24" s="116"/>
      <c r="I24" s="168"/>
      <c r="J24" s="91"/>
      <c r="K24" s="3"/>
      <c r="L24" s="74"/>
    </row>
    <row r="25" spans="1:12" ht="18" customHeight="1">
      <c r="A25" s="245"/>
      <c r="B25" s="248"/>
      <c r="C25" s="45"/>
      <c r="D25" s="138"/>
      <c r="E25" s="57">
        <v>0.2</v>
      </c>
      <c r="F25" s="131">
        <v>3</v>
      </c>
      <c r="G25" s="147"/>
      <c r="H25" s="116"/>
      <c r="I25" s="168"/>
      <c r="J25" s="91"/>
      <c r="K25" s="62"/>
      <c r="L25" s="81"/>
    </row>
    <row r="26" spans="1:12" ht="18" customHeight="1">
      <c r="A26" s="245"/>
      <c r="B26" s="249" t="s">
        <v>55</v>
      </c>
      <c r="C26" s="46">
        <v>3.8</v>
      </c>
      <c r="D26" s="144">
        <v>2</v>
      </c>
      <c r="E26" s="56">
        <v>2</v>
      </c>
      <c r="F26" s="133">
        <v>2</v>
      </c>
      <c r="G26" s="148">
        <v>500</v>
      </c>
      <c r="H26" s="115">
        <v>3</v>
      </c>
      <c r="I26" s="171"/>
      <c r="J26" s="93"/>
      <c r="K26" s="3" t="s">
        <v>38</v>
      </c>
      <c r="L26" s="74">
        <v>2000</v>
      </c>
    </row>
    <row r="27" spans="1:12" ht="18" customHeight="1">
      <c r="A27" s="245"/>
      <c r="B27" s="248"/>
      <c r="C27" s="45"/>
      <c r="D27" s="138"/>
      <c r="E27" s="57"/>
      <c r="F27" s="131"/>
      <c r="G27" s="147">
        <v>20</v>
      </c>
      <c r="H27" s="116">
        <v>70</v>
      </c>
      <c r="I27" s="210"/>
      <c r="J27" s="94"/>
      <c r="K27" s="2"/>
      <c r="L27" s="77"/>
    </row>
    <row r="28" spans="1:12" ht="18" customHeight="1">
      <c r="A28" s="245"/>
      <c r="B28" s="248"/>
      <c r="C28" s="45"/>
      <c r="D28" s="138"/>
      <c r="E28" s="57"/>
      <c r="F28" s="131"/>
      <c r="G28" s="147">
        <v>18</v>
      </c>
      <c r="H28" s="116">
        <v>240</v>
      </c>
      <c r="I28" s="210"/>
      <c r="J28" s="94"/>
      <c r="K28" s="3"/>
      <c r="L28" s="74"/>
    </row>
    <row r="29" spans="1:12" ht="18" customHeight="1">
      <c r="A29" s="245"/>
      <c r="B29" s="250"/>
      <c r="C29" s="47"/>
      <c r="D29" s="142"/>
      <c r="E29" s="59"/>
      <c r="F29" s="134"/>
      <c r="G29" s="149">
        <v>17</v>
      </c>
      <c r="H29" s="117">
        <v>30</v>
      </c>
      <c r="I29" s="172"/>
      <c r="J29" s="100"/>
      <c r="K29" s="4"/>
      <c r="L29" s="80"/>
    </row>
    <row r="30" spans="1:12" ht="18" customHeight="1">
      <c r="A30" s="245"/>
      <c r="B30" s="249" t="s">
        <v>36</v>
      </c>
      <c r="C30" s="46"/>
      <c r="D30" s="144"/>
      <c r="E30" s="46">
        <v>1.5</v>
      </c>
      <c r="F30" s="133">
        <v>1</v>
      </c>
      <c r="G30" s="148">
        <v>20</v>
      </c>
      <c r="H30" s="115">
        <v>9</v>
      </c>
      <c r="I30" s="164"/>
      <c r="J30" s="98"/>
      <c r="K30" s="5"/>
      <c r="L30" s="212"/>
    </row>
    <row r="31" spans="1:12" ht="18" customHeight="1">
      <c r="A31" s="245"/>
      <c r="B31" s="250"/>
      <c r="C31" s="47"/>
      <c r="D31" s="142"/>
      <c r="E31" s="47">
        <v>1</v>
      </c>
      <c r="F31" s="134">
        <v>1</v>
      </c>
      <c r="G31" s="149">
        <v>18</v>
      </c>
      <c r="H31" s="117">
        <v>16</v>
      </c>
      <c r="I31" s="160"/>
      <c r="J31" s="91"/>
      <c r="K31" s="2"/>
      <c r="L31" s="80"/>
    </row>
    <row r="32" spans="1:12" ht="18" customHeight="1">
      <c r="A32" s="245"/>
      <c r="B32" s="249" t="s">
        <v>16</v>
      </c>
      <c r="C32" s="46">
        <v>3.7</v>
      </c>
      <c r="D32" s="138">
        <v>1</v>
      </c>
      <c r="E32" s="56">
        <v>2</v>
      </c>
      <c r="F32" s="133">
        <v>1</v>
      </c>
      <c r="G32" s="150">
        <v>2000</v>
      </c>
      <c r="H32" s="118">
        <v>2</v>
      </c>
      <c r="I32" s="164"/>
      <c r="J32" s="98"/>
      <c r="K32" s="61" t="s">
        <v>40</v>
      </c>
      <c r="L32" s="74">
        <v>710</v>
      </c>
    </row>
    <row r="33" spans="1:12" ht="18" customHeight="1">
      <c r="A33" s="245"/>
      <c r="B33" s="248"/>
      <c r="C33" s="45">
        <v>1.5</v>
      </c>
      <c r="D33" s="138">
        <v>1</v>
      </c>
      <c r="E33" s="57">
        <v>1</v>
      </c>
      <c r="F33" s="131">
        <v>1</v>
      </c>
      <c r="G33" s="151">
        <v>1000</v>
      </c>
      <c r="H33" s="119">
        <v>1</v>
      </c>
      <c r="I33" s="163"/>
      <c r="J33" s="94"/>
      <c r="K33" s="3" t="s">
        <v>38</v>
      </c>
      <c r="L33" s="74">
        <v>45</v>
      </c>
    </row>
    <row r="34" spans="1:12" ht="18" customHeight="1">
      <c r="A34" s="245"/>
      <c r="B34" s="248"/>
      <c r="C34" s="45"/>
      <c r="D34" s="138"/>
      <c r="E34" s="57"/>
      <c r="F34" s="131"/>
      <c r="G34" s="151">
        <v>500</v>
      </c>
      <c r="H34" s="119">
        <v>10</v>
      </c>
      <c r="I34" s="163"/>
      <c r="J34" s="94"/>
      <c r="K34" s="2"/>
      <c r="L34" s="77"/>
    </row>
    <row r="35" spans="1:12" ht="18" customHeight="1">
      <c r="A35" s="245"/>
      <c r="B35" s="248"/>
      <c r="C35" s="45"/>
      <c r="D35" s="138"/>
      <c r="E35" s="57"/>
      <c r="F35" s="131"/>
      <c r="G35" s="151">
        <v>300</v>
      </c>
      <c r="H35" s="119">
        <v>3</v>
      </c>
      <c r="I35" s="163"/>
      <c r="J35" s="94"/>
      <c r="K35" s="2"/>
      <c r="L35" s="77"/>
    </row>
    <row r="36" spans="1:12" ht="18" customHeight="1">
      <c r="A36" s="245"/>
      <c r="B36" s="248"/>
      <c r="C36" s="45"/>
      <c r="D36" s="138"/>
      <c r="E36" s="57"/>
      <c r="F36" s="131"/>
      <c r="G36" s="151">
        <v>20</v>
      </c>
      <c r="H36" s="119">
        <v>125</v>
      </c>
      <c r="I36" s="163"/>
      <c r="J36" s="94"/>
      <c r="K36" s="2"/>
      <c r="L36" s="77"/>
    </row>
    <row r="37" spans="1:12" ht="18" customHeight="1">
      <c r="A37" s="245"/>
      <c r="B37" s="248"/>
      <c r="C37" s="45"/>
      <c r="D37" s="138"/>
      <c r="E37" s="57"/>
      <c r="F37" s="131"/>
      <c r="G37" s="151">
        <v>18</v>
      </c>
      <c r="H37" s="119">
        <v>50</v>
      </c>
      <c r="I37" s="163"/>
      <c r="J37" s="94"/>
      <c r="K37" s="2"/>
      <c r="L37" s="77"/>
    </row>
    <row r="38" spans="1:12" ht="18" customHeight="1">
      <c r="A38" s="245"/>
      <c r="B38" s="250"/>
      <c r="C38" s="47"/>
      <c r="D38" s="142"/>
      <c r="E38" s="57"/>
      <c r="F38" s="131"/>
      <c r="G38" s="151">
        <v>10</v>
      </c>
      <c r="H38" s="119">
        <v>9</v>
      </c>
      <c r="I38" s="163"/>
      <c r="J38" s="100"/>
      <c r="K38" s="4"/>
      <c r="L38" s="80"/>
    </row>
    <row r="39" spans="1:12" ht="18" customHeight="1">
      <c r="A39" s="245"/>
      <c r="B39" s="249" t="s">
        <v>9</v>
      </c>
      <c r="C39" s="46">
        <v>1.8</v>
      </c>
      <c r="D39" s="144">
        <v>1</v>
      </c>
      <c r="E39" s="46">
        <v>0.5</v>
      </c>
      <c r="F39" s="133">
        <v>2</v>
      </c>
      <c r="G39" s="148">
        <v>20</v>
      </c>
      <c r="H39" s="113">
        <v>150</v>
      </c>
      <c r="I39" s="164"/>
      <c r="J39" s="98"/>
      <c r="K39" s="6"/>
      <c r="L39" s="78"/>
    </row>
    <row r="40" spans="1:12" ht="18" customHeight="1">
      <c r="A40" s="245"/>
      <c r="B40" s="248"/>
      <c r="C40" s="45"/>
      <c r="D40" s="138"/>
      <c r="E40" s="57">
        <v>0.3</v>
      </c>
      <c r="F40" s="131">
        <v>1</v>
      </c>
      <c r="G40" s="147"/>
      <c r="H40" s="111"/>
      <c r="I40" s="160"/>
      <c r="J40" s="91"/>
      <c r="K40" s="3"/>
      <c r="L40" s="74"/>
    </row>
    <row r="41" spans="1:12" ht="18" customHeight="1">
      <c r="A41" s="245"/>
      <c r="B41" s="248"/>
      <c r="C41" s="45"/>
      <c r="D41" s="138"/>
      <c r="E41" s="57">
        <v>0.2</v>
      </c>
      <c r="F41" s="131">
        <v>1</v>
      </c>
      <c r="G41" s="147"/>
      <c r="H41" s="111"/>
      <c r="I41" s="160"/>
      <c r="J41" s="91"/>
      <c r="K41" s="3"/>
      <c r="L41" s="74"/>
    </row>
    <row r="42" spans="1:12" ht="18" customHeight="1">
      <c r="A42" s="245"/>
      <c r="B42" s="250"/>
      <c r="C42" s="47"/>
      <c r="D42" s="142"/>
      <c r="E42" s="59">
        <v>0.1</v>
      </c>
      <c r="F42" s="134">
        <v>2</v>
      </c>
      <c r="G42" s="149"/>
      <c r="H42" s="114"/>
      <c r="I42" s="165"/>
      <c r="J42" s="99"/>
      <c r="K42" s="7"/>
      <c r="L42" s="81"/>
    </row>
    <row r="43" spans="1:12" ht="18" customHeight="1">
      <c r="A43" s="245"/>
      <c r="B43" s="249" t="s">
        <v>17</v>
      </c>
      <c r="C43" s="45"/>
      <c r="D43" s="138"/>
      <c r="E43" s="56">
        <v>1</v>
      </c>
      <c r="F43" s="133">
        <v>1</v>
      </c>
      <c r="G43" s="148">
        <v>20</v>
      </c>
      <c r="H43" s="113">
        <v>70</v>
      </c>
      <c r="I43" s="164">
        <v>2</v>
      </c>
      <c r="J43" s="98">
        <v>1</v>
      </c>
      <c r="K43" s="3" t="s">
        <v>51</v>
      </c>
      <c r="L43" s="74">
        <v>600</v>
      </c>
    </row>
    <row r="44" spans="1:12" ht="18" customHeight="1">
      <c r="A44" s="245"/>
      <c r="B44" s="248"/>
      <c r="C44" s="45"/>
      <c r="D44" s="138"/>
      <c r="E44" s="57">
        <v>0.5</v>
      </c>
      <c r="F44" s="131">
        <v>2</v>
      </c>
      <c r="G44" s="147"/>
      <c r="H44" s="111"/>
      <c r="I44" s="160"/>
      <c r="J44" s="91"/>
      <c r="K44" s="3"/>
      <c r="L44" s="74"/>
    </row>
    <row r="45" spans="1:12" ht="18" customHeight="1" thickBot="1">
      <c r="A45" s="245"/>
      <c r="B45" s="248"/>
      <c r="C45" s="45"/>
      <c r="D45" s="138"/>
      <c r="E45" s="57">
        <v>0.3</v>
      </c>
      <c r="F45" s="131">
        <v>3</v>
      </c>
      <c r="G45" s="147"/>
      <c r="H45" s="111"/>
      <c r="I45" s="160"/>
      <c r="J45" s="91"/>
      <c r="K45" s="3"/>
      <c r="L45" s="74"/>
    </row>
    <row r="46" spans="1:17" ht="18" customHeight="1" thickTop="1">
      <c r="A46" s="245"/>
      <c r="B46" s="255" t="s">
        <v>29</v>
      </c>
      <c r="C46" s="185">
        <v>4</v>
      </c>
      <c r="D46" s="186">
        <f aca="true" t="shared" si="0" ref="D46:D52">SUMIF($C$4:$C$45,C46,$D$4:$D$45)</f>
        <v>1</v>
      </c>
      <c r="E46" s="187">
        <v>5</v>
      </c>
      <c r="F46" s="188">
        <f aca="true" t="shared" si="1" ref="F46:F54">SUMIF($E$4:$E$45,E46,$F$4:$F$45)</f>
        <v>1</v>
      </c>
      <c r="G46" s="189">
        <v>2000</v>
      </c>
      <c r="H46" s="190">
        <f aca="true" t="shared" si="2" ref="H46:H53">SUMIF($G$4:$G$45,G46,$H$4:$H$45)</f>
        <v>2</v>
      </c>
      <c r="I46" s="191">
        <v>2</v>
      </c>
      <c r="J46" s="192">
        <f>SUMIF($I$4:$I$45,I46,$J$4:$J$45)</f>
        <v>2</v>
      </c>
      <c r="K46" s="193" t="s">
        <v>40</v>
      </c>
      <c r="L46" s="194">
        <f>SUMIF($K$4:$K$45,K46,$L$4:$L$45)</f>
        <v>710</v>
      </c>
      <c r="M46" s="20"/>
      <c r="N46" s="1">
        <f aca="true" t="shared" si="3" ref="N46:N53">G46*H46</f>
        <v>4000</v>
      </c>
      <c r="Q46" s="20"/>
    </row>
    <row r="47" spans="1:14" ht="18" customHeight="1">
      <c r="A47" s="245"/>
      <c r="B47" s="256"/>
      <c r="C47" s="45">
        <v>3.8</v>
      </c>
      <c r="D47" s="145">
        <f t="shared" si="0"/>
        <v>3</v>
      </c>
      <c r="E47" s="57">
        <v>2</v>
      </c>
      <c r="F47" s="131">
        <f t="shared" si="1"/>
        <v>9</v>
      </c>
      <c r="G47" s="153">
        <v>1000</v>
      </c>
      <c r="H47" s="121">
        <f t="shared" si="2"/>
        <v>1</v>
      </c>
      <c r="I47" s="174">
        <v>1</v>
      </c>
      <c r="J47" s="102">
        <f>SUMIF($I$4:$I$45,I47,$J$4:$J$45)</f>
        <v>1</v>
      </c>
      <c r="K47" s="11" t="s">
        <v>38</v>
      </c>
      <c r="L47" s="84">
        <f>SUMIF($K$4:$K$45,K47,$L$4:$L$45)</f>
        <v>12868</v>
      </c>
      <c r="N47" s="1">
        <f t="shared" si="3"/>
        <v>1000</v>
      </c>
    </row>
    <row r="48" spans="1:14" ht="18" customHeight="1">
      <c r="A48" s="245"/>
      <c r="B48" s="256"/>
      <c r="C48" s="45">
        <v>3.75</v>
      </c>
      <c r="D48" s="145">
        <f t="shared" si="0"/>
        <v>1</v>
      </c>
      <c r="E48" s="57">
        <v>1.5</v>
      </c>
      <c r="F48" s="131">
        <f t="shared" si="1"/>
        <v>2</v>
      </c>
      <c r="G48" s="153">
        <v>500</v>
      </c>
      <c r="H48" s="121">
        <f t="shared" si="2"/>
        <v>13</v>
      </c>
      <c r="I48" s="174">
        <v>0.5</v>
      </c>
      <c r="J48" s="102">
        <f>SUMIF($I$4:$I$45,I48,$J$4:$J$45)</f>
        <v>1</v>
      </c>
      <c r="K48" s="11" t="s">
        <v>37</v>
      </c>
      <c r="L48" s="84">
        <f>SUMIF($K$4:$K$45,K48,$L$4:$L$45)</f>
        <v>17000</v>
      </c>
      <c r="N48" s="1">
        <f t="shared" si="3"/>
        <v>6500</v>
      </c>
    </row>
    <row r="49" spans="1:14" ht="18" customHeight="1">
      <c r="A49" s="245"/>
      <c r="B49" s="256"/>
      <c r="C49" s="45">
        <v>3.7</v>
      </c>
      <c r="D49" s="145">
        <f t="shared" si="0"/>
        <v>1</v>
      </c>
      <c r="E49" s="57">
        <v>1.2</v>
      </c>
      <c r="F49" s="131">
        <f t="shared" si="1"/>
        <v>4</v>
      </c>
      <c r="G49" s="153">
        <v>300</v>
      </c>
      <c r="H49" s="121">
        <f t="shared" si="2"/>
        <v>3</v>
      </c>
      <c r="I49" s="174">
        <v>0.3</v>
      </c>
      <c r="J49" s="102">
        <f>SUMIF($I$4:$I$45,I49,$J$4:$J$45)</f>
        <v>1</v>
      </c>
      <c r="K49" s="11" t="s">
        <v>53</v>
      </c>
      <c r="L49" s="84" t="s">
        <v>54</v>
      </c>
      <c r="N49" s="1">
        <f t="shared" si="3"/>
        <v>900</v>
      </c>
    </row>
    <row r="50" spans="1:14" ht="18" customHeight="1">
      <c r="A50" s="245"/>
      <c r="B50" s="256"/>
      <c r="C50" s="45">
        <v>2</v>
      </c>
      <c r="D50" s="145">
        <f t="shared" si="0"/>
        <v>3</v>
      </c>
      <c r="E50" s="57">
        <v>1</v>
      </c>
      <c r="F50" s="131">
        <f t="shared" si="1"/>
        <v>25</v>
      </c>
      <c r="G50" s="153">
        <v>20</v>
      </c>
      <c r="H50" s="121">
        <f t="shared" si="2"/>
        <v>1186</v>
      </c>
      <c r="I50" s="175"/>
      <c r="J50" s="102"/>
      <c r="K50" s="13"/>
      <c r="L50" s="85"/>
      <c r="N50" s="1">
        <f t="shared" si="3"/>
        <v>23720</v>
      </c>
    </row>
    <row r="51" spans="1:14" ht="18" customHeight="1">
      <c r="A51" s="245"/>
      <c r="B51" s="256"/>
      <c r="C51" s="45">
        <v>1.8</v>
      </c>
      <c r="D51" s="145">
        <f t="shared" si="0"/>
        <v>1</v>
      </c>
      <c r="E51" s="57">
        <v>0.5</v>
      </c>
      <c r="F51" s="131">
        <f t="shared" si="1"/>
        <v>10</v>
      </c>
      <c r="G51" s="153">
        <v>18</v>
      </c>
      <c r="H51" s="121">
        <f t="shared" si="2"/>
        <v>401</v>
      </c>
      <c r="I51" s="175"/>
      <c r="J51" s="102"/>
      <c r="K51" s="3"/>
      <c r="L51" s="74"/>
      <c r="N51" s="1">
        <f t="shared" si="3"/>
        <v>7218</v>
      </c>
    </row>
    <row r="52" spans="1:14" ht="18" customHeight="1">
      <c r="A52" s="245"/>
      <c r="B52" s="256"/>
      <c r="C52" s="45">
        <v>1.5</v>
      </c>
      <c r="D52" s="145">
        <f t="shared" si="0"/>
        <v>1</v>
      </c>
      <c r="E52" s="57">
        <v>0.3</v>
      </c>
      <c r="F52" s="131">
        <f t="shared" si="1"/>
        <v>5</v>
      </c>
      <c r="G52" s="153">
        <v>17</v>
      </c>
      <c r="H52" s="121">
        <f t="shared" si="2"/>
        <v>30</v>
      </c>
      <c r="I52" s="174"/>
      <c r="J52" s="102"/>
      <c r="K52" s="11"/>
      <c r="L52" s="84"/>
      <c r="N52" s="1">
        <f t="shared" si="3"/>
        <v>510</v>
      </c>
    </row>
    <row r="53" spans="1:14" ht="18" customHeight="1">
      <c r="A53" s="245"/>
      <c r="B53" s="256"/>
      <c r="C53" s="45"/>
      <c r="D53" s="145"/>
      <c r="E53" s="57">
        <v>0.2</v>
      </c>
      <c r="F53" s="131">
        <f t="shared" si="1"/>
        <v>4</v>
      </c>
      <c r="G53" s="153">
        <v>10</v>
      </c>
      <c r="H53" s="121">
        <f t="shared" si="2"/>
        <v>603</v>
      </c>
      <c r="I53" s="176"/>
      <c r="J53" s="103"/>
      <c r="K53" s="3"/>
      <c r="L53" s="74"/>
      <c r="N53" s="1">
        <f t="shared" si="3"/>
        <v>6030</v>
      </c>
    </row>
    <row r="54" spans="1:15" ht="18" customHeight="1" thickBot="1">
      <c r="A54" s="245"/>
      <c r="B54" s="257"/>
      <c r="C54" s="49"/>
      <c r="D54" s="146"/>
      <c r="E54" s="58">
        <v>0.1</v>
      </c>
      <c r="F54" s="136">
        <f t="shared" si="1"/>
        <v>2</v>
      </c>
      <c r="G54" s="154"/>
      <c r="H54" s="122"/>
      <c r="I54" s="177"/>
      <c r="J54" s="104"/>
      <c r="K54" s="225"/>
      <c r="L54" s="226"/>
      <c r="O54" s="1">
        <f>SUM(N46:N54)</f>
        <v>49878</v>
      </c>
    </row>
    <row r="55" spans="1:12" ht="18" customHeight="1">
      <c r="A55" s="244" t="s">
        <v>32</v>
      </c>
      <c r="B55" s="248" t="s">
        <v>21</v>
      </c>
      <c r="C55" s="45">
        <v>3000</v>
      </c>
      <c r="D55" s="138">
        <v>1</v>
      </c>
      <c r="E55" s="45">
        <v>1</v>
      </c>
      <c r="F55" s="131">
        <v>2</v>
      </c>
      <c r="G55" s="147">
        <v>20</v>
      </c>
      <c r="H55" s="111">
        <v>78</v>
      </c>
      <c r="I55" s="160">
        <v>2</v>
      </c>
      <c r="J55" s="91">
        <v>1</v>
      </c>
      <c r="K55" s="9" t="s">
        <v>39</v>
      </c>
      <c r="L55" s="87">
        <v>240</v>
      </c>
    </row>
    <row r="56" spans="1:12" ht="18" customHeight="1">
      <c r="A56" s="245"/>
      <c r="B56" s="248"/>
      <c r="C56" s="45"/>
      <c r="D56" s="138"/>
      <c r="E56" s="45">
        <v>0.5</v>
      </c>
      <c r="F56" s="131">
        <v>1</v>
      </c>
      <c r="G56" s="147"/>
      <c r="H56" s="111"/>
      <c r="I56" s="160"/>
      <c r="J56" s="91"/>
      <c r="K56" s="9" t="s">
        <v>42</v>
      </c>
      <c r="L56" s="87">
        <v>4600</v>
      </c>
    </row>
    <row r="57" spans="1:12" ht="18" customHeight="1">
      <c r="A57" s="245"/>
      <c r="B57" s="248"/>
      <c r="C57" s="45"/>
      <c r="D57" s="138"/>
      <c r="E57" s="45">
        <v>0.3</v>
      </c>
      <c r="F57" s="131">
        <v>1</v>
      </c>
      <c r="G57" s="147"/>
      <c r="H57" s="111"/>
      <c r="I57" s="160"/>
      <c r="J57" s="91"/>
      <c r="K57" s="9" t="s">
        <v>48</v>
      </c>
      <c r="L57" s="87">
        <v>50</v>
      </c>
    </row>
    <row r="58" spans="1:12" ht="18" customHeight="1">
      <c r="A58" s="245"/>
      <c r="B58" s="250"/>
      <c r="C58" s="47"/>
      <c r="D58" s="142"/>
      <c r="E58" s="45"/>
      <c r="F58" s="131"/>
      <c r="G58" s="147"/>
      <c r="H58" s="111"/>
      <c r="I58" s="160"/>
      <c r="J58" s="91"/>
      <c r="K58" s="65" t="s">
        <v>65</v>
      </c>
      <c r="L58" s="79" t="s">
        <v>66</v>
      </c>
    </row>
    <row r="59" spans="1:12" ht="18" customHeight="1">
      <c r="A59" s="245"/>
      <c r="B59" s="249" t="s">
        <v>64</v>
      </c>
      <c r="C59" s="46">
        <v>2</v>
      </c>
      <c r="D59" s="144">
        <v>1</v>
      </c>
      <c r="E59" s="46">
        <v>0.5</v>
      </c>
      <c r="F59" s="133">
        <v>2</v>
      </c>
      <c r="G59" s="148">
        <v>20</v>
      </c>
      <c r="H59" s="113">
        <v>30</v>
      </c>
      <c r="I59" s="162"/>
      <c r="J59" s="93"/>
      <c r="K59" s="9" t="s">
        <v>39</v>
      </c>
      <c r="L59" s="78">
        <v>900</v>
      </c>
    </row>
    <row r="60" spans="1:12" ht="18" customHeight="1">
      <c r="A60" s="245"/>
      <c r="B60" s="248"/>
      <c r="C60" s="45"/>
      <c r="D60" s="138"/>
      <c r="E60" s="45"/>
      <c r="F60" s="131"/>
      <c r="G60" s="147">
        <v>10</v>
      </c>
      <c r="H60" s="111">
        <v>10</v>
      </c>
      <c r="I60" s="163"/>
      <c r="J60" s="94"/>
      <c r="K60" s="9" t="s">
        <v>42</v>
      </c>
      <c r="L60" s="74">
        <v>700</v>
      </c>
    </row>
    <row r="61" spans="1:12" ht="18" customHeight="1">
      <c r="A61" s="245"/>
      <c r="B61" s="248"/>
      <c r="C61" s="45"/>
      <c r="D61" s="138"/>
      <c r="E61" s="45"/>
      <c r="F61" s="131"/>
      <c r="G61" s="147"/>
      <c r="H61" s="111"/>
      <c r="I61" s="163"/>
      <c r="J61" s="94"/>
      <c r="K61" s="9" t="s">
        <v>48</v>
      </c>
      <c r="L61" s="74">
        <v>100</v>
      </c>
    </row>
    <row r="62" spans="1:12" ht="18" customHeight="1">
      <c r="A62" s="245"/>
      <c r="B62" s="250"/>
      <c r="C62" s="47"/>
      <c r="D62" s="142"/>
      <c r="E62" s="47"/>
      <c r="F62" s="134"/>
      <c r="G62" s="149"/>
      <c r="H62" s="114"/>
      <c r="I62" s="170"/>
      <c r="J62" s="100"/>
      <c r="K62" s="9" t="s">
        <v>68</v>
      </c>
      <c r="L62" s="81">
        <v>600</v>
      </c>
    </row>
    <row r="63" spans="1:12" ht="18" customHeight="1">
      <c r="A63" s="245"/>
      <c r="B63" s="72" t="s">
        <v>8</v>
      </c>
      <c r="C63" s="48"/>
      <c r="D63" s="142"/>
      <c r="E63" s="48">
        <v>1.5</v>
      </c>
      <c r="F63" s="135">
        <v>2</v>
      </c>
      <c r="G63" s="155"/>
      <c r="H63" s="123"/>
      <c r="I63" s="166"/>
      <c r="J63" s="97"/>
      <c r="K63" s="8"/>
      <c r="L63" s="82"/>
    </row>
    <row r="64" spans="1:12" ht="18" customHeight="1">
      <c r="A64" s="245"/>
      <c r="B64" s="249" t="s">
        <v>15</v>
      </c>
      <c r="C64" s="46"/>
      <c r="D64" s="144"/>
      <c r="E64" s="46">
        <v>1</v>
      </c>
      <c r="F64" s="133">
        <v>6</v>
      </c>
      <c r="G64" s="148">
        <v>20</v>
      </c>
      <c r="H64" s="113">
        <v>86</v>
      </c>
      <c r="I64" s="164">
        <v>2</v>
      </c>
      <c r="J64" s="98">
        <v>1</v>
      </c>
      <c r="K64" s="211" t="s">
        <v>39</v>
      </c>
      <c r="L64" s="83">
        <v>300</v>
      </c>
    </row>
    <row r="65" spans="1:12" ht="18" customHeight="1">
      <c r="A65" s="245"/>
      <c r="B65" s="248"/>
      <c r="C65" s="45"/>
      <c r="D65" s="138"/>
      <c r="E65" s="45"/>
      <c r="F65" s="131"/>
      <c r="G65" s="147"/>
      <c r="H65" s="111"/>
      <c r="I65" s="160"/>
      <c r="J65" s="91"/>
      <c r="K65" s="222" t="s">
        <v>57</v>
      </c>
      <c r="L65" s="206">
        <v>450</v>
      </c>
    </row>
    <row r="66" spans="1:12" ht="18" customHeight="1">
      <c r="A66" s="245"/>
      <c r="B66" s="250"/>
      <c r="C66" s="47"/>
      <c r="D66" s="142"/>
      <c r="E66" s="47"/>
      <c r="F66" s="134"/>
      <c r="G66" s="149"/>
      <c r="H66" s="114"/>
      <c r="I66" s="165"/>
      <c r="J66" s="99"/>
      <c r="K66" s="63" t="s">
        <v>42</v>
      </c>
      <c r="L66" s="88">
        <v>3650</v>
      </c>
    </row>
    <row r="67" spans="1:12" ht="18" customHeight="1">
      <c r="A67" s="245"/>
      <c r="B67" s="202" t="s">
        <v>50</v>
      </c>
      <c r="C67" s="47">
        <v>3</v>
      </c>
      <c r="D67" s="142">
        <v>1</v>
      </c>
      <c r="E67" s="47"/>
      <c r="F67" s="134"/>
      <c r="G67" s="149"/>
      <c r="H67" s="114"/>
      <c r="I67" s="165"/>
      <c r="J67" s="99"/>
      <c r="K67" s="63"/>
      <c r="L67" s="206"/>
    </row>
    <row r="68" spans="1:12" ht="18" customHeight="1">
      <c r="A68" s="245"/>
      <c r="B68" s="249" t="s">
        <v>22</v>
      </c>
      <c r="C68" s="45"/>
      <c r="D68" s="138"/>
      <c r="E68" s="45">
        <v>1</v>
      </c>
      <c r="F68" s="131">
        <v>3</v>
      </c>
      <c r="G68" s="148">
        <v>300</v>
      </c>
      <c r="H68" s="115">
        <v>1</v>
      </c>
      <c r="I68" s="160">
        <v>2</v>
      </c>
      <c r="J68" s="91">
        <v>1</v>
      </c>
      <c r="K68" s="211" t="s">
        <v>42</v>
      </c>
      <c r="L68" s="83">
        <v>4300</v>
      </c>
    </row>
    <row r="69" spans="1:12" ht="18" customHeight="1">
      <c r="A69" s="245"/>
      <c r="B69" s="248"/>
      <c r="C69" s="45"/>
      <c r="D69" s="138"/>
      <c r="E69" s="45">
        <v>0.3</v>
      </c>
      <c r="F69" s="131">
        <v>1</v>
      </c>
      <c r="G69" s="147">
        <v>200</v>
      </c>
      <c r="H69" s="116">
        <v>1</v>
      </c>
      <c r="I69" s="178">
        <v>0.5</v>
      </c>
      <c r="J69" s="105">
        <v>1</v>
      </c>
      <c r="K69" s="268" t="s">
        <v>62</v>
      </c>
      <c r="L69" s="74" t="s">
        <v>41</v>
      </c>
    </row>
    <row r="70" spans="1:12" ht="18" customHeight="1">
      <c r="A70" s="245"/>
      <c r="B70" s="248"/>
      <c r="C70" s="45"/>
      <c r="D70" s="138"/>
      <c r="E70" s="229"/>
      <c r="F70" s="230"/>
      <c r="G70" s="147">
        <v>20</v>
      </c>
      <c r="H70" s="116">
        <v>41</v>
      </c>
      <c r="I70" s="163"/>
      <c r="J70" s="94"/>
      <c r="K70" s="3" t="s">
        <v>44</v>
      </c>
      <c r="L70" s="74" t="s">
        <v>45</v>
      </c>
    </row>
    <row r="71" spans="1:12" ht="18" customHeight="1">
      <c r="A71" s="245"/>
      <c r="B71" s="250"/>
      <c r="C71" s="47"/>
      <c r="D71" s="142"/>
      <c r="E71" s="231"/>
      <c r="F71" s="132"/>
      <c r="G71" s="149">
        <v>18</v>
      </c>
      <c r="H71" s="117">
        <v>379</v>
      </c>
      <c r="I71" s="170"/>
      <c r="J71" s="100"/>
      <c r="K71" s="7" t="s">
        <v>43</v>
      </c>
      <c r="L71" s="81" t="s">
        <v>46</v>
      </c>
    </row>
    <row r="72" spans="1:12" ht="18" customHeight="1">
      <c r="A72" s="245"/>
      <c r="B72" s="72" t="s">
        <v>7</v>
      </c>
      <c r="C72" s="48"/>
      <c r="D72" s="142"/>
      <c r="E72" s="232">
        <v>1</v>
      </c>
      <c r="F72" s="233">
        <v>1</v>
      </c>
      <c r="G72" s="152">
        <v>18</v>
      </c>
      <c r="H72" s="120">
        <v>20</v>
      </c>
      <c r="I72" s="216" t="s">
        <v>61</v>
      </c>
      <c r="J72" s="207"/>
      <c r="K72" s="208" t="s">
        <v>48</v>
      </c>
      <c r="L72" s="215">
        <v>1000</v>
      </c>
    </row>
    <row r="73" spans="1:12" ht="18" customHeight="1">
      <c r="A73" s="245"/>
      <c r="B73" s="202" t="s">
        <v>58</v>
      </c>
      <c r="C73" s="47"/>
      <c r="D73" s="142"/>
      <c r="E73" s="47">
        <v>1</v>
      </c>
      <c r="F73" s="134">
        <v>2</v>
      </c>
      <c r="G73" s="149">
        <v>18</v>
      </c>
      <c r="H73" s="114">
        <v>22</v>
      </c>
      <c r="I73" s="165"/>
      <c r="J73" s="99"/>
      <c r="K73" s="208" t="s">
        <v>69</v>
      </c>
      <c r="L73" s="88">
        <v>100</v>
      </c>
    </row>
    <row r="74" spans="1:12" ht="18" customHeight="1">
      <c r="A74" s="245"/>
      <c r="B74" s="72" t="s">
        <v>59</v>
      </c>
      <c r="C74" s="48"/>
      <c r="D74" s="142"/>
      <c r="E74" s="232">
        <v>1</v>
      </c>
      <c r="F74" s="233">
        <v>1</v>
      </c>
      <c r="G74" s="152"/>
      <c r="H74" s="120"/>
      <c r="I74" s="179">
        <v>2</v>
      </c>
      <c r="J74" s="106">
        <v>1</v>
      </c>
      <c r="K74" s="208" t="s">
        <v>69</v>
      </c>
      <c r="L74" s="81">
        <v>200</v>
      </c>
    </row>
    <row r="75" spans="1:12" ht="18" customHeight="1">
      <c r="A75" s="245"/>
      <c r="B75" s="249" t="s">
        <v>6</v>
      </c>
      <c r="C75" s="45"/>
      <c r="D75" s="138"/>
      <c r="E75" s="234">
        <v>4</v>
      </c>
      <c r="F75" s="235">
        <v>1</v>
      </c>
      <c r="G75" s="150">
        <v>1000</v>
      </c>
      <c r="H75" s="124">
        <v>2</v>
      </c>
      <c r="I75" s="164"/>
      <c r="J75" s="98"/>
      <c r="K75" s="6"/>
      <c r="L75" s="74"/>
    </row>
    <row r="76" spans="1:13" ht="18" customHeight="1" thickBot="1">
      <c r="A76" s="245"/>
      <c r="B76" s="248"/>
      <c r="C76" s="45"/>
      <c r="D76" s="138"/>
      <c r="E76" s="236"/>
      <c r="F76" s="137"/>
      <c r="G76" s="151">
        <v>20</v>
      </c>
      <c r="H76" s="121">
        <v>20</v>
      </c>
      <c r="I76" s="160"/>
      <c r="J76" s="91"/>
      <c r="K76" s="3"/>
      <c r="L76" s="74"/>
      <c r="M76" s="20"/>
    </row>
    <row r="77" spans="1:14" ht="18" customHeight="1" thickTop="1">
      <c r="A77" s="245"/>
      <c r="B77" s="247" t="s">
        <v>29</v>
      </c>
      <c r="C77" s="185">
        <v>3000</v>
      </c>
      <c r="D77" s="186">
        <f>SUMIF($C$55:$C$76,C77,$D$55:$D$76)</f>
        <v>1</v>
      </c>
      <c r="E77" s="185">
        <v>4</v>
      </c>
      <c r="F77" s="188">
        <f>SUMIF($E$55:$E$76,E77,$F$55:$F$76)</f>
        <v>1</v>
      </c>
      <c r="G77" s="189">
        <v>1000</v>
      </c>
      <c r="H77" s="190">
        <f aca="true" t="shared" si="4" ref="H77:H82">SUMIF($G$55:$G$76,G77,$H$55:$H$76)</f>
        <v>2</v>
      </c>
      <c r="I77" s="191">
        <v>2</v>
      </c>
      <c r="J77" s="192">
        <f>SUMIF($I$55:$I$76,I77,$J$55:$J$76)</f>
        <v>4</v>
      </c>
      <c r="K77" s="193" t="s">
        <v>40</v>
      </c>
      <c r="L77" s="194">
        <f>SUMIF($K$55:$K$76,K77,$L$55:$L$76)</f>
        <v>1440</v>
      </c>
      <c r="N77" s="1">
        <f aca="true" t="shared" si="5" ref="N77:N82">G77*H77</f>
        <v>2000</v>
      </c>
    </row>
    <row r="78" spans="1:14" ht="18" customHeight="1">
      <c r="A78" s="245"/>
      <c r="B78" s="248"/>
      <c r="C78" s="45">
        <v>2</v>
      </c>
      <c r="D78" s="145">
        <f>SUMIF($C$55:$C$76,C78,$D$55:$D$76)</f>
        <v>1</v>
      </c>
      <c r="E78" s="45">
        <v>1.5</v>
      </c>
      <c r="F78" s="137">
        <f>SUMIF($E$55:$E$76,E78,$F$55:$F$76)</f>
        <v>2</v>
      </c>
      <c r="G78" s="156">
        <v>300</v>
      </c>
      <c r="H78" s="125">
        <f t="shared" si="4"/>
        <v>1</v>
      </c>
      <c r="I78" s="180">
        <v>0.5</v>
      </c>
      <c r="J78" s="105">
        <f>SUMIF($I$55:$I$76,I78,$J$55:$J$76)</f>
        <v>1</v>
      </c>
      <c r="K78" s="11" t="s">
        <v>56</v>
      </c>
      <c r="L78" s="84">
        <f>SUMIF($K$55:$K$76,K78,$L$55:$L$76)</f>
        <v>450</v>
      </c>
      <c r="N78" s="1">
        <f t="shared" si="5"/>
        <v>300</v>
      </c>
    </row>
    <row r="79" spans="1:14" ht="18" customHeight="1">
      <c r="A79" s="245"/>
      <c r="B79" s="248"/>
      <c r="C79" s="45">
        <v>3</v>
      </c>
      <c r="D79" s="145">
        <f>SUMIF($C$55:$C$76,C79,$D$55:$D$76)</f>
        <v>1</v>
      </c>
      <c r="E79" s="45">
        <v>1</v>
      </c>
      <c r="F79" s="137">
        <f>SUMIF($E$55:$E$76,E79,$F$55:$F$76)</f>
        <v>15</v>
      </c>
      <c r="G79" s="153">
        <v>200</v>
      </c>
      <c r="H79" s="125">
        <f t="shared" si="4"/>
        <v>1</v>
      </c>
      <c r="I79" s="174"/>
      <c r="J79" s="105"/>
      <c r="K79" s="11" t="s">
        <v>38</v>
      </c>
      <c r="L79" s="84">
        <f>SUMIF($K$55:$K$76,K79,$L$55:$L$76)</f>
        <v>13550</v>
      </c>
      <c r="N79" s="1">
        <f t="shared" si="5"/>
        <v>200</v>
      </c>
    </row>
    <row r="80" spans="1:14" ht="18" customHeight="1">
      <c r="A80" s="245"/>
      <c r="B80" s="248"/>
      <c r="C80" s="21"/>
      <c r="D80" s="29"/>
      <c r="E80" s="45">
        <v>0.5</v>
      </c>
      <c r="F80" s="137">
        <f>SUMIF($E$55:$E$76,E80,$F$55:$F$76)</f>
        <v>3</v>
      </c>
      <c r="G80" s="153">
        <v>20</v>
      </c>
      <c r="H80" s="125">
        <f t="shared" si="4"/>
        <v>255</v>
      </c>
      <c r="I80" s="174"/>
      <c r="J80" s="105"/>
      <c r="K80" s="11" t="s">
        <v>37</v>
      </c>
      <c r="L80" s="84">
        <f>SUMIF($K$55:$K$76,K80,$L$55:$L$76)</f>
        <v>1150</v>
      </c>
      <c r="N80" s="1">
        <f t="shared" si="5"/>
        <v>5100</v>
      </c>
    </row>
    <row r="81" spans="1:15" ht="18" customHeight="1">
      <c r="A81" s="245"/>
      <c r="B81" s="248"/>
      <c r="C81" s="21"/>
      <c r="D81" s="29"/>
      <c r="E81" s="45">
        <v>0.3</v>
      </c>
      <c r="F81" s="137">
        <f>SUMIF($E$55:$E$76,E81,$F$55:$F$76)</f>
        <v>2</v>
      </c>
      <c r="G81" s="153">
        <v>18</v>
      </c>
      <c r="H81" s="125">
        <f t="shared" si="4"/>
        <v>421</v>
      </c>
      <c r="I81" s="174"/>
      <c r="J81" s="102"/>
      <c r="K81" s="10" t="s">
        <v>67</v>
      </c>
      <c r="L81" s="84">
        <f>SUMIF($K$55:$K$76,K81,$L$55:$L$76)</f>
        <v>600</v>
      </c>
      <c r="N81" s="1">
        <f t="shared" si="5"/>
        <v>7578</v>
      </c>
      <c r="O81" s="1">
        <f>SUM(N77:N82)</f>
        <v>15278</v>
      </c>
    </row>
    <row r="82" spans="1:14" ht="18" customHeight="1">
      <c r="A82" s="245"/>
      <c r="B82" s="248"/>
      <c r="C82" s="21"/>
      <c r="D82" s="29"/>
      <c r="E82" s="45"/>
      <c r="F82" s="137"/>
      <c r="G82" s="153">
        <v>10</v>
      </c>
      <c r="H82" s="126">
        <f t="shared" si="4"/>
        <v>10</v>
      </c>
      <c r="I82" s="174"/>
      <c r="J82" s="102"/>
      <c r="K82" s="3" t="s">
        <v>65</v>
      </c>
      <c r="L82" s="84" t="s">
        <v>66</v>
      </c>
      <c r="N82" s="1">
        <f t="shared" si="5"/>
        <v>100</v>
      </c>
    </row>
    <row r="83" spans="1:12" ht="18" customHeight="1" thickBot="1">
      <c r="A83" s="245"/>
      <c r="B83" s="248"/>
      <c r="C83" s="21"/>
      <c r="D83" s="223"/>
      <c r="E83" s="45"/>
      <c r="F83" s="131"/>
      <c r="G83" s="157"/>
      <c r="H83" s="127"/>
      <c r="I83" s="174"/>
      <c r="J83" s="102"/>
      <c r="K83" s="268" t="s">
        <v>62</v>
      </c>
      <c r="L83" s="74" t="s">
        <v>41</v>
      </c>
    </row>
    <row r="84" spans="1:12" ht="18" customHeight="1">
      <c r="A84" s="244" t="s">
        <v>33</v>
      </c>
      <c r="B84" s="73" t="s">
        <v>18</v>
      </c>
      <c r="C84" s="50">
        <v>2</v>
      </c>
      <c r="D84" s="138">
        <v>1</v>
      </c>
      <c r="E84" s="237">
        <v>1</v>
      </c>
      <c r="F84" s="238">
        <v>4</v>
      </c>
      <c r="G84" s="158">
        <v>18</v>
      </c>
      <c r="H84" s="128">
        <v>20</v>
      </c>
      <c r="I84" s="182">
        <v>1.5</v>
      </c>
      <c r="J84" s="108">
        <v>1</v>
      </c>
      <c r="K84" s="16" t="s">
        <v>39</v>
      </c>
      <c r="L84" s="89">
        <v>1700</v>
      </c>
    </row>
    <row r="85" spans="1:12" ht="18" customHeight="1">
      <c r="A85" s="245"/>
      <c r="B85" s="263" t="s">
        <v>2</v>
      </c>
      <c r="C85" s="22"/>
      <c r="D85" s="25"/>
      <c r="E85" s="46">
        <v>1</v>
      </c>
      <c r="F85" s="133">
        <v>3</v>
      </c>
      <c r="G85" s="148">
        <v>20</v>
      </c>
      <c r="H85" s="115">
        <v>50</v>
      </c>
      <c r="I85" s="164"/>
      <c r="J85" s="98"/>
      <c r="K85" s="66" t="s">
        <v>40</v>
      </c>
      <c r="L85" s="217">
        <v>300</v>
      </c>
    </row>
    <row r="86" spans="1:12" ht="18" customHeight="1">
      <c r="A86" s="245"/>
      <c r="B86" s="265"/>
      <c r="C86" s="24"/>
      <c r="D86" s="28"/>
      <c r="E86" s="47"/>
      <c r="F86" s="134"/>
      <c r="G86" s="149">
        <v>18</v>
      </c>
      <c r="H86" s="117">
        <v>14</v>
      </c>
      <c r="I86" s="165"/>
      <c r="J86" s="99"/>
      <c r="K86" s="213" t="s">
        <v>51</v>
      </c>
      <c r="L86" s="214">
        <v>100</v>
      </c>
    </row>
    <row r="87" spans="1:12" ht="18" customHeight="1">
      <c r="A87" s="245"/>
      <c r="B87" s="263" t="s">
        <v>4</v>
      </c>
      <c r="C87" s="22"/>
      <c r="D87" s="30"/>
      <c r="E87" s="56"/>
      <c r="F87" s="133"/>
      <c r="G87" s="148">
        <v>2000</v>
      </c>
      <c r="H87" s="113">
        <v>1</v>
      </c>
      <c r="I87" s="164"/>
      <c r="J87" s="98"/>
      <c r="K87" s="3" t="s">
        <v>51</v>
      </c>
      <c r="L87" s="74">
        <v>121</v>
      </c>
    </row>
    <row r="88" spans="1:12" ht="18" customHeight="1">
      <c r="A88" s="245"/>
      <c r="B88" s="265"/>
      <c r="C88" s="24"/>
      <c r="D88" s="205"/>
      <c r="E88" s="59"/>
      <c r="F88" s="134"/>
      <c r="G88" s="149">
        <v>1000</v>
      </c>
      <c r="H88" s="114">
        <v>1</v>
      </c>
      <c r="I88" s="165"/>
      <c r="J88" s="99"/>
      <c r="K88" s="62"/>
      <c r="L88" s="81"/>
    </row>
    <row r="89" spans="1:12" ht="18" customHeight="1">
      <c r="A89" s="245"/>
      <c r="B89" s="249" t="s">
        <v>60</v>
      </c>
      <c r="C89" s="22"/>
      <c r="D89" s="30"/>
      <c r="E89" s="56">
        <v>1</v>
      </c>
      <c r="F89" s="133">
        <v>2</v>
      </c>
      <c r="G89" s="148">
        <v>20</v>
      </c>
      <c r="H89" s="113">
        <v>85</v>
      </c>
      <c r="I89" s="164">
        <v>2</v>
      </c>
      <c r="J89" s="98">
        <v>1</v>
      </c>
      <c r="K89" s="11" t="s">
        <v>40</v>
      </c>
      <c r="L89" s="84">
        <v>400</v>
      </c>
    </row>
    <row r="90" spans="1:12" ht="18" customHeight="1">
      <c r="A90" s="245"/>
      <c r="B90" s="248"/>
      <c r="C90" s="23"/>
      <c r="D90" s="205"/>
      <c r="E90" s="57">
        <v>0.3</v>
      </c>
      <c r="F90" s="131">
        <v>3</v>
      </c>
      <c r="G90" s="147">
        <v>15</v>
      </c>
      <c r="H90" s="111">
        <v>8</v>
      </c>
      <c r="I90" s="160"/>
      <c r="J90" s="91"/>
      <c r="K90" s="11" t="s">
        <v>51</v>
      </c>
      <c r="L90" s="84">
        <v>100</v>
      </c>
    </row>
    <row r="91" spans="1:12" ht="18" customHeight="1">
      <c r="A91" s="245"/>
      <c r="B91" s="248"/>
      <c r="C91" s="23"/>
      <c r="D91" s="205"/>
      <c r="E91" s="57"/>
      <c r="F91" s="131"/>
      <c r="G91" s="147">
        <v>10</v>
      </c>
      <c r="H91" s="111">
        <v>65</v>
      </c>
      <c r="I91" s="160"/>
      <c r="J91" s="91"/>
      <c r="K91" s="213" t="s">
        <v>52</v>
      </c>
      <c r="L91" s="214">
        <v>800</v>
      </c>
    </row>
    <row r="92" spans="1:12" ht="18" customHeight="1">
      <c r="A92" s="245"/>
      <c r="B92" s="266" t="s">
        <v>5</v>
      </c>
      <c r="C92" s="26"/>
      <c r="D92" s="30"/>
      <c r="E92" s="239">
        <v>2</v>
      </c>
      <c r="F92" s="235">
        <v>1</v>
      </c>
      <c r="G92" s="150">
        <v>20</v>
      </c>
      <c r="H92" s="118">
        <v>80</v>
      </c>
      <c r="I92" s="183"/>
      <c r="J92" s="109"/>
      <c r="K92" s="3"/>
      <c r="L92" s="74"/>
    </row>
    <row r="93" spans="1:12" ht="18" customHeight="1">
      <c r="A93" s="245"/>
      <c r="B93" s="267"/>
      <c r="C93" s="27"/>
      <c r="D93" s="31"/>
      <c r="E93" s="240">
        <v>0.5</v>
      </c>
      <c r="F93" s="241">
        <v>1</v>
      </c>
      <c r="G93" s="159"/>
      <c r="H93" s="129"/>
      <c r="I93" s="184"/>
      <c r="J93" s="110"/>
      <c r="K93" s="7"/>
      <c r="L93" s="81"/>
    </row>
    <row r="94" spans="1:12" ht="18" customHeight="1">
      <c r="A94" s="245"/>
      <c r="B94" s="203" t="s">
        <v>3</v>
      </c>
      <c r="C94" s="26"/>
      <c r="D94" s="25"/>
      <c r="E94" s="46">
        <v>1</v>
      </c>
      <c r="F94" s="133">
        <v>1</v>
      </c>
      <c r="G94" s="148">
        <v>20</v>
      </c>
      <c r="H94" s="113">
        <v>20</v>
      </c>
      <c r="I94" s="164">
        <v>1</v>
      </c>
      <c r="J94" s="98">
        <v>1</v>
      </c>
      <c r="K94" s="61" t="s">
        <v>47</v>
      </c>
      <c r="L94" s="78">
        <v>200</v>
      </c>
    </row>
    <row r="95" spans="1:12" ht="18" customHeight="1">
      <c r="A95" s="245"/>
      <c r="B95" s="204"/>
      <c r="C95" s="27"/>
      <c r="D95" s="218"/>
      <c r="E95" s="47"/>
      <c r="F95" s="134"/>
      <c r="G95" s="149"/>
      <c r="H95" s="114"/>
      <c r="I95" s="165"/>
      <c r="J95" s="99"/>
      <c r="K95" s="7" t="s">
        <v>51</v>
      </c>
      <c r="L95" s="81">
        <v>190</v>
      </c>
    </row>
    <row r="96" spans="1:12" ht="18" customHeight="1">
      <c r="A96" s="245"/>
      <c r="B96" s="264" t="s">
        <v>1</v>
      </c>
      <c r="C96" s="64"/>
      <c r="D96" s="205"/>
      <c r="E96" s="45">
        <v>1</v>
      </c>
      <c r="F96" s="131">
        <v>1</v>
      </c>
      <c r="G96" s="147">
        <v>500</v>
      </c>
      <c r="H96" s="111">
        <v>1</v>
      </c>
      <c r="I96" s="160">
        <v>1</v>
      </c>
      <c r="J96" s="91">
        <v>1</v>
      </c>
      <c r="K96" s="3"/>
      <c r="L96" s="74"/>
    </row>
    <row r="97" spans="1:12" ht="18" customHeight="1">
      <c r="A97" s="245"/>
      <c r="B97" s="265"/>
      <c r="C97" s="27"/>
      <c r="D97" s="28"/>
      <c r="E97" s="47">
        <v>0.75</v>
      </c>
      <c r="F97" s="134">
        <v>1</v>
      </c>
      <c r="G97" s="149"/>
      <c r="H97" s="114"/>
      <c r="I97" s="165">
        <v>0.5</v>
      </c>
      <c r="J97" s="99">
        <v>1</v>
      </c>
      <c r="K97" s="7"/>
      <c r="L97" s="81"/>
    </row>
    <row r="98" spans="1:12" ht="18" customHeight="1">
      <c r="A98" s="245"/>
      <c r="B98" s="263" t="s">
        <v>25</v>
      </c>
      <c r="C98" s="26"/>
      <c r="D98" s="25"/>
      <c r="E98" s="46">
        <v>1</v>
      </c>
      <c r="F98" s="133">
        <v>1</v>
      </c>
      <c r="G98" s="148">
        <v>20</v>
      </c>
      <c r="H98" s="113">
        <v>25</v>
      </c>
      <c r="I98" s="164">
        <v>1</v>
      </c>
      <c r="J98" s="98">
        <v>1</v>
      </c>
      <c r="K98" s="6"/>
      <c r="L98" s="78"/>
    </row>
    <row r="99" spans="1:14" ht="18" customHeight="1" thickBot="1">
      <c r="A99" s="245"/>
      <c r="B99" s="264"/>
      <c r="C99" s="64"/>
      <c r="D99" s="28"/>
      <c r="E99" s="45"/>
      <c r="F99" s="131"/>
      <c r="G99" s="147">
        <v>10</v>
      </c>
      <c r="H99" s="111">
        <v>10</v>
      </c>
      <c r="I99" s="160"/>
      <c r="J99" s="91"/>
      <c r="K99" s="3"/>
      <c r="L99" s="74"/>
      <c r="N99" s="1">
        <f aca="true" t="shared" si="6" ref="N99:N105">G100*H100</f>
        <v>2000</v>
      </c>
    </row>
    <row r="100" spans="1:14" ht="18" customHeight="1" thickTop="1">
      <c r="A100" s="245"/>
      <c r="B100" s="247" t="s">
        <v>29</v>
      </c>
      <c r="C100" s="185">
        <v>2</v>
      </c>
      <c r="D100" s="186">
        <f>SUMIF($C$84:$C$99,C100,$D$84:$D$99)</f>
        <v>1</v>
      </c>
      <c r="E100" s="195">
        <v>2</v>
      </c>
      <c r="F100" s="196">
        <f>SUMIF($E$84:$E$99,E100,$F$84:$F$99)</f>
        <v>1</v>
      </c>
      <c r="G100" s="197">
        <v>2000</v>
      </c>
      <c r="H100" s="198">
        <f aca="true" t="shared" si="7" ref="H100:H106">SUMIF($G$84:$G$99,G100,$H$84:$H$99)</f>
        <v>1</v>
      </c>
      <c r="I100" s="191">
        <v>2</v>
      </c>
      <c r="J100" s="199">
        <f>SUMIF($I$84:$I$99,I100,$J$84:$J$99)</f>
        <v>1</v>
      </c>
      <c r="K100" s="200" t="s">
        <v>40</v>
      </c>
      <c r="L100" s="201">
        <f>SUMIF($K$84:$K$99,K100,$L$84:$L$99)</f>
        <v>2600</v>
      </c>
      <c r="M100" s="20"/>
      <c r="N100" s="1">
        <f t="shared" si="6"/>
        <v>1000</v>
      </c>
    </row>
    <row r="101" spans="1:14" ht="18" customHeight="1">
      <c r="A101" s="245"/>
      <c r="B101" s="248"/>
      <c r="C101" s="32"/>
      <c r="D101" s="33"/>
      <c r="E101" s="45">
        <v>1</v>
      </c>
      <c r="F101" s="137">
        <f>SUMIF($E$84:$E$99,E101,$F$84:$F$99)</f>
        <v>12</v>
      </c>
      <c r="G101" s="153">
        <v>1000</v>
      </c>
      <c r="H101" s="130">
        <f t="shared" si="7"/>
        <v>1</v>
      </c>
      <c r="I101" s="174">
        <v>1.5</v>
      </c>
      <c r="J101" s="91">
        <f>SUMIF($I$84:$I$99,I101,$J$84:$J$99)</f>
        <v>1</v>
      </c>
      <c r="K101" s="11" t="s">
        <v>42</v>
      </c>
      <c r="L101" s="90">
        <f>SUMIF($K$84:$K$99,K101,$L$84:$L$99)</f>
        <v>511</v>
      </c>
      <c r="N101" s="1">
        <f t="shared" si="6"/>
        <v>500</v>
      </c>
    </row>
    <row r="102" spans="1:14" ht="18" customHeight="1">
      <c r="A102" s="245"/>
      <c r="B102" s="248"/>
      <c r="C102" s="32"/>
      <c r="D102" s="33"/>
      <c r="E102" s="45">
        <v>0.75</v>
      </c>
      <c r="F102" s="137">
        <f>SUMIF($E$84:$E$99,E102,$F$84:$F$99)</f>
        <v>1</v>
      </c>
      <c r="G102" s="153">
        <v>500</v>
      </c>
      <c r="H102" s="130">
        <f t="shared" si="7"/>
        <v>1</v>
      </c>
      <c r="I102" s="174">
        <v>1</v>
      </c>
      <c r="J102" s="91">
        <f>SUMIF($I$84:$I$99,I102,$J$84:$J$99)</f>
        <v>3</v>
      </c>
      <c r="K102" s="11" t="s">
        <v>52</v>
      </c>
      <c r="L102" s="90">
        <f>SUMIF($K$84:$K$99,K102,$L$84:$L$99)</f>
        <v>800</v>
      </c>
      <c r="N102" s="1">
        <f t="shared" si="6"/>
        <v>5200</v>
      </c>
    </row>
    <row r="103" spans="1:14" ht="18" customHeight="1">
      <c r="A103" s="245"/>
      <c r="B103" s="248"/>
      <c r="C103" s="32"/>
      <c r="D103" s="33"/>
      <c r="E103" s="45">
        <v>0.5</v>
      </c>
      <c r="F103" s="137">
        <f>SUMIF($E$84:$E$99,E103,$F$84:$F$99)</f>
        <v>1</v>
      </c>
      <c r="G103" s="156">
        <v>20</v>
      </c>
      <c r="H103" s="130">
        <f t="shared" si="7"/>
        <v>260</v>
      </c>
      <c r="I103" s="174">
        <v>0.5</v>
      </c>
      <c r="J103" s="91">
        <f>SUMIF($I$84:$I$99,I103,$J$84:$J$99)</f>
        <v>1</v>
      </c>
      <c r="K103" s="11"/>
      <c r="L103" s="84"/>
      <c r="N103" s="1">
        <f t="shared" si="6"/>
        <v>612</v>
      </c>
    </row>
    <row r="104" spans="1:16" ht="18" customHeight="1">
      <c r="A104" s="245"/>
      <c r="B104" s="248"/>
      <c r="C104" s="32"/>
      <c r="D104" s="33"/>
      <c r="E104" s="45">
        <v>0.3</v>
      </c>
      <c r="F104" s="131">
        <f>SUMIF($E$84:$E$99,E104,$F$84:$F$99)</f>
        <v>3</v>
      </c>
      <c r="G104" s="156">
        <v>18</v>
      </c>
      <c r="H104" s="130">
        <f t="shared" si="7"/>
        <v>34</v>
      </c>
      <c r="I104" s="174"/>
      <c r="J104" s="102"/>
      <c r="K104" s="11"/>
      <c r="L104" s="84"/>
      <c r="N104" s="1">
        <f t="shared" si="6"/>
        <v>120</v>
      </c>
      <c r="O104" s="1">
        <f>SUM(N99:N106)</f>
        <v>10182</v>
      </c>
      <c r="P104" s="1">
        <f>SUM(O54,O81,O104)</f>
        <v>75338</v>
      </c>
    </row>
    <row r="105" spans="1:14" ht="18" customHeight="1">
      <c r="A105" s="245"/>
      <c r="B105" s="248"/>
      <c r="C105" s="32"/>
      <c r="D105" s="33"/>
      <c r="E105" s="45"/>
      <c r="F105" s="131"/>
      <c r="G105" s="156">
        <v>15</v>
      </c>
      <c r="H105" s="130">
        <f t="shared" si="7"/>
        <v>8</v>
      </c>
      <c r="I105" s="174"/>
      <c r="J105" s="102"/>
      <c r="K105" s="11"/>
      <c r="L105" s="84"/>
      <c r="N105" s="1">
        <f t="shared" si="6"/>
        <v>750</v>
      </c>
    </row>
    <row r="106" spans="1:12" ht="18" customHeight="1" thickBot="1">
      <c r="A106" s="246"/>
      <c r="B106" s="262"/>
      <c r="C106" s="34"/>
      <c r="D106" s="35"/>
      <c r="E106" s="49"/>
      <c r="F106" s="136"/>
      <c r="G106" s="154">
        <v>10</v>
      </c>
      <c r="H106" s="224">
        <f t="shared" si="7"/>
        <v>75</v>
      </c>
      <c r="I106" s="181"/>
      <c r="J106" s="107"/>
      <c r="K106" s="12"/>
      <c r="L106" s="86"/>
    </row>
    <row r="107" spans="3:12" ht="13.5">
      <c r="C107" s="68"/>
      <c r="D107" s="68"/>
      <c r="E107" s="242"/>
      <c r="F107" s="243"/>
      <c r="G107" s="18"/>
      <c r="H107" s="18"/>
      <c r="I107" s="67"/>
      <c r="J107" s="18"/>
      <c r="K107" s="68"/>
      <c r="L107" s="68"/>
    </row>
  </sheetData>
  <sheetProtection/>
  <mergeCells count="35">
    <mergeCell ref="B75:B76"/>
    <mergeCell ref="B68:B71"/>
    <mergeCell ref="B89:B91"/>
    <mergeCell ref="B11:B12"/>
    <mergeCell ref="B96:B97"/>
    <mergeCell ref="C3:D3"/>
    <mergeCell ref="B64:B66"/>
    <mergeCell ref="B59:B62"/>
    <mergeCell ref="E3:F3"/>
    <mergeCell ref="B100:B106"/>
    <mergeCell ref="B98:B99"/>
    <mergeCell ref="B55:B58"/>
    <mergeCell ref="B85:B86"/>
    <mergeCell ref="B87:B88"/>
    <mergeCell ref="B92:B93"/>
    <mergeCell ref="B30:B31"/>
    <mergeCell ref="K3:L3"/>
    <mergeCell ref="A4:A54"/>
    <mergeCell ref="B4:B6"/>
    <mergeCell ref="B32:B38"/>
    <mergeCell ref="B43:B45"/>
    <mergeCell ref="B46:B54"/>
    <mergeCell ref="G3:H3"/>
    <mergeCell ref="I3:J3"/>
    <mergeCell ref="B26:B29"/>
    <mergeCell ref="A84:A106"/>
    <mergeCell ref="A55:A83"/>
    <mergeCell ref="B77:B83"/>
    <mergeCell ref="B7:B8"/>
    <mergeCell ref="B18:B19"/>
    <mergeCell ref="B20:B21"/>
    <mergeCell ref="B9:B10"/>
    <mergeCell ref="B14:B16"/>
    <mergeCell ref="B22:B25"/>
    <mergeCell ref="B39:B42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80" r:id="rId2"/>
  <rowBreaks count="1" manualBreakCount="1">
    <brk id="5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X020504</dc:creator>
  <cp:keywords/>
  <dc:description/>
  <cp:lastModifiedBy>県民くらしの安全課　木村　文彦（内線5357）</cp:lastModifiedBy>
  <cp:lastPrinted>2014-03-20T08:37:11Z</cp:lastPrinted>
  <dcterms:created xsi:type="dcterms:W3CDTF">2003-06-04T05:44:58Z</dcterms:created>
  <dcterms:modified xsi:type="dcterms:W3CDTF">2014-03-20T08:41:57Z</dcterms:modified>
  <cp:category/>
  <cp:version/>
  <cp:contentType/>
  <cp:contentStatus/>
</cp:coreProperties>
</file>