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1508" yWindow="-12" windowWidth="11532" windowHeight="9588"/>
  </bookViews>
  <sheets>
    <sheet name="目次" sheetId="18" r:id="rId1"/>
    <sheet name="1表 " sheetId="8" r:id="rId2"/>
    <sheet name="2表" sheetId="22" r:id="rId3"/>
    <sheet name="3表" sheetId="1" r:id="rId4"/>
    <sheet name="4表" sheetId="4" r:id="rId5"/>
    <sheet name="5表" sheetId="25" r:id="rId6"/>
    <sheet name="6表" sheetId="20" r:id="rId7"/>
    <sheet name="7表" sheetId="19" r:id="rId8"/>
    <sheet name="8表" sheetId="6" r:id="rId9"/>
    <sheet name="9,10表" sheetId="9" r:id="rId10"/>
    <sheet name="11表" sheetId="10" r:id="rId11"/>
    <sheet name="12表" sheetId="21" r:id="rId12"/>
    <sheet name="13表" sheetId="17" r:id="rId13"/>
  </sheets>
  <definedNames>
    <definedName name="_xlnm.Print_Area" localSheetId="12">'13表'!$A$1:$L$21</definedName>
    <definedName name="_xlnm.Print_Area" localSheetId="1">'1表 '!$B$1:$U$34</definedName>
    <definedName name="_xlnm.Print_Area" localSheetId="2">'2表'!$B$2:$Z$25</definedName>
    <definedName name="_xlnm.Print_Area" localSheetId="5">'5表'!$A$1:$AB$43</definedName>
    <definedName name="_xlnm.Print_Area" localSheetId="8">'8表'!$A$1:$G$23</definedName>
  </definedNames>
  <calcPr calcId="145621"/>
</workbook>
</file>

<file path=xl/calcChain.xml><?xml version="1.0" encoding="utf-8"?>
<calcChain xmlns="http://schemas.openxmlformats.org/spreadsheetml/2006/main">
  <c r="AF12" i="21" l="1"/>
  <c r="AG12" i="21"/>
  <c r="H13" i="21" l="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F12" i="21"/>
  <c r="AR37" i="10" l="1"/>
  <c r="AQ37" i="10"/>
  <c r="AP37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M10" i="10"/>
  <c r="AG10" i="10"/>
  <c r="AH10" i="10"/>
  <c r="AI10" i="10"/>
  <c r="AJ10" i="10"/>
  <c r="AP12" i="10"/>
  <c r="AR12" i="10"/>
  <c r="AQ12" i="10"/>
  <c r="AP10" i="10"/>
  <c r="AR10" i="10"/>
  <c r="AQ10" i="10"/>
  <c r="AL10" i="10"/>
  <c r="AK10" i="10"/>
  <c r="T10" i="10"/>
  <c r="U10" i="10"/>
  <c r="V10" i="10"/>
  <c r="W10" i="10"/>
  <c r="X10" i="10"/>
  <c r="Y10" i="10"/>
  <c r="Z10" i="10"/>
  <c r="AA10" i="10"/>
  <c r="AB10" i="10"/>
  <c r="AC10" i="10"/>
  <c r="E25" i="8" l="1"/>
  <c r="F7" i="8"/>
  <c r="E16" i="8"/>
  <c r="E27" i="8"/>
  <c r="E28" i="8"/>
  <c r="E29" i="8"/>
  <c r="E30" i="8"/>
  <c r="E31" i="8"/>
  <c r="E32" i="8"/>
  <c r="E33" i="8"/>
  <c r="E34" i="8"/>
  <c r="F7" i="22" l="1"/>
  <c r="G7" i="22"/>
  <c r="I7" i="22"/>
  <c r="J7" i="22"/>
  <c r="L7" i="22"/>
  <c r="M7" i="22"/>
  <c r="N7" i="22"/>
  <c r="O7" i="22"/>
  <c r="P7" i="22"/>
  <c r="Q7" i="22"/>
  <c r="R7" i="22"/>
  <c r="V7" i="22" s="1"/>
  <c r="S7" i="22"/>
  <c r="T7" i="22"/>
  <c r="U7" i="22"/>
  <c r="V25" i="22"/>
  <c r="K25" i="22"/>
  <c r="H25" i="22"/>
  <c r="E25" i="22"/>
  <c r="V24" i="22"/>
  <c r="K24" i="22"/>
  <c r="H24" i="22"/>
  <c r="E24" i="22"/>
  <c r="K16" i="8"/>
  <c r="K17" i="8"/>
  <c r="K19" i="8"/>
  <c r="K20" i="8"/>
  <c r="K21" i="8"/>
  <c r="K22" i="8"/>
  <c r="K23" i="8"/>
  <c r="K24" i="8"/>
  <c r="K25" i="8"/>
  <c r="K26" i="8"/>
  <c r="K27" i="8"/>
  <c r="K28" i="8"/>
  <c r="K29" i="8"/>
  <c r="K30" i="8"/>
  <c r="S23" i="8" l="1"/>
  <c r="S24" i="8"/>
  <c r="S25" i="8"/>
  <c r="S26" i="8"/>
  <c r="S27" i="8"/>
  <c r="S28" i="8"/>
  <c r="S29" i="8"/>
  <c r="S30" i="8"/>
  <c r="S31" i="8"/>
  <c r="S32" i="8"/>
  <c r="S33" i="8"/>
  <c r="S34" i="8"/>
  <c r="AG13" i="21"/>
  <c r="AG14" i="21"/>
  <c r="AG15" i="21"/>
  <c r="AG16" i="21"/>
  <c r="AG17" i="21"/>
  <c r="AG18" i="21"/>
  <c r="AG19" i="21"/>
  <c r="AG20" i="21"/>
  <c r="AG21" i="21"/>
  <c r="AG22" i="21"/>
  <c r="AG23" i="21"/>
  <c r="AG24" i="21"/>
  <c r="AG25" i="21"/>
  <c r="AG26" i="21"/>
  <c r="AG27" i="21"/>
  <c r="AG28" i="21"/>
  <c r="AG29" i="21"/>
  <c r="AG30" i="21"/>
  <c r="AG31" i="21"/>
  <c r="AG32" i="21"/>
  <c r="AG33" i="21"/>
  <c r="AG34" i="21"/>
  <c r="AG35" i="21"/>
  <c r="AG36" i="21"/>
  <c r="AG37" i="21"/>
  <c r="AG38" i="21"/>
  <c r="AG39" i="21"/>
  <c r="AG40" i="21"/>
  <c r="AG41" i="21"/>
  <c r="AG42" i="21"/>
  <c r="AG43" i="21"/>
  <c r="AG44" i="21"/>
  <c r="AF13" i="21"/>
  <c r="AF14" i="21"/>
  <c r="AF15" i="21"/>
  <c r="AF16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39" i="21"/>
  <c r="AF40" i="21"/>
  <c r="AF41" i="21"/>
  <c r="AF42" i="21"/>
  <c r="AF43" i="21"/>
  <c r="AF44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E9" i="6"/>
  <c r="F9" i="6"/>
  <c r="G9" i="6"/>
  <c r="D9" i="6"/>
  <c r="D10" i="6" s="1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8" i="19"/>
  <c r="R8" i="20"/>
  <c r="P8" i="20"/>
  <c r="Q8" i="20"/>
  <c r="O32" i="20"/>
  <c r="O33" i="20"/>
  <c r="O34" i="20"/>
  <c r="O35" i="20"/>
  <c r="O36" i="20"/>
  <c r="O37" i="20"/>
  <c r="O38" i="20"/>
  <c r="O39" i="20"/>
  <c r="O40" i="20"/>
  <c r="U36" i="8"/>
  <c r="S22" i="8"/>
  <c r="S17" i="8"/>
  <c r="S18" i="8"/>
  <c r="S19" i="8"/>
  <c r="S20" i="8"/>
  <c r="S21" i="8"/>
  <c r="S16" i="8"/>
  <c r="S12" i="8"/>
  <c r="S13" i="8"/>
  <c r="S14" i="8"/>
  <c r="S15" i="8"/>
  <c r="S11" i="8"/>
  <c r="I7" i="8"/>
  <c r="J7" i="8"/>
  <c r="L7" i="8"/>
  <c r="M7" i="8"/>
  <c r="N7" i="8"/>
  <c r="O7" i="8"/>
  <c r="P7" i="8"/>
  <c r="Q7" i="8"/>
  <c r="R7" i="8"/>
  <c r="K31" i="8"/>
  <c r="K32" i="8"/>
  <c r="K33" i="8"/>
  <c r="K34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15" i="8"/>
  <c r="E7" i="17"/>
  <c r="E8" i="17"/>
  <c r="E9" i="17"/>
  <c r="E6" i="17"/>
  <c r="E14" i="21"/>
  <c r="AB14" i="21" s="1"/>
  <c r="E15" i="21"/>
  <c r="AE15" i="21" s="1"/>
  <c r="E16" i="21"/>
  <c r="AE16" i="21" s="1"/>
  <c r="E17" i="21"/>
  <c r="AE17" i="21" s="1"/>
  <c r="E18" i="21"/>
  <c r="AB18" i="21" s="1"/>
  <c r="E19" i="21"/>
  <c r="AE19" i="21" s="1"/>
  <c r="E20" i="21"/>
  <c r="AE20" i="21" s="1"/>
  <c r="E21" i="21"/>
  <c r="AE21" i="21" s="1"/>
  <c r="E22" i="21"/>
  <c r="AB22" i="21" s="1"/>
  <c r="E23" i="21"/>
  <c r="AE23" i="21" s="1"/>
  <c r="E24" i="21"/>
  <c r="AE24" i="21" s="1"/>
  <c r="E25" i="21"/>
  <c r="AE25" i="21" s="1"/>
  <c r="E26" i="21"/>
  <c r="AB26" i="21" s="1"/>
  <c r="E27" i="21"/>
  <c r="AE27" i="21" s="1"/>
  <c r="E28" i="21"/>
  <c r="AE28" i="21" s="1"/>
  <c r="E29" i="21"/>
  <c r="AE29" i="21" s="1"/>
  <c r="E30" i="21"/>
  <c r="AB30" i="21" s="1"/>
  <c r="E31" i="21"/>
  <c r="AE31" i="21" s="1"/>
  <c r="E32" i="21"/>
  <c r="AE32" i="21" s="1"/>
  <c r="E33" i="21"/>
  <c r="AE33" i="21" s="1"/>
  <c r="E34" i="21"/>
  <c r="AB34" i="21" s="1"/>
  <c r="E35" i="21"/>
  <c r="AE35" i="21" s="1"/>
  <c r="E36" i="21"/>
  <c r="AE36" i="21" s="1"/>
  <c r="E37" i="21"/>
  <c r="AE37" i="21" s="1"/>
  <c r="E38" i="21"/>
  <c r="AB38" i="21" s="1"/>
  <c r="E39" i="21"/>
  <c r="AE39" i="21" s="1"/>
  <c r="E40" i="21"/>
  <c r="AE40" i="21" s="1"/>
  <c r="E41" i="21"/>
  <c r="AE41" i="21" s="1"/>
  <c r="E42" i="21"/>
  <c r="AB42" i="21" s="1"/>
  <c r="E43" i="21"/>
  <c r="AE43" i="21" s="1"/>
  <c r="E44" i="21"/>
  <c r="AE44" i="21" s="1"/>
  <c r="E13" i="21"/>
  <c r="AE13" i="21" s="1"/>
  <c r="G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11" i="10"/>
  <c r="F10" i="10"/>
  <c r="G10" i="10"/>
  <c r="J10" i="10"/>
  <c r="K10" i="10"/>
  <c r="L10" i="10"/>
  <c r="M10" i="10"/>
  <c r="N10" i="10"/>
  <c r="O10" i="10"/>
  <c r="P10" i="10"/>
  <c r="Q10" i="10"/>
  <c r="R10" i="10"/>
  <c r="S10" i="10"/>
  <c r="R9" i="9"/>
  <c r="R10" i="9"/>
  <c r="R11" i="9"/>
  <c r="R8" i="9"/>
  <c r="S7" i="9"/>
  <c r="T7" i="9"/>
  <c r="U7" i="9"/>
  <c r="V7" i="9"/>
  <c r="W7" i="9"/>
  <c r="X7" i="9"/>
  <c r="Q7" i="9"/>
  <c r="F9" i="9"/>
  <c r="F10" i="9"/>
  <c r="F11" i="9"/>
  <c r="F12" i="9"/>
  <c r="F13" i="9"/>
  <c r="F14" i="9"/>
  <c r="F15" i="9"/>
  <c r="F16" i="9"/>
  <c r="F17" i="9"/>
  <c r="F18" i="9"/>
  <c r="F8" i="9"/>
  <c r="G7" i="9"/>
  <c r="H7" i="9"/>
  <c r="I7" i="9"/>
  <c r="J7" i="9"/>
  <c r="K7" i="9"/>
  <c r="L7" i="9"/>
  <c r="E7" i="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8" i="19"/>
  <c r="H8" i="19" s="1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8" i="19"/>
  <c r="F7" i="19"/>
  <c r="G7" i="19"/>
  <c r="J7" i="19"/>
  <c r="K7" i="19"/>
  <c r="L7" i="19"/>
  <c r="N7" i="19"/>
  <c r="O7" i="19"/>
  <c r="P7" i="19"/>
  <c r="Q7" i="19"/>
  <c r="R7" i="19"/>
  <c r="S7" i="19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9" i="20"/>
  <c r="F8" i="20"/>
  <c r="G8" i="20"/>
  <c r="H8" i="20"/>
  <c r="J8" i="20"/>
  <c r="K8" i="20"/>
  <c r="L8" i="20"/>
  <c r="M8" i="20"/>
  <c r="N8" i="20"/>
  <c r="Y7" i="25"/>
  <c r="L7" i="25"/>
  <c r="H7" i="25"/>
  <c r="E7" i="25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8" i="4"/>
  <c r="F7" i="4"/>
  <c r="G7" i="4"/>
  <c r="H7" i="4"/>
  <c r="I7" i="4"/>
  <c r="K7" i="4"/>
  <c r="L7" i="4"/>
  <c r="M7" i="4"/>
  <c r="O7" i="4"/>
  <c r="P7" i="4"/>
  <c r="R7" i="4"/>
  <c r="S7" i="4"/>
  <c r="T7" i="4"/>
  <c r="V7" i="4"/>
  <c r="W7" i="4"/>
  <c r="X7" i="4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8" i="1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8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8" i="22"/>
  <c r="K9" i="8"/>
  <c r="K10" i="8"/>
  <c r="K11" i="8"/>
  <c r="K12" i="8"/>
  <c r="K13" i="8"/>
  <c r="K14" i="8"/>
  <c r="K15" i="8"/>
  <c r="K18" i="8"/>
  <c r="K8" i="8"/>
  <c r="E9" i="8"/>
  <c r="E10" i="8"/>
  <c r="E11" i="8"/>
  <c r="E12" i="8"/>
  <c r="E13" i="8"/>
  <c r="E14" i="8"/>
  <c r="E15" i="8"/>
  <c r="E17" i="8"/>
  <c r="E18" i="8"/>
  <c r="E19" i="8"/>
  <c r="E20" i="8"/>
  <c r="E21" i="8"/>
  <c r="E22" i="8"/>
  <c r="E23" i="8"/>
  <c r="E24" i="8"/>
  <c r="E26" i="8"/>
  <c r="H9" i="8"/>
  <c r="H10" i="8"/>
  <c r="H11" i="8"/>
  <c r="H12" i="8"/>
  <c r="H13" i="8"/>
  <c r="H14" i="8"/>
  <c r="H8" i="8"/>
  <c r="F7" i="1"/>
  <c r="G7" i="1"/>
  <c r="I7" i="1"/>
  <c r="J7" i="1"/>
  <c r="K7" i="1"/>
  <c r="L7" i="1"/>
  <c r="M7" i="1"/>
  <c r="N7" i="1"/>
  <c r="P7" i="1"/>
  <c r="Q7" i="1"/>
  <c r="R7" i="1"/>
  <c r="S7" i="1"/>
  <c r="T7" i="1"/>
  <c r="U7" i="1"/>
  <c r="W7" i="1"/>
  <c r="X7" i="1"/>
  <c r="Y7" i="1"/>
  <c r="S7" i="8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10" i="22"/>
  <c r="G8" i="8"/>
  <c r="E8" i="8" s="1"/>
  <c r="AB39" i="21" l="1"/>
  <c r="AB31" i="21"/>
  <c r="AB23" i="21"/>
  <c r="AB15" i="21"/>
  <c r="AB37" i="21"/>
  <c r="AB29" i="21"/>
  <c r="AB21" i="21"/>
  <c r="AB13" i="21"/>
  <c r="AB43" i="21"/>
  <c r="AB35" i="21"/>
  <c r="AB27" i="21"/>
  <c r="AB19" i="21"/>
  <c r="AD12" i="21"/>
  <c r="AC12" i="21"/>
  <c r="AB41" i="21"/>
  <c r="AB33" i="21"/>
  <c r="AB25" i="21"/>
  <c r="AB17" i="21"/>
  <c r="H10" i="10"/>
  <c r="H36" i="19"/>
  <c r="H32" i="19"/>
  <c r="H28" i="19"/>
  <c r="H24" i="19"/>
  <c r="H20" i="19"/>
  <c r="H16" i="19"/>
  <c r="H12" i="19"/>
  <c r="H39" i="19"/>
  <c r="H35" i="19"/>
  <c r="H31" i="19"/>
  <c r="H27" i="19"/>
  <c r="H23" i="19"/>
  <c r="H19" i="19"/>
  <c r="H15" i="19"/>
  <c r="H11" i="19"/>
  <c r="H38" i="19"/>
  <c r="H34" i="19"/>
  <c r="H30" i="19"/>
  <c r="H26" i="19"/>
  <c r="H22" i="19"/>
  <c r="H18" i="19"/>
  <c r="H14" i="19"/>
  <c r="H10" i="19"/>
  <c r="H37" i="19"/>
  <c r="H33" i="19"/>
  <c r="H29" i="19"/>
  <c r="H25" i="19"/>
  <c r="H21" i="19"/>
  <c r="H17" i="19"/>
  <c r="H13" i="19"/>
  <c r="H9" i="19"/>
  <c r="E7" i="4"/>
  <c r="V7" i="1"/>
  <c r="E7" i="1"/>
  <c r="E7" i="22"/>
  <c r="K7" i="22"/>
  <c r="H7" i="22"/>
  <c r="I10" i="10"/>
  <c r="AE42" i="21"/>
  <c r="AE38" i="21"/>
  <c r="AE34" i="21"/>
  <c r="AE30" i="21"/>
  <c r="AE26" i="21"/>
  <c r="AE22" i="21"/>
  <c r="AE18" i="21"/>
  <c r="AE14" i="21"/>
  <c r="AB44" i="21"/>
  <c r="AB40" i="21"/>
  <c r="AB36" i="21"/>
  <c r="AB32" i="21"/>
  <c r="AB28" i="21"/>
  <c r="AB24" i="21"/>
  <c r="AB20" i="21"/>
  <c r="AB16" i="21"/>
  <c r="H12" i="21"/>
  <c r="E12" i="21"/>
  <c r="AE12" i="21" s="1"/>
  <c r="AN10" i="10"/>
  <c r="AO10" i="10"/>
  <c r="E10" i="10"/>
  <c r="R7" i="9"/>
  <c r="F7" i="9"/>
  <c r="I7" i="19"/>
  <c r="E7" i="19"/>
  <c r="M7" i="19"/>
  <c r="O8" i="20"/>
  <c r="E8" i="20"/>
  <c r="I8" i="20"/>
  <c r="U7" i="4"/>
  <c r="Q7" i="4"/>
  <c r="N7" i="4"/>
  <c r="J7" i="4"/>
  <c r="O7" i="1"/>
  <c r="H7" i="1"/>
  <c r="K7" i="8"/>
  <c r="E7" i="8"/>
  <c r="H7" i="8"/>
  <c r="AB12" i="21" l="1"/>
  <c r="H7" i="19"/>
</calcChain>
</file>

<file path=xl/sharedStrings.xml><?xml version="1.0" encoding="utf-8"?>
<sst xmlns="http://schemas.openxmlformats.org/spreadsheetml/2006/main" count="752" uniqueCount="294">
  <si>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</si>
  <si>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</si>
  <si>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</si>
  <si>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盛岡市</t>
    <rPh sb="0" eb="3">
      <t>モリオカシ</t>
    </rPh>
    <phoneticPr fontId="2"/>
  </si>
  <si>
    <t>宮古市</t>
    <rPh sb="0" eb="3">
      <t>ミヤコシ</t>
    </rPh>
    <phoneticPr fontId="2"/>
  </si>
  <si>
    <t>大船渡市</t>
    <rPh sb="0" eb="4">
      <t>オオフナトシ</t>
    </rPh>
    <phoneticPr fontId="2"/>
  </si>
  <si>
    <t>奥州市</t>
    <rPh sb="0" eb="2">
      <t>オウシュウ</t>
    </rPh>
    <rPh sb="2" eb="3">
      <t>シ</t>
    </rPh>
    <phoneticPr fontId="2"/>
  </si>
  <si>
    <t>花巻市</t>
    <rPh sb="0" eb="3">
      <t>ハナマキシ</t>
    </rPh>
    <phoneticPr fontId="2"/>
  </si>
  <si>
    <t>北上市</t>
    <rPh sb="0" eb="2">
      <t>キタカミ</t>
    </rPh>
    <rPh sb="2" eb="3">
      <t>シ</t>
    </rPh>
    <phoneticPr fontId="2"/>
  </si>
  <si>
    <t>久慈市</t>
    <rPh sb="0" eb="3">
      <t>クジシ</t>
    </rPh>
    <phoneticPr fontId="2"/>
  </si>
  <si>
    <t>遠野市</t>
    <rPh sb="0" eb="3">
      <t>トオノシ</t>
    </rPh>
    <phoneticPr fontId="2"/>
  </si>
  <si>
    <t>一関市</t>
    <rPh sb="0" eb="3">
      <t>イチノセキシ</t>
    </rPh>
    <phoneticPr fontId="2"/>
  </si>
  <si>
    <t>陸前高田市</t>
    <rPh sb="0" eb="5">
      <t>リクゼンタカタシ</t>
    </rPh>
    <phoneticPr fontId="2"/>
  </si>
  <si>
    <t>釜石市</t>
    <rPh sb="0" eb="3">
      <t>カマイシシ</t>
    </rPh>
    <phoneticPr fontId="2"/>
  </si>
  <si>
    <t>二戸市</t>
    <rPh sb="0" eb="3">
      <t>ニノヘシ</t>
    </rPh>
    <phoneticPr fontId="2"/>
  </si>
  <si>
    <t>八幡平市</t>
    <rPh sb="0" eb="3">
      <t>ハチマンタイ</t>
    </rPh>
    <rPh sb="3" eb="4">
      <t>シ</t>
    </rPh>
    <phoneticPr fontId="2"/>
  </si>
  <si>
    <t>雫石町</t>
    <rPh sb="0" eb="2">
      <t>シズクイシ</t>
    </rPh>
    <rPh sb="2" eb="3">
      <t>マチ</t>
    </rPh>
    <phoneticPr fontId="2"/>
  </si>
  <si>
    <t>葛巻町</t>
    <rPh sb="0" eb="3">
      <t>クズマキマチ</t>
    </rPh>
    <phoneticPr fontId="2"/>
  </si>
  <si>
    <t>岩手町</t>
    <rPh sb="0" eb="2">
      <t>イワテ</t>
    </rPh>
    <rPh sb="2" eb="3">
      <t>マチ</t>
    </rPh>
    <phoneticPr fontId="2"/>
  </si>
  <si>
    <t>紫波町</t>
    <rPh sb="0" eb="2">
      <t>シワ</t>
    </rPh>
    <rPh sb="2" eb="3">
      <t>チョウ</t>
    </rPh>
    <phoneticPr fontId="2"/>
  </si>
  <si>
    <t>矢巾町</t>
    <rPh sb="0" eb="3">
      <t>ヤハバチョウ</t>
    </rPh>
    <phoneticPr fontId="2"/>
  </si>
  <si>
    <t>西和賀町</t>
    <rPh sb="0" eb="1">
      <t>ニシ</t>
    </rPh>
    <rPh sb="1" eb="4">
      <t>ワガチョウ</t>
    </rPh>
    <phoneticPr fontId="2"/>
  </si>
  <si>
    <t>平泉町</t>
    <rPh sb="0" eb="3">
      <t>ヒライズミチョウ</t>
    </rPh>
    <phoneticPr fontId="2"/>
  </si>
  <si>
    <t>金ケ崎町</t>
    <rPh sb="0" eb="4">
      <t>カネガサキチョウ</t>
    </rPh>
    <phoneticPr fontId="2"/>
  </si>
  <si>
    <t>住田町</t>
    <rPh sb="0" eb="2">
      <t>スミタ</t>
    </rPh>
    <rPh sb="2" eb="3">
      <t>マチ</t>
    </rPh>
    <phoneticPr fontId="2"/>
  </si>
  <si>
    <t>大槌町</t>
    <rPh sb="0" eb="3">
      <t>オオツチチョウ</t>
    </rPh>
    <phoneticPr fontId="2"/>
  </si>
  <si>
    <t>岩泉町</t>
    <rPh sb="0" eb="3">
      <t>イワイズミチョウ</t>
    </rPh>
    <phoneticPr fontId="2"/>
  </si>
  <si>
    <t>田野畑村</t>
    <rPh sb="0" eb="4">
      <t>タノハタムラ</t>
    </rPh>
    <phoneticPr fontId="2"/>
  </si>
  <si>
    <t>普代村</t>
    <rPh sb="0" eb="2">
      <t>フダイ</t>
    </rPh>
    <rPh sb="2" eb="3">
      <t>ムラ</t>
    </rPh>
    <phoneticPr fontId="2"/>
  </si>
  <si>
    <t>軽米町</t>
    <rPh sb="0" eb="3">
      <t>カルマイマチ</t>
    </rPh>
    <phoneticPr fontId="2"/>
  </si>
  <si>
    <t>洋野町</t>
    <rPh sb="0" eb="1">
      <t>ヒロシ</t>
    </rPh>
    <rPh sb="1" eb="2">
      <t>ノ</t>
    </rPh>
    <rPh sb="2" eb="3">
      <t>マチ</t>
    </rPh>
    <phoneticPr fontId="2"/>
  </si>
  <si>
    <t>野田村</t>
    <rPh sb="0" eb="3">
      <t>ノダムラ</t>
    </rPh>
    <phoneticPr fontId="2"/>
  </si>
  <si>
    <t>九戸村</t>
    <rPh sb="0" eb="3">
      <t>クノヘムラ</t>
    </rPh>
    <phoneticPr fontId="2"/>
  </si>
  <si>
    <t>一戸町</t>
    <rPh sb="0" eb="2">
      <t>イチノヘ</t>
    </rPh>
    <rPh sb="2" eb="3">
      <t>マチ</t>
    </rPh>
    <phoneticPr fontId="2"/>
  </si>
  <si>
    <t>学校数</t>
    <rPh sb="0" eb="2">
      <t>ガッコウ</t>
    </rPh>
    <rPh sb="2" eb="3">
      <t>スウ</t>
    </rPh>
    <phoneticPr fontId="2"/>
  </si>
  <si>
    <t>計</t>
    <rPh sb="0" eb="1">
      <t>ケイ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</si>
  <si>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</si>
  <si>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</si>
  <si>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</si>
  <si>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</si>
  <si>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</si>
  <si>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</si>
  <si>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</si>
  <si>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</si>
  <si>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</si>
  <si>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</si>
  <si>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</si>
  <si>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</si>
  <si>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学　　校　　数</t>
    <rPh sb="0" eb="1">
      <t>ガク</t>
    </rPh>
    <rPh sb="3" eb="4">
      <t>コウ</t>
    </rPh>
    <rPh sb="6" eb="7">
      <t>スウ</t>
    </rPh>
    <phoneticPr fontId="2"/>
  </si>
  <si>
    <t>学　　級　　数</t>
    <rPh sb="0" eb="1">
      <t>ガク</t>
    </rPh>
    <rPh sb="3" eb="4">
      <t>キュウ</t>
    </rPh>
    <rPh sb="6" eb="7">
      <t>スウ</t>
    </rPh>
    <phoneticPr fontId="2"/>
  </si>
  <si>
    <t>教員数</t>
    <rPh sb="0" eb="2">
      <t>キョウイン</t>
    </rPh>
    <rPh sb="2" eb="3">
      <t>スウ</t>
    </rPh>
    <phoneticPr fontId="2"/>
  </si>
  <si>
    <t>職員数</t>
    <rPh sb="0" eb="3">
      <t>ショクインスウ</t>
    </rPh>
    <phoneticPr fontId="2"/>
  </si>
  <si>
    <t>（本務者）</t>
    <rPh sb="1" eb="3">
      <t>ホンム</t>
    </rPh>
    <rPh sb="3" eb="4">
      <t>シャ</t>
    </rPh>
    <phoneticPr fontId="2"/>
  </si>
  <si>
    <t>　市町村名</t>
    <rPh sb="1" eb="4">
      <t>シチョウソン</t>
    </rPh>
    <rPh sb="4" eb="5">
      <t>ナ</t>
    </rPh>
    <phoneticPr fontId="2"/>
  </si>
  <si>
    <t>　　　区　分</t>
    <rPh sb="3" eb="4">
      <t>ク</t>
    </rPh>
    <rPh sb="5" eb="6">
      <t>ブン</t>
    </rPh>
    <phoneticPr fontId="2"/>
  </si>
  <si>
    <t>教　員　数</t>
    <rPh sb="0" eb="1">
      <t>キョウ</t>
    </rPh>
    <rPh sb="2" eb="3">
      <t>イン</t>
    </rPh>
    <rPh sb="4" eb="5">
      <t>スウ</t>
    </rPh>
    <phoneticPr fontId="2"/>
  </si>
  <si>
    <t>（本 務 者）</t>
    <rPh sb="1" eb="2">
      <t>ホン</t>
    </rPh>
    <rPh sb="3" eb="4">
      <t>ツトム</t>
    </rPh>
    <rPh sb="5" eb="6">
      <t>シャ</t>
    </rPh>
    <phoneticPr fontId="2"/>
  </si>
  <si>
    <t>合      計</t>
    <rPh sb="0" eb="1">
      <t>ゴウ</t>
    </rPh>
    <rPh sb="7" eb="8">
      <t>ケイ</t>
    </rPh>
    <phoneticPr fontId="2"/>
  </si>
  <si>
    <t>Ⅰ　学校調査</t>
    <rPh sb="2" eb="4">
      <t>ガッコウ</t>
    </rPh>
    <rPh sb="4" eb="6">
      <t>チョウサ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</si>
  <si>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</si>
  <si>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</si>
  <si>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併　置</t>
    <rPh sb="0" eb="1">
      <t>ヘイ</t>
    </rPh>
    <rPh sb="2" eb="3">
      <t>オキ</t>
    </rPh>
    <phoneticPr fontId="2"/>
  </si>
  <si>
    <t>区　分</t>
    <rPh sb="0" eb="1">
      <t>ク</t>
    </rPh>
    <rPh sb="2" eb="3">
      <t>ブン</t>
    </rPh>
    <phoneticPr fontId="2"/>
  </si>
  <si>
    <t>区　　　分</t>
    <rPh sb="0" eb="1">
      <t>ク</t>
    </rPh>
    <rPh sb="4" eb="5">
      <t>ブン</t>
    </rPh>
    <phoneticPr fontId="2"/>
  </si>
  <si>
    <t>専攻科</t>
    <rPh sb="0" eb="2">
      <t>センコウ</t>
    </rPh>
    <rPh sb="2" eb="3">
      <t>カ</t>
    </rPh>
    <phoneticPr fontId="2"/>
  </si>
  <si>
    <t>盛 岡 市</t>
    <rPh sb="0" eb="1">
      <t>モリ</t>
    </rPh>
    <rPh sb="2" eb="3">
      <t>オカ</t>
    </rPh>
    <rPh sb="4" eb="5">
      <t>シ</t>
    </rPh>
    <phoneticPr fontId="2"/>
  </si>
  <si>
    <t>一 関 市</t>
    <rPh sb="0" eb="1">
      <t>１</t>
    </rPh>
    <rPh sb="2" eb="3">
      <t>セキ</t>
    </rPh>
    <rPh sb="4" eb="5">
      <t>シ</t>
    </rPh>
    <phoneticPr fontId="2"/>
  </si>
  <si>
    <t>宮 古 市</t>
    <rPh sb="0" eb="1">
      <t>ミヤ</t>
    </rPh>
    <rPh sb="2" eb="3">
      <t>フル</t>
    </rPh>
    <rPh sb="4" eb="5">
      <t>シ</t>
    </rPh>
    <phoneticPr fontId="2"/>
  </si>
  <si>
    <t>花 巻 市</t>
    <rPh sb="0" eb="1">
      <t>ハナ</t>
    </rPh>
    <rPh sb="2" eb="3">
      <t>マキ</t>
    </rPh>
    <rPh sb="4" eb="5">
      <t>シ</t>
    </rPh>
    <phoneticPr fontId="2"/>
  </si>
  <si>
    <t>久 慈 市</t>
    <rPh sb="0" eb="1">
      <t>ヒサシ</t>
    </rPh>
    <rPh sb="2" eb="3">
      <t>メグム</t>
    </rPh>
    <rPh sb="4" eb="5">
      <t>シ</t>
    </rPh>
    <phoneticPr fontId="2"/>
  </si>
  <si>
    <t>釜 石 市</t>
    <rPh sb="0" eb="1">
      <t>カマ</t>
    </rPh>
    <rPh sb="2" eb="3">
      <t>イシ</t>
    </rPh>
    <rPh sb="4" eb="5">
      <t>シ</t>
    </rPh>
    <phoneticPr fontId="2"/>
  </si>
  <si>
    <t>奥 州 市</t>
    <rPh sb="0" eb="1">
      <t>オク</t>
    </rPh>
    <rPh sb="2" eb="3">
      <t>シュウ</t>
    </rPh>
    <rPh sb="4" eb="5">
      <t>シ</t>
    </rPh>
    <phoneticPr fontId="2"/>
  </si>
  <si>
    <t>一 戸 町</t>
    <rPh sb="0" eb="1">
      <t>１</t>
    </rPh>
    <rPh sb="2" eb="3">
      <t>ト</t>
    </rPh>
    <rPh sb="4" eb="5">
      <t>マチ</t>
    </rPh>
    <phoneticPr fontId="2"/>
  </si>
  <si>
    <t>就園率</t>
    <rPh sb="0" eb="1">
      <t>シュウ</t>
    </rPh>
    <rPh sb="1" eb="2">
      <t>エン</t>
    </rPh>
    <rPh sb="2" eb="3">
      <t>リツ</t>
    </rPh>
    <phoneticPr fontId="2"/>
  </si>
  <si>
    <t>入学者数</t>
    <rPh sb="0" eb="2">
      <t>ニュウガク</t>
    </rPh>
    <rPh sb="2" eb="3">
      <t>シャ</t>
    </rPh>
    <rPh sb="3" eb="4">
      <t>スウ</t>
    </rPh>
    <phoneticPr fontId="2"/>
  </si>
  <si>
    <t>卒業者数</t>
    <rPh sb="0" eb="3">
      <t>ソツギョウシャ</t>
    </rPh>
    <rPh sb="3" eb="4">
      <t>スウ</t>
    </rPh>
    <phoneticPr fontId="2"/>
  </si>
  <si>
    <t>生　　徒　　数</t>
    <rPh sb="0" eb="1">
      <t>ショウ</t>
    </rPh>
    <rPh sb="3" eb="4">
      <t>タダ</t>
    </rPh>
    <rPh sb="6" eb="7">
      <t>カズ</t>
    </rPh>
    <phoneticPr fontId="2"/>
  </si>
  <si>
    <t>（ 春 期 ）</t>
    <rPh sb="2" eb="3">
      <t>ハル</t>
    </rPh>
    <rPh sb="4" eb="5">
      <t>キ</t>
    </rPh>
    <phoneticPr fontId="2"/>
  </si>
  <si>
    <t>Ⅱ　卒業後の状況調査</t>
    <rPh sb="2" eb="5">
      <t>ソツギョウゴ</t>
    </rPh>
    <rPh sb="6" eb="8">
      <t>ジョウキョウ</t>
    </rPh>
    <rPh sb="8" eb="10">
      <t>チョウサ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</si>
  <si>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</si>
  <si>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高等学校等進学率</t>
    <rPh sb="0" eb="2">
      <t>コウトウ</t>
    </rPh>
    <rPh sb="2" eb="4">
      <t>ガッコウ</t>
    </rPh>
    <rPh sb="4" eb="5">
      <t>トウ</t>
    </rPh>
    <rPh sb="5" eb="7">
      <t>シンガク</t>
    </rPh>
    <rPh sb="7" eb="8">
      <t>リツ</t>
    </rPh>
    <phoneticPr fontId="2"/>
  </si>
  <si>
    <t>死亡・不詳の者</t>
    <rPh sb="0" eb="2">
      <t>シボウ</t>
    </rPh>
    <rPh sb="3" eb="5">
      <t>フショウ</t>
    </rPh>
    <rPh sb="6" eb="7">
      <t>モノ</t>
    </rPh>
    <phoneticPr fontId="2"/>
  </si>
  <si>
    <t>大学等進学率</t>
    <rPh sb="0" eb="2">
      <t>ダイガク</t>
    </rPh>
    <rPh sb="2" eb="3">
      <t>トウ</t>
    </rPh>
    <rPh sb="3" eb="5">
      <t>シンガク</t>
    </rPh>
    <rPh sb="5" eb="6">
      <t>リツ</t>
    </rPh>
    <phoneticPr fontId="2"/>
  </si>
  <si>
    <t>（卒 業 者 総 数）</t>
    <rPh sb="1" eb="2">
      <t>ソツ</t>
    </rPh>
    <rPh sb="3" eb="4">
      <t>ギョウ</t>
    </rPh>
    <rPh sb="5" eb="6">
      <t>モノ</t>
    </rPh>
    <rPh sb="7" eb="8">
      <t>フサ</t>
    </rPh>
    <rPh sb="9" eb="10">
      <t>カズ</t>
    </rPh>
    <phoneticPr fontId="2"/>
  </si>
  <si>
    <t>Ⅲ　不就学学齢児童生徒調査</t>
    <rPh sb="2" eb="3">
      <t>フ</t>
    </rPh>
    <rPh sb="3" eb="5">
      <t>シュウガク</t>
    </rPh>
    <rPh sb="5" eb="7">
      <t>ガクレイ</t>
    </rPh>
    <rPh sb="7" eb="9">
      <t>ジドウ</t>
    </rPh>
    <rPh sb="9" eb="11">
      <t>セイト</t>
    </rPh>
    <rPh sb="11" eb="13">
      <t>チョウサ</t>
    </rPh>
    <phoneticPr fontId="2"/>
  </si>
  <si>
    <t>１年以上居所不明者</t>
    <rPh sb="1" eb="2">
      <t>ネン</t>
    </rPh>
    <rPh sb="2" eb="4">
      <t>イジョウ</t>
    </rPh>
    <rPh sb="4" eb="6">
      <t>キョショ</t>
    </rPh>
    <rPh sb="6" eb="9">
      <t>フメイシャ</t>
    </rPh>
    <phoneticPr fontId="2"/>
  </si>
  <si>
    <t>奥州市</t>
  </si>
  <si>
    <t>山田町</t>
  </si>
  <si>
    <t>山田町</t>
    <rPh sb="0" eb="3">
      <t>ヤマダチョウ</t>
    </rPh>
    <phoneticPr fontId="2"/>
  </si>
  <si>
    <t>洋野町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</si>
  <si>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</si>
  <si>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</si>
  <si>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</si>
  <si>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</si>
  <si>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</si>
  <si>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</si>
  <si>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</si>
  <si>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</si>
  <si>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</si>
  <si>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</si>
  <si>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</si>
  <si>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</si>
  <si>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</si>
  <si>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</si>
  <si>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</si>
  <si>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</si>
  <si>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</si>
  <si>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</si>
  <si>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</si>
  <si>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</si>
  <si>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</si>
  <si>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</si>
  <si>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</si>
  <si>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</si>
  <si>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</si>
  <si>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</si>
  <si>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</si>
  <si>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</si>
  <si>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</si>
  <si>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統計表</t>
    <rPh sb="0" eb="2">
      <t>トウケイ</t>
    </rPh>
    <rPh sb="2" eb="3">
      <t>ヒョウ</t>
    </rPh>
    <phoneticPr fontId="2"/>
  </si>
  <si>
    <t>【学校調査】</t>
    <rPh sb="1" eb="3">
      <t>ガッコウ</t>
    </rPh>
    <rPh sb="3" eb="5">
      <t>チョウサ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</si>
  <si>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</si>
  <si>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</si>
  <si>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幼稚園</t>
    <rPh sb="0" eb="3">
      <t>ヨウチエン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</si>
  <si>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</si>
  <si>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</si>
  <si>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【卒業後の状況調査】</t>
    <rPh sb="1" eb="4">
      <t>ソツギョウゴ</t>
    </rPh>
    <rPh sb="5" eb="7">
      <t>ジョウキョウ</t>
    </rPh>
    <rPh sb="7" eb="9">
      <t>チョウサ</t>
    </rPh>
    <phoneticPr fontId="2"/>
  </si>
  <si>
    <t>【不就学学齢児童生徒調査】</t>
    <rPh sb="1" eb="4">
      <t>フシュウガク</t>
    </rPh>
    <rPh sb="4" eb="6">
      <t>ガクレイ</t>
    </rPh>
    <rPh sb="6" eb="8">
      <t>ジドウ</t>
    </rPh>
    <rPh sb="8" eb="10">
      <t>セイト</t>
    </rPh>
    <rPh sb="10" eb="12">
      <t>チョウサ</t>
    </rPh>
    <phoneticPr fontId="2"/>
  </si>
  <si>
    <t>Ａ</t>
    <phoneticPr fontId="2"/>
  </si>
  <si>
    <t>Ｂ</t>
    <phoneticPr fontId="2"/>
  </si>
  <si>
    <t>Ｃ</t>
    <phoneticPr fontId="2"/>
  </si>
  <si>
    <t>特別
支援</t>
    <rPh sb="0" eb="2">
      <t>トクベツ</t>
    </rPh>
    <rPh sb="3" eb="5">
      <t>シエン</t>
    </rPh>
    <phoneticPr fontId="2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</si>
  <si>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2"/>
  </si>
  <si>
    <t>児　　　　　　　　童　　　　　　　　数</t>
    <rPh sb="0" eb="1">
      <t>ジ</t>
    </rPh>
    <rPh sb="9" eb="10">
      <t>ワラベ</t>
    </rPh>
    <rPh sb="18" eb="19">
      <t>スウ</t>
    </rPh>
    <phoneticPr fontId="2"/>
  </si>
  <si>
    <t>併設型</t>
    <rPh sb="0" eb="2">
      <t>ヘイセツ</t>
    </rPh>
    <rPh sb="2" eb="3">
      <t>ガタ</t>
    </rPh>
    <phoneticPr fontId="2"/>
  </si>
  <si>
    <t>連携型</t>
    <rPh sb="0" eb="2">
      <t>レンケイ</t>
    </rPh>
    <rPh sb="2" eb="3">
      <t>カタ</t>
    </rPh>
    <phoneticPr fontId="2"/>
  </si>
  <si>
    <t>計のうち中高一貫教育校（再掲）</t>
    <rPh sb="0" eb="1">
      <t>ケイ</t>
    </rPh>
    <rPh sb="4" eb="6">
      <t>チュウコウ</t>
    </rPh>
    <rPh sb="6" eb="8">
      <t>イッカン</t>
    </rPh>
    <rPh sb="8" eb="10">
      <t>キョウイク</t>
    </rPh>
    <rPh sb="10" eb="11">
      <t>コウ</t>
    </rPh>
    <rPh sb="12" eb="14">
      <t>サイケイ</t>
    </rPh>
    <phoneticPr fontId="2"/>
  </si>
  <si>
    <t>職員数
(本務者)</t>
    <rPh sb="0" eb="3">
      <t>ショクインスウ</t>
    </rPh>
    <rPh sb="5" eb="7">
      <t>ホンム</t>
    </rPh>
    <rPh sb="7" eb="8">
      <t>シャ</t>
    </rPh>
    <phoneticPr fontId="2"/>
  </si>
  <si>
    <t>生　　　　　　徒　　　　　　数</t>
    <rPh sb="0" eb="1">
      <t>ナマ</t>
    </rPh>
    <rPh sb="7" eb="8">
      <t>タダ</t>
    </rPh>
    <rPh sb="14" eb="15">
      <t>スウ</t>
    </rPh>
    <phoneticPr fontId="2"/>
  </si>
  <si>
    <t>（単位：校、学級、人）</t>
    <rPh sb="1" eb="3">
      <t>タンイ</t>
    </rPh>
    <rPh sb="4" eb="5">
      <t>コウ</t>
    </rPh>
    <rPh sb="6" eb="8">
      <t>ガッキュウ</t>
    </rPh>
    <rPh sb="9" eb="10">
      <t>ニン</t>
    </rPh>
    <phoneticPr fontId="2"/>
  </si>
  <si>
    <t>計のうち分校（再掲）</t>
    <rPh sb="0" eb="1">
      <t>ケイ</t>
    </rPh>
    <rPh sb="4" eb="6">
      <t>ブンコウ</t>
    </rPh>
    <rPh sb="7" eb="9">
      <t>サイケイ</t>
    </rPh>
    <phoneticPr fontId="2"/>
  </si>
  <si>
    <t>教員数
(本務者)</t>
    <rPh sb="0" eb="2">
      <t>キョウイン</t>
    </rPh>
    <rPh sb="2" eb="3">
      <t>スウ</t>
    </rPh>
    <rPh sb="5" eb="7">
      <t>ホンム</t>
    </rPh>
    <rPh sb="7" eb="8">
      <t>シャ</t>
    </rPh>
    <phoneticPr fontId="2"/>
  </si>
  <si>
    <t>教　　員　　数
(　本　務　者　)</t>
    <rPh sb="0" eb="1">
      <t>キョウ</t>
    </rPh>
    <rPh sb="3" eb="4">
      <t>イン</t>
    </rPh>
    <rPh sb="6" eb="7">
      <t>スウ</t>
    </rPh>
    <rPh sb="10" eb="11">
      <t>ホン</t>
    </rPh>
    <rPh sb="12" eb="13">
      <t>ツトム</t>
    </rPh>
    <rPh sb="14" eb="15">
      <t>シャ</t>
    </rPh>
    <phoneticPr fontId="2"/>
  </si>
  <si>
    <t>（単位：校、人）</t>
    <rPh sb="1" eb="3">
      <t>タンイ</t>
    </rPh>
    <rPh sb="4" eb="5">
      <t>コウ</t>
    </rPh>
    <rPh sb="6" eb="7">
      <t>ニン</t>
    </rPh>
    <phoneticPr fontId="2"/>
  </si>
  <si>
    <t>学　　　　　　　　　　校　　　　　　　　　　数</t>
    <rPh sb="0" eb="1">
      <t>ガク</t>
    </rPh>
    <rPh sb="11" eb="12">
      <t>コウ</t>
    </rPh>
    <rPh sb="22" eb="23">
      <t>スウ</t>
    </rPh>
    <phoneticPr fontId="2"/>
  </si>
  <si>
    <t>別科</t>
    <rPh sb="0" eb="2">
      <t>ベッカ</t>
    </rPh>
    <phoneticPr fontId="2"/>
  </si>
  <si>
    <t>本　　　　　　　　　　　　　　　　　　　　科</t>
    <rPh sb="0" eb="1">
      <t>ホン</t>
    </rPh>
    <rPh sb="21" eb="22">
      <t>カ</t>
    </rPh>
    <phoneticPr fontId="2"/>
  </si>
  <si>
    <t>全　　　　　日　　　　　制</t>
    <rPh sb="0" eb="1">
      <t>ゼン</t>
    </rPh>
    <rPh sb="6" eb="7">
      <t>ヒ</t>
    </rPh>
    <rPh sb="12" eb="13">
      <t>セイ</t>
    </rPh>
    <phoneticPr fontId="2"/>
  </si>
  <si>
    <t>定　　　　　時　　　　　制</t>
    <rPh sb="0" eb="1">
      <t>サダム</t>
    </rPh>
    <rPh sb="6" eb="7">
      <t>ジ</t>
    </rPh>
    <rPh sb="12" eb="13">
      <t>セイ</t>
    </rPh>
    <phoneticPr fontId="2"/>
  </si>
  <si>
    <t>（単位：人）</t>
    <rPh sb="1" eb="3">
      <t>タンイ</t>
    </rPh>
    <rPh sb="4" eb="5">
      <t>ニン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</si>
  <si>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</si>
  <si>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教員数
（本務者)</t>
    <rPh sb="0" eb="2">
      <t>キョウイン</t>
    </rPh>
    <rPh sb="2" eb="3">
      <t>スウ</t>
    </rPh>
    <rPh sb="5" eb="7">
      <t>ホンム</t>
    </rPh>
    <rPh sb="7" eb="8">
      <t>シャ</t>
    </rPh>
    <phoneticPr fontId="2"/>
  </si>
  <si>
    <t>合　　計</t>
    <rPh sb="0" eb="1">
      <t>ゴウ</t>
    </rPh>
    <rPh sb="3" eb="4">
      <t>ケイ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</si>
  <si>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</si>
  <si>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</si>
  <si>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</si>
  <si>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職員数
(本務者)</t>
    <rPh sb="0" eb="2">
      <t>ショクイン</t>
    </rPh>
    <rPh sb="2" eb="3">
      <t>スウ</t>
    </rPh>
    <rPh sb="5" eb="7">
      <t>ホンム</t>
    </rPh>
    <rPh sb="7" eb="8">
      <t>シャ</t>
    </rPh>
    <phoneticPr fontId="2"/>
  </si>
  <si>
    <t>（単位：園、人、％）</t>
    <rPh sb="1" eb="3">
      <t>タンイ</t>
    </rPh>
    <rPh sb="4" eb="5">
      <t>エン</t>
    </rPh>
    <rPh sb="6" eb="7">
      <t>ニン</t>
    </rPh>
    <phoneticPr fontId="2"/>
  </si>
  <si>
    <t>金ヶ崎町</t>
    <rPh sb="0" eb="4">
      <t>カネガサキチョウ</t>
    </rPh>
    <phoneticPr fontId="2"/>
  </si>
  <si>
    <t>教職員数、入学者数及び卒業者数</t>
    <rPh sb="0" eb="3">
      <t>キョウショクイン</t>
    </rPh>
    <rPh sb="3" eb="4">
      <t>スウ</t>
    </rPh>
    <rPh sb="5" eb="8">
      <t>ニュウガクシャ</t>
    </rPh>
    <rPh sb="8" eb="9">
      <t>スウ</t>
    </rPh>
    <rPh sb="9" eb="10">
      <t>オヨ</t>
    </rPh>
    <rPh sb="11" eb="14">
      <t>ソツギョウシャ</t>
    </rPh>
    <rPh sb="14" eb="15">
      <t>スウ</t>
    </rPh>
    <phoneticPr fontId="2"/>
  </si>
  <si>
    <t>入学者数及び卒業者数</t>
    <rPh sb="0" eb="3">
      <t>ニュウガクシャ</t>
    </rPh>
    <rPh sb="3" eb="4">
      <t>スウ</t>
    </rPh>
    <rPh sb="4" eb="5">
      <t>オヨ</t>
    </rPh>
    <rPh sb="6" eb="9">
      <t>ソツギョウシャ</t>
    </rPh>
    <rPh sb="9" eb="10">
      <t>スウ</t>
    </rPh>
    <phoneticPr fontId="2"/>
  </si>
  <si>
    <t>６～
11歳</t>
    <rPh sb="5" eb="6">
      <t>サイ</t>
    </rPh>
    <phoneticPr fontId="2"/>
  </si>
  <si>
    <t>12～
14歳</t>
    <rPh sb="6" eb="7">
      <t>サイ</t>
    </rPh>
    <phoneticPr fontId="2"/>
  </si>
  <si>
    <t>園　　　　数</t>
    <rPh sb="0" eb="1">
      <t>エン</t>
    </rPh>
    <rPh sb="5" eb="6">
      <t>スウ</t>
    </rPh>
    <phoneticPr fontId="2"/>
  </si>
  <si>
    <t>在　　　　　園　　　　　者　　　　　数</t>
    <rPh sb="0" eb="1">
      <t>ザイ</t>
    </rPh>
    <rPh sb="6" eb="7">
      <t>エン</t>
    </rPh>
    <rPh sb="12" eb="13">
      <t>シャ</t>
    </rPh>
    <rPh sb="18" eb="19">
      <t>スウ</t>
    </rPh>
    <phoneticPr fontId="2"/>
  </si>
  <si>
    <t>本　園</t>
    <rPh sb="0" eb="1">
      <t>ホン</t>
    </rPh>
    <rPh sb="2" eb="3">
      <t>エン</t>
    </rPh>
    <phoneticPr fontId="2"/>
  </si>
  <si>
    <t>分　園</t>
    <rPh sb="0" eb="1">
      <t>ブン</t>
    </rPh>
    <rPh sb="2" eb="3">
      <t>エン</t>
    </rPh>
    <phoneticPr fontId="2"/>
  </si>
  <si>
    <t>就 学 免 除 者 数</t>
    <rPh sb="0" eb="1">
      <t>シュウ</t>
    </rPh>
    <rPh sb="2" eb="3">
      <t>ガク</t>
    </rPh>
    <rPh sb="4" eb="5">
      <t>メン</t>
    </rPh>
    <rPh sb="6" eb="7">
      <t>ノゾキ</t>
    </rPh>
    <rPh sb="8" eb="9">
      <t>シャ</t>
    </rPh>
    <rPh sb="10" eb="11">
      <t>スウ</t>
    </rPh>
    <phoneticPr fontId="2"/>
  </si>
  <si>
    <t>就 学 猶 予 者 数</t>
    <rPh sb="0" eb="1">
      <t>シュウ</t>
    </rPh>
    <rPh sb="2" eb="3">
      <t>ガク</t>
    </rPh>
    <rPh sb="4" eb="5">
      <t>ナオ</t>
    </rPh>
    <rPh sb="6" eb="7">
      <t>ヨ</t>
    </rPh>
    <rPh sb="8" eb="9">
      <t>シャ</t>
    </rPh>
    <rPh sb="10" eb="11">
      <t>スウ</t>
    </rPh>
    <phoneticPr fontId="2"/>
  </si>
  <si>
    <t>公共職業能力開発施設等入学者（就職者含む）</t>
    <rPh sb="0" eb="11">
      <t>コウキョウショクギョウノウリョクカイハツシセツナド</t>
    </rPh>
    <rPh sb="11" eb="14">
      <t>ニュウガクシャ</t>
    </rPh>
    <rPh sb="15" eb="18">
      <t>シュウショクシャ</t>
    </rPh>
    <rPh sb="18" eb="19">
      <t>フク</t>
    </rPh>
    <phoneticPr fontId="2"/>
  </si>
  <si>
    <t>Ａ、Ｂ、Ｃ、Ｄのうち就職している者</t>
    <rPh sb="10" eb="12">
      <t>シュウショク</t>
    </rPh>
    <rPh sb="16" eb="17">
      <t>モノ</t>
    </rPh>
    <phoneticPr fontId="2"/>
  </si>
  <si>
    <t>（単位：人、％）</t>
    <rPh sb="1" eb="3">
      <t>タンイ</t>
    </rPh>
    <rPh sb="4" eb="5">
      <t>ニン</t>
    </rPh>
    <phoneticPr fontId="2"/>
  </si>
  <si>
    <t>Ｄ</t>
    <phoneticPr fontId="2"/>
  </si>
  <si>
    <t>専修学校（高等課程）進学者（就職者含む）</t>
    <rPh sb="0" eb="2">
      <t>センシュウ</t>
    </rPh>
    <rPh sb="2" eb="4">
      <t>ガッコウ</t>
    </rPh>
    <rPh sb="5" eb="7">
      <t>コウトウ</t>
    </rPh>
    <phoneticPr fontId="2"/>
  </si>
  <si>
    <t>専修学校（一般課程）等入学者（就職者含む）</t>
    <rPh sb="0" eb="2">
      <t>センシュウ</t>
    </rPh>
    <rPh sb="2" eb="4">
      <t>ガッコウ</t>
    </rPh>
    <rPh sb="5" eb="7">
      <t>イッパン</t>
    </rPh>
    <phoneticPr fontId="2"/>
  </si>
  <si>
    <t>（再　掲）</t>
    <rPh sb="1" eb="2">
      <t>サイ</t>
    </rPh>
    <rPh sb="3" eb="4">
      <t>ケイ</t>
    </rPh>
    <phoneticPr fontId="2"/>
  </si>
  <si>
    <t>高等学校等進学者（就職者含む）</t>
    <rPh sb="0" eb="2">
      <t>コウトウ</t>
    </rPh>
    <rPh sb="2" eb="4">
      <t>ガッコウ</t>
    </rPh>
    <rPh sb="4" eb="5">
      <t>トウ</t>
    </rPh>
    <rPh sb="5" eb="8">
      <t>シンガクシャ</t>
    </rPh>
    <rPh sb="9" eb="11">
      <t>シュウショク</t>
    </rPh>
    <rPh sb="11" eb="12">
      <t>モノ</t>
    </rPh>
    <rPh sb="12" eb="13">
      <t>フク</t>
    </rPh>
    <phoneticPr fontId="2"/>
  </si>
  <si>
    <t>Ａのうち他県への進学者</t>
    <rPh sb="4" eb="6">
      <t>タケン</t>
    </rPh>
    <rPh sb="8" eb="11">
      <t>シンガクシャ</t>
    </rPh>
    <phoneticPr fontId="2"/>
  </si>
  <si>
    <t>就職者（左記Ａ・Ｂ・Ｃ・Ｄを除く）</t>
    <rPh sb="0" eb="3">
      <t>シュウショクシャ</t>
    </rPh>
    <rPh sb="4" eb="6">
      <t>サキ</t>
    </rPh>
    <rPh sb="14" eb="15">
      <t>ノゾ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</si>
  <si>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</si>
  <si>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</si>
  <si>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</si>
  <si>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</si>
  <si>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大学等進学者（就職者含む）</t>
    <rPh sb="0" eb="2">
      <t>ダイガク</t>
    </rPh>
    <rPh sb="2" eb="3">
      <t>トウ</t>
    </rPh>
    <rPh sb="3" eb="6">
      <t>シンガクシャ</t>
    </rPh>
    <rPh sb="7" eb="9">
      <t>シュウショク</t>
    </rPh>
    <rPh sb="9" eb="10">
      <t>モノ</t>
    </rPh>
    <rPh sb="10" eb="11">
      <t>フク</t>
    </rPh>
    <phoneticPr fontId="2"/>
  </si>
  <si>
    <t>専修学校（専門課程）進学者（就職者含む）</t>
    <rPh sb="0" eb="2">
      <t>センシュウ</t>
    </rPh>
    <rPh sb="2" eb="4">
      <t>ガッコウ</t>
    </rPh>
    <rPh sb="5" eb="7">
      <t>センモン</t>
    </rPh>
    <rPh sb="7" eb="9">
      <t>カテイ</t>
    </rPh>
    <phoneticPr fontId="2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</si>
  <si>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"/>
  </si>
  <si>
    <t>（再掲）</t>
    <rPh sb="1" eb="3">
      <t>サイケイ</t>
    </rPh>
    <phoneticPr fontId="2"/>
  </si>
  <si>
    <t>国　　立</t>
    <rPh sb="0" eb="1">
      <t>クニ</t>
    </rPh>
    <rPh sb="3" eb="4">
      <t>リツ</t>
    </rPh>
    <phoneticPr fontId="2"/>
  </si>
  <si>
    <t>公　　立</t>
    <rPh sb="0" eb="1">
      <t>コウ</t>
    </rPh>
    <rPh sb="3" eb="4">
      <t>リツ</t>
    </rPh>
    <phoneticPr fontId="2"/>
  </si>
  <si>
    <t>私　　立</t>
    <rPh sb="0" eb="1">
      <t>ワタシ</t>
    </rPh>
    <rPh sb="3" eb="4">
      <t>リツ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</si>
  <si>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</si>
  <si>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１　幼稚園</t>
    <rPh sb="2" eb="5">
      <t>ヨウチエン</t>
    </rPh>
    <phoneticPr fontId="2"/>
  </si>
  <si>
    <t>職員数
（本務者)</t>
    <rPh sb="0" eb="3">
      <t>ショクインスウ</t>
    </rPh>
    <rPh sb="2" eb="3">
      <t>スウ</t>
    </rPh>
    <rPh sb="5" eb="7">
      <t>ホンム</t>
    </rPh>
    <rPh sb="7" eb="8">
      <t>シャ</t>
    </rPh>
    <phoneticPr fontId="2"/>
  </si>
  <si>
    <t>公・私立別、市町村別学校数、生徒数、</t>
    <phoneticPr fontId="2"/>
  </si>
  <si>
    <t>市町村別学校数、生徒数、教職員数、</t>
    <phoneticPr fontId="2"/>
  </si>
  <si>
    <t>２　高等学校（通信制を除く）</t>
    <rPh sb="2" eb="4">
      <t>コウトウ</t>
    </rPh>
    <rPh sb="4" eb="6">
      <t>ガッコウ</t>
    </rPh>
    <rPh sb="7" eb="10">
      <t>ツウシンセイ</t>
    </rPh>
    <rPh sb="11" eb="12">
      <t>ノゾ</t>
    </rPh>
    <phoneticPr fontId="2"/>
  </si>
  <si>
    <t>高等学校（通信制を除く）</t>
    <rPh sb="0" eb="2">
      <t>コウトウ</t>
    </rPh>
    <rPh sb="2" eb="4">
      <t>ガッコウ</t>
    </rPh>
    <rPh sb="5" eb="8">
      <t>ツウシンセイ</t>
    </rPh>
    <rPh sb="9" eb="10">
      <t>ノゾ</t>
    </rPh>
    <phoneticPr fontId="2"/>
  </si>
  <si>
    <t>滝沢市</t>
    <rPh sb="0" eb="2">
      <t>タキザワ</t>
    </rPh>
    <rPh sb="2" eb="3">
      <t>シ</t>
    </rPh>
    <phoneticPr fontId="2"/>
  </si>
  <si>
    <t>滝 沢 市</t>
    <rPh sb="0" eb="1">
      <t>タキ</t>
    </rPh>
    <rPh sb="2" eb="3">
      <t>サワ</t>
    </rPh>
    <rPh sb="4" eb="5">
      <t>シ</t>
    </rPh>
    <phoneticPr fontId="2"/>
  </si>
  <si>
    <t>滝沢市</t>
    <rPh sb="2" eb="3">
      <t>シ</t>
    </rPh>
    <phoneticPr fontId="2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</si>
  <si>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2"/>
  </si>
  <si>
    <t>幼保連携型認定こども園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</si>
  <si>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２　幼保連携型認定こども園</t>
    <rPh sb="2" eb="3">
      <t>ヨウ</t>
    </rPh>
    <rPh sb="3" eb="4">
      <t>タモツ</t>
    </rPh>
    <rPh sb="4" eb="6">
      <t>レンケイ</t>
    </rPh>
    <rPh sb="6" eb="7">
      <t>カタ</t>
    </rPh>
    <rPh sb="7" eb="9">
      <t>ニンテイ</t>
    </rPh>
    <rPh sb="12" eb="13">
      <t>エン</t>
    </rPh>
    <phoneticPr fontId="2"/>
  </si>
  <si>
    <t>第３表　　　国・公・私立別、市町村別学校数、学級数、児童数及び教職員数</t>
    <rPh sb="0" eb="1">
      <t>ダイ</t>
    </rPh>
    <rPh sb="2" eb="3">
      <t>ヒョウ</t>
    </rPh>
    <phoneticPr fontId="2"/>
  </si>
  <si>
    <t>第3表　国・公・私立別、市町村別学校数、学級数、児童数及び教職員数</t>
    <rPh sb="0" eb="1">
      <t>ダイ</t>
    </rPh>
    <rPh sb="2" eb="3">
      <t>ヒョウ</t>
    </rPh>
    <rPh sb="4" eb="5">
      <t>クニ</t>
    </rPh>
    <rPh sb="6" eb="7">
      <t>オオヤケ</t>
    </rPh>
    <rPh sb="8" eb="10">
      <t>シリツ</t>
    </rPh>
    <rPh sb="10" eb="11">
      <t>ベツ</t>
    </rPh>
    <rPh sb="12" eb="15">
      <t>シチョウソン</t>
    </rPh>
    <rPh sb="15" eb="16">
      <t>ベツ</t>
    </rPh>
    <rPh sb="16" eb="18">
      <t>ガッコウ</t>
    </rPh>
    <rPh sb="18" eb="19">
      <t>スウ</t>
    </rPh>
    <rPh sb="20" eb="22">
      <t>ガッキュウ</t>
    </rPh>
    <rPh sb="22" eb="23">
      <t>スウ</t>
    </rPh>
    <rPh sb="24" eb="26">
      <t>ジドウ</t>
    </rPh>
    <rPh sb="26" eb="27">
      <t>スウ</t>
    </rPh>
    <rPh sb="27" eb="28">
      <t>オヨ</t>
    </rPh>
    <rPh sb="29" eb="31">
      <t>キョウショク</t>
    </rPh>
    <rPh sb="31" eb="32">
      <t>イン</t>
    </rPh>
    <rPh sb="32" eb="33">
      <t>スウ</t>
    </rPh>
    <phoneticPr fontId="2"/>
  </si>
  <si>
    <t>第4表　国・公・私立別、市町村別学校数、学級数、生徒数及び教職員数</t>
    <rPh sb="0" eb="1">
      <t>ダイ</t>
    </rPh>
    <rPh sb="2" eb="3">
      <t>ヒョウ</t>
    </rPh>
    <rPh sb="24" eb="26">
      <t>セイト</t>
    </rPh>
    <phoneticPr fontId="2"/>
  </si>
  <si>
    <t>第４表　　　国・公・私立別、市町村別学校数、学級数、生徒数及び教職員数</t>
    <rPh sb="0" eb="1">
      <t>ダイ</t>
    </rPh>
    <rPh sb="2" eb="3">
      <t>ヒョウ</t>
    </rPh>
    <rPh sb="26" eb="28">
      <t>セイト</t>
    </rPh>
    <phoneticPr fontId="2"/>
  </si>
  <si>
    <t>第９表</t>
    <rPh sb="0" eb="1">
      <t>ダイ</t>
    </rPh>
    <rPh sb="2" eb="3">
      <t>ヒョウ</t>
    </rPh>
    <phoneticPr fontId="2"/>
  </si>
  <si>
    <t>３ 小学校</t>
    <rPh sb="2" eb="5">
      <t>ショウガッコウ</t>
    </rPh>
    <phoneticPr fontId="2"/>
  </si>
  <si>
    <t>４　中学校</t>
    <rPh sb="2" eb="5">
      <t>チュウガッコウ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</si>
  <si>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</si>
  <si>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</si>
  <si>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</si>
  <si>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修了者数</t>
    <rPh sb="0" eb="3">
      <t>シュウリョウシャ</t>
    </rPh>
    <rPh sb="3" eb="4">
      <t>スウ</t>
    </rPh>
    <phoneticPr fontId="2"/>
  </si>
  <si>
    <t>教諭等、保育士、教育・保育補助員数
(本務者)</t>
    <rPh sb="0" eb="2">
      <t>キョウユ</t>
    </rPh>
    <rPh sb="2" eb="3">
      <t>トウ</t>
    </rPh>
    <rPh sb="4" eb="7">
      <t>ホイクシ</t>
    </rPh>
    <rPh sb="8" eb="10">
      <t>キョウイク</t>
    </rPh>
    <rPh sb="11" eb="13">
      <t>ホイク</t>
    </rPh>
    <rPh sb="13" eb="16">
      <t>ホジョイン</t>
    </rPh>
    <rPh sb="16" eb="17">
      <t>スウ</t>
    </rPh>
    <rPh sb="19" eb="21">
      <t>ホンム</t>
    </rPh>
    <rPh sb="21" eb="22">
      <t>シャ</t>
    </rPh>
    <phoneticPr fontId="2"/>
  </si>
  <si>
    <t>教育補助員数
(本務者)</t>
    <rPh sb="0" eb="2">
      <t>キョウイク</t>
    </rPh>
    <rPh sb="2" eb="5">
      <t>ホジョイン</t>
    </rPh>
    <rPh sb="5" eb="6">
      <t>スウ</t>
    </rPh>
    <rPh sb="8" eb="10">
      <t>ホンム</t>
    </rPh>
    <rPh sb="10" eb="11">
      <t>シャ</t>
    </rPh>
    <phoneticPr fontId="2"/>
  </si>
  <si>
    <t>正規の職員等</t>
    <rPh sb="0" eb="2">
      <t>セイキ</t>
    </rPh>
    <rPh sb="3" eb="5">
      <t>ショクイン</t>
    </rPh>
    <rPh sb="5" eb="6">
      <t>トウ</t>
    </rPh>
    <phoneticPr fontId="2"/>
  </si>
  <si>
    <t>正規の職員等でないもの</t>
    <rPh sb="0" eb="2">
      <t>セイキ</t>
    </rPh>
    <rPh sb="3" eb="6">
      <t>ショクイントウ</t>
    </rPh>
    <phoneticPr fontId="2"/>
  </si>
  <si>
    <t>　合　　   計</t>
    <rPh sb="1" eb="2">
      <t>ゴウ</t>
    </rPh>
    <rPh sb="7" eb="8">
      <t>ケイ</t>
    </rPh>
    <phoneticPr fontId="2"/>
  </si>
  <si>
    <t>第１表　　　国・公・私立別、市町村別園数、在園者数、教職員数、修了者数及び就園率</t>
    <rPh sb="0" eb="1">
      <t>ダイ</t>
    </rPh>
    <rPh sb="2" eb="3">
      <t>ヒョウ</t>
    </rPh>
    <rPh sb="18" eb="19">
      <t>エン</t>
    </rPh>
    <rPh sb="21" eb="22">
      <t>ア</t>
    </rPh>
    <rPh sb="22" eb="23">
      <t>ソノ</t>
    </rPh>
    <rPh sb="23" eb="24">
      <t>モノ</t>
    </rPh>
    <rPh sb="31" eb="34">
      <t>シュウリョウシャ</t>
    </rPh>
    <rPh sb="34" eb="35">
      <t>スウ</t>
    </rPh>
    <rPh sb="35" eb="36">
      <t>オヨ</t>
    </rPh>
    <rPh sb="37" eb="38">
      <t>シュウ</t>
    </rPh>
    <rPh sb="38" eb="39">
      <t>エン</t>
    </rPh>
    <rPh sb="39" eb="40">
      <t>リツ</t>
    </rPh>
    <phoneticPr fontId="2"/>
  </si>
  <si>
    <t>教育・保育職員数
(本務者)</t>
    <rPh sb="0" eb="2">
      <t>キョウイク</t>
    </rPh>
    <rPh sb="3" eb="5">
      <t>ホイク</t>
    </rPh>
    <rPh sb="5" eb="7">
      <t>ショクイン</t>
    </rPh>
    <rPh sb="7" eb="8">
      <t>スウ</t>
    </rPh>
    <rPh sb="10" eb="12">
      <t>ホンム</t>
    </rPh>
    <rPh sb="12" eb="13">
      <t>シャ</t>
    </rPh>
    <phoneticPr fontId="2"/>
  </si>
  <si>
    <t>その他の職員数
(本務者)</t>
    <rPh sb="2" eb="3">
      <t>タ</t>
    </rPh>
    <rPh sb="4" eb="6">
      <t>ショクイン</t>
    </rPh>
    <rPh sb="6" eb="7">
      <t>スウ</t>
    </rPh>
    <rPh sb="9" eb="11">
      <t>ホンム</t>
    </rPh>
    <rPh sb="11" eb="12">
      <t>シャ</t>
    </rPh>
    <phoneticPr fontId="2"/>
  </si>
  <si>
    <t>第1表　国・公・私立別、市町村別園数、在園者数、教職員数、修了者数及び就園率</t>
    <rPh sb="0" eb="1">
      <t>ダイ</t>
    </rPh>
    <rPh sb="2" eb="3">
      <t>ヒョウ</t>
    </rPh>
    <rPh sb="4" eb="5">
      <t>クニ</t>
    </rPh>
    <rPh sb="6" eb="7">
      <t>コウ</t>
    </rPh>
    <rPh sb="8" eb="10">
      <t>シリツ</t>
    </rPh>
    <rPh sb="10" eb="11">
      <t>ベツ</t>
    </rPh>
    <rPh sb="12" eb="15">
      <t>シチョウソン</t>
    </rPh>
    <rPh sb="15" eb="16">
      <t>ベツ</t>
    </rPh>
    <rPh sb="16" eb="17">
      <t>エン</t>
    </rPh>
    <rPh sb="17" eb="18">
      <t>スウ</t>
    </rPh>
    <rPh sb="19" eb="20">
      <t>ザイ</t>
    </rPh>
    <rPh sb="20" eb="21">
      <t>エン</t>
    </rPh>
    <rPh sb="21" eb="22">
      <t>シャ</t>
    </rPh>
    <rPh sb="22" eb="23">
      <t>カズ</t>
    </rPh>
    <rPh sb="24" eb="28">
      <t>キョウショクインスウ</t>
    </rPh>
    <rPh sb="29" eb="32">
      <t>シュウリョウシャ</t>
    </rPh>
    <rPh sb="32" eb="33">
      <t>スウ</t>
    </rPh>
    <rPh sb="33" eb="34">
      <t>オヨ</t>
    </rPh>
    <rPh sb="35" eb="36">
      <t>シュウ</t>
    </rPh>
    <rPh sb="36" eb="37">
      <t>エン</t>
    </rPh>
    <rPh sb="37" eb="38">
      <t>リツ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</si>
  <si>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</si>
  <si>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※Ｔ列　未入力</t>
    <rPh sb="2" eb="3">
      <t>レツ</t>
    </rPh>
    <rPh sb="4" eb="7">
      <t>ミニュウリョク</t>
    </rPh>
    <phoneticPr fontId="2"/>
  </si>
  <si>
    <t>第6表　公・私立別、市町村別学校数及び教職員数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6">
      <t>ガッコウ</t>
    </rPh>
    <rPh sb="16" eb="17">
      <t>スウ</t>
    </rPh>
    <rPh sb="17" eb="18">
      <t>オヨ</t>
    </rPh>
    <rPh sb="19" eb="21">
      <t>キョウショク</t>
    </rPh>
    <rPh sb="21" eb="23">
      <t>インスウ</t>
    </rPh>
    <phoneticPr fontId="2"/>
  </si>
  <si>
    <t>第7表　公・私立別、市町村別生徒数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7">
      <t>セイトスウ</t>
    </rPh>
    <phoneticPr fontId="2"/>
  </si>
  <si>
    <t>第8表　国・公・私立別、市町村別学校数、在学者数及び教職員数</t>
    <rPh sb="0" eb="1">
      <t>ダイ</t>
    </rPh>
    <rPh sb="2" eb="3">
      <t>ヒョウ</t>
    </rPh>
    <rPh sb="4" eb="5">
      <t>クニ</t>
    </rPh>
    <rPh sb="6" eb="7">
      <t>コウ</t>
    </rPh>
    <rPh sb="8" eb="10">
      <t>シリツ</t>
    </rPh>
    <rPh sb="10" eb="11">
      <t>ベツ</t>
    </rPh>
    <rPh sb="12" eb="15">
      <t>シチョウソン</t>
    </rPh>
    <rPh sb="15" eb="16">
      <t>ベツ</t>
    </rPh>
    <rPh sb="16" eb="18">
      <t>ガッコウ</t>
    </rPh>
    <rPh sb="18" eb="19">
      <t>スウ</t>
    </rPh>
    <rPh sb="20" eb="22">
      <t>ザイガク</t>
    </rPh>
    <rPh sb="22" eb="23">
      <t>シャ</t>
    </rPh>
    <rPh sb="23" eb="24">
      <t>スウ</t>
    </rPh>
    <rPh sb="24" eb="25">
      <t>オヨ</t>
    </rPh>
    <rPh sb="26" eb="27">
      <t>キョウ</t>
    </rPh>
    <rPh sb="27" eb="28">
      <t>ショク</t>
    </rPh>
    <rPh sb="28" eb="29">
      <t>イン</t>
    </rPh>
    <rPh sb="29" eb="30">
      <t>スウ</t>
    </rPh>
    <phoneticPr fontId="2"/>
  </si>
  <si>
    <t>第9表　公・私立別、市町村別学校数、生徒数、教職員数、入学者数及び卒業者数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6">
      <t>ガッコウ</t>
    </rPh>
    <rPh sb="16" eb="17">
      <t>スウ</t>
    </rPh>
    <rPh sb="18" eb="21">
      <t>セイトスウ</t>
    </rPh>
    <rPh sb="22" eb="24">
      <t>キョウショク</t>
    </rPh>
    <rPh sb="24" eb="26">
      <t>インスウ</t>
    </rPh>
    <rPh sb="27" eb="31">
      <t>ニュウガクシャスウ</t>
    </rPh>
    <rPh sb="31" eb="32">
      <t>オヨ</t>
    </rPh>
    <rPh sb="33" eb="34">
      <t>ソツ</t>
    </rPh>
    <rPh sb="34" eb="37">
      <t>ギョウシャスウ</t>
    </rPh>
    <phoneticPr fontId="2"/>
  </si>
  <si>
    <t>第11表　国・公・私立別、市町村別進路状況、進学率及び卒業者に占める就職者の割合</t>
    <rPh sb="0" eb="1">
      <t>ダイ</t>
    </rPh>
    <rPh sb="3" eb="4">
      <t>ヒョウ</t>
    </rPh>
    <rPh sb="5" eb="6">
      <t>クニ</t>
    </rPh>
    <rPh sb="7" eb="8">
      <t>コウ</t>
    </rPh>
    <rPh sb="9" eb="11">
      <t>シリツ</t>
    </rPh>
    <rPh sb="11" eb="12">
      <t>ベツ</t>
    </rPh>
    <rPh sb="13" eb="16">
      <t>シチョウソン</t>
    </rPh>
    <rPh sb="16" eb="17">
      <t>ベツ</t>
    </rPh>
    <rPh sb="17" eb="19">
      <t>シンロ</t>
    </rPh>
    <rPh sb="19" eb="21">
      <t>ジョウキョウ</t>
    </rPh>
    <rPh sb="22" eb="24">
      <t>シンガク</t>
    </rPh>
    <rPh sb="24" eb="25">
      <t>リツ</t>
    </rPh>
    <rPh sb="25" eb="26">
      <t>オヨ</t>
    </rPh>
    <rPh sb="27" eb="29">
      <t>ソツギョウ</t>
    </rPh>
    <rPh sb="29" eb="30">
      <t>モノ</t>
    </rPh>
    <rPh sb="31" eb="32">
      <t>シ</t>
    </rPh>
    <rPh sb="34" eb="36">
      <t>シュウショク</t>
    </rPh>
    <rPh sb="36" eb="37">
      <t>モノ</t>
    </rPh>
    <rPh sb="38" eb="40">
      <t>ワリアイ</t>
    </rPh>
    <phoneticPr fontId="2"/>
  </si>
  <si>
    <t>第12表　公・私立別、市町村別進路状況、進学率及び卒業者に占める就職者の割合</t>
    <rPh sb="0" eb="1">
      <t>ダイ</t>
    </rPh>
    <rPh sb="3" eb="4">
      <t>ヒョウ</t>
    </rPh>
    <rPh sb="5" eb="6">
      <t>コウ</t>
    </rPh>
    <rPh sb="7" eb="9">
      <t>シリツ</t>
    </rPh>
    <rPh sb="9" eb="10">
      <t>ベツ</t>
    </rPh>
    <rPh sb="11" eb="14">
      <t>シチョウソン</t>
    </rPh>
    <rPh sb="14" eb="15">
      <t>ベツ</t>
    </rPh>
    <rPh sb="15" eb="17">
      <t>シンロ</t>
    </rPh>
    <rPh sb="17" eb="19">
      <t>ジョウキョウ</t>
    </rPh>
    <rPh sb="20" eb="22">
      <t>シンガク</t>
    </rPh>
    <rPh sb="22" eb="23">
      <t>リツ</t>
    </rPh>
    <rPh sb="23" eb="24">
      <t>オヨ</t>
    </rPh>
    <rPh sb="25" eb="28">
      <t>ソツギョウシャ</t>
    </rPh>
    <rPh sb="29" eb="30">
      <t>シ</t>
    </rPh>
    <rPh sb="32" eb="34">
      <t>シュウショク</t>
    </rPh>
    <rPh sb="34" eb="35">
      <t>モノ</t>
    </rPh>
    <rPh sb="36" eb="38">
      <t>ワリアイ</t>
    </rPh>
    <phoneticPr fontId="2"/>
  </si>
  <si>
    <t>第13表　不就学学齢児童生徒数及び学齢児童生徒死亡者数等</t>
    <rPh sb="0" eb="1">
      <t>ダイ</t>
    </rPh>
    <rPh sb="3" eb="4">
      <t>ヒョウ</t>
    </rPh>
    <rPh sb="5" eb="6">
      <t>フ</t>
    </rPh>
    <rPh sb="6" eb="8">
      <t>シュウガク</t>
    </rPh>
    <rPh sb="8" eb="10">
      <t>ガクレイ</t>
    </rPh>
    <rPh sb="10" eb="12">
      <t>ジドウ</t>
    </rPh>
    <rPh sb="12" eb="15">
      <t>セイトスウ</t>
    </rPh>
    <rPh sb="15" eb="16">
      <t>オヨ</t>
    </rPh>
    <rPh sb="17" eb="19">
      <t>ガクレイ</t>
    </rPh>
    <rPh sb="19" eb="21">
      <t>ジドウ</t>
    </rPh>
    <rPh sb="21" eb="23">
      <t>セイト</t>
    </rPh>
    <rPh sb="23" eb="25">
      <t>シボウ</t>
    </rPh>
    <rPh sb="25" eb="26">
      <t>シャ</t>
    </rPh>
    <rPh sb="26" eb="27">
      <t>スウ</t>
    </rPh>
    <rPh sb="27" eb="28">
      <t>ナド</t>
    </rPh>
    <phoneticPr fontId="2"/>
  </si>
  <si>
    <t>第８表　　国・公・私立別、市町村別学校数、
　　　　　在学者数及び教職員数</t>
    <rPh sb="0" eb="1">
      <t>ダイ</t>
    </rPh>
    <rPh sb="2" eb="3">
      <t>ヒョウ</t>
    </rPh>
    <rPh sb="5" eb="6">
      <t>クニ</t>
    </rPh>
    <rPh sb="7" eb="8">
      <t>コウ</t>
    </rPh>
    <rPh sb="9" eb="11">
      <t>シリツ</t>
    </rPh>
    <rPh sb="11" eb="12">
      <t>ベツ</t>
    </rPh>
    <rPh sb="13" eb="16">
      <t>シチョウソン</t>
    </rPh>
    <rPh sb="16" eb="17">
      <t>ベツ</t>
    </rPh>
    <rPh sb="17" eb="19">
      <t>ガッコウ</t>
    </rPh>
    <rPh sb="19" eb="20">
      <t>スウ</t>
    </rPh>
    <rPh sb="27" eb="29">
      <t>ザイガク</t>
    </rPh>
    <rPh sb="29" eb="30">
      <t>シャ</t>
    </rPh>
    <rPh sb="30" eb="31">
      <t>スウ</t>
    </rPh>
    <rPh sb="31" eb="32">
      <t>オヨ</t>
    </rPh>
    <rPh sb="33" eb="36">
      <t>キョウショクイン</t>
    </rPh>
    <rPh sb="36" eb="37">
      <t>スウ</t>
    </rPh>
    <phoneticPr fontId="2"/>
  </si>
  <si>
    <t>第７表　　　公・私立別、市町村別生徒数</t>
    <rPh sb="0" eb="1">
      <t>ダイ</t>
    </rPh>
    <rPh sb="2" eb="3">
      <t>ヒョウ</t>
    </rPh>
    <rPh sb="16" eb="18">
      <t>セイト</t>
    </rPh>
    <phoneticPr fontId="2"/>
  </si>
  <si>
    <t>第６表　　　公・私立別、市町村別学校数及び教職員数</t>
    <rPh sb="0" eb="1">
      <t>ダイ</t>
    </rPh>
    <rPh sb="2" eb="3">
      <t>ヒョウ</t>
    </rPh>
    <phoneticPr fontId="2"/>
  </si>
  <si>
    <t>第１０表</t>
    <rPh sb="0" eb="1">
      <t>ダイ</t>
    </rPh>
    <rPh sb="3" eb="4">
      <t>ヒョウ</t>
    </rPh>
    <phoneticPr fontId="2"/>
  </si>
  <si>
    <t>第１１表　　　国・公・私立別、市町村別進路状況、進学率及び卒業者に占める就職者の割合</t>
    <rPh sb="0" eb="1">
      <t>ダイ</t>
    </rPh>
    <rPh sb="3" eb="4">
      <t>ヒョウ</t>
    </rPh>
    <rPh sb="7" eb="8">
      <t>クニ</t>
    </rPh>
    <rPh sb="19" eb="21">
      <t>シンロ</t>
    </rPh>
    <rPh sb="21" eb="23">
      <t>ジョウキョウ</t>
    </rPh>
    <rPh sb="24" eb="26">
      <t>シンガク</t>
    </rPh>
    <rPh sb="26" eb="27">
      <t>リツ</t>
    </rPh>
    <rPh sb="27" eb="28">
      <t>オヨ</t>
    </rPh>
    <rPh sb="29" eb="31">
      <t>ソツギョウ</t>
    </rPh>
    <rPh sb="31" eb="32">
      <t>シャ</t>
    </rPh>
    <rPh sb="33" eb="34">
      <t>シ</t>
    </rPh>
    <rPh sb="36" eb="38">
      <t>シュウショク</t>
    </rPh>
    <rPh sb="38" eb="39">
      <t>モノ</t>
    </rPh>
    <rPh sb="40" eb="42">
      <t>ワリアイ</t>
    </rPh>
    <phoneticPr fontId="2"/>
  </si>
  <si>
    <t>第１２表　　　公・私立別、市町村別進路状況、進学率及び卒業者に占める就職者の割合</t>
    <rPh sb="0" eb="1">
      <t>ダイ</t>
    </rPh>
    <rPh sb="3" eb="4">
      <t>ヒョウ</t>
    </rPh>
    <rPh sb="17" eb="19">
      <t>シンロ</t>
    </rPh>
    <rPh sb="19" eb="21">
      <t>ジョウキョウ</t>
    </rPh>
    <rPh sb="22" eb="24">
      <t>シンガク</t>
    </rPh>
    <rPh sb="24" eb="25">
      <t>リツ</t>
    </rPh>
    <rPh sb="25" eb="26">
      <t>オヨ</t>
    </rPh>
    <rPh sb="27" eb="30">
      <t>ソツギョウシャ</t>
    </rPh>
    <rPh sb="31" eb="32">
      <t>シ</t>
    </rPh>
    <rPh sb="34" eb="36">
      <t>シュウショク</t>
    </rPh>
    <rPh sb="36" eb="37">
      <t>モノ</t>
    </rPh>
    <rPh sb="38" eb="40">
      <t>ワリアイ</t>
    </rPh>
    <phoneticPr fontId="2"/>
  </si>
  <si>
    <t>第１３表　　　不就学学齢児童生徒数及び学齢児童生徒死亡者数等</t>
    <rPh sb="0" eb="1">
      <t>ダイ</t>
    </rPh>
    <rPh sb="3" eb="4">
      <t>ヒョウ</t>
    </rPh>
    <rPh sb="7" eb="10">
      <t>フシュウガク</t>
    </rPh>
    <rPh sb="10" eb="12">
      <t>ガクレイ</t>
    </rPh>
    <rPh sb="12" eb="14">
      <t>ジドウ</t>
    </rPh>
    <rPh sb="14" eb="16">
      <t>セイト</t>
    </rPh>
    <rPh sb="16" eb="17">
      <t>スウ</t>
    </rPh>
    <rPh sb="17" eb="18">
      <t>オヨ</t>
    </rPh>
    <rPh sb="19" eb="21">
      <t>ガクレイ</t>
    </rPh>
    <rPh sb="21" eb="23">
      <t>ジドウ</t>
    </rPh>
    <rPh sb="23" eb="25">
      <t>セイト</t>
    </rPh>
    <rPh sb="25" eb="28">
      <t>シボウシャ</t>
    </rPh>
    <rPh sb="28" eb="29">
      <t>スウ</t>
    </rPh>
    <rPh sb="29" eb="30">
      <t>ナド</t>
    </rPh>
    <phoneticPr fontId="2"/>
  </si>
  <si>
    <t>第10表　市町村別学校数、生徒数、教職員数、入学者数及び卒業者数</t>
    <phoneticPr fontId="2"/>
  </si>
  <si>
    <t>５　義務教育学校</t>
    <rPh sb="2" eb="4">
      <t>ギム</t>
    </rPh>
    <rPh sb="4" eb="6">
      <t>キョウイク</t>
    </rPh>
    <rPh sb="6" eb="8">
      <t>ガッコウ</t>
    </rPh>
    <phoneticPr fontId="2"/>
  </si>
  <si>
    <t>６　高等学校（通信制を除く）</t>
    <rPh sb="2" eb="4">
      <t>コウトウ</t>
    </rPh>
    <rPh sb="4" eb="6">
      <t>ガッコウ</t>
    </rPh>
    <rPh sb="7" eb="10">
      <t>ツウシンセイ</t>
    </rPh>
    <rPh sb="11" eb="12">
      <t>ノゾ</t>
    </rPh>
    <phoneticPr fontId="2"/>
  </si>
  <si>
    <t>７　特別支援学校</t>
    <rPh sb="2" eb="4">
      <t>トクベツ</t>
    </rPh>
    <rPh sb="4" eb="6">
      <t>シエン</t>
    </rPh>
    <rPh sb="6" eb="8">
      <t>ガッコウ</t>
    </rPh>
    <phoneticPr fontId="2"/>
  </si>
  <si>
    <t>８　専修学校</t>
    <rPh sb="2" eb="4">
      <t>センシュウ</t>
    </rPh>
    <rPh sb="4" eb="6">
      <t>ガッコウ</t>
    </rPh>
    <phoneticPr fontId="2"/>
  </si>
  <si>
    <t>９　各種学校</t>
    <rPh sb="2" eb="4">
      <t>カクシュ</t>
    </rPh>
    <rPh sb="4" eb="6">
      <t>ガッコウ</t>
    </rPh>
    <phoneticPr fontId="2"/>
  </si>
  <si>
    <t>前　期　課　程</t>
    <rPh sb="0" eb="1">
      <t>マエ</t>
    </rPh>
    <rPh sb="2" eb="3">
      <t>キ</t>
    </rPh>
    <rPh sb="4" eb="5">
      <t>カ</t>
    </rPh>
    <rPh sb="6" eb="7">
      <t>ホド</t>
    </rPh>
    <phoneticPr fontId="2"/>
  </si>
  <si>
    <t>後期課程</t>
    <rPh sb="0" eb="2">
      <t>コウキ</t>
    </rPh>
    <rPh sb="2" eb="4">
      <t>カテイ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</si>
  <si>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</si>
  <si>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</si>
  <si>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</si>
  <si>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</si>
  <si>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</si>
  <si>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</si>
  <si>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第２表　　　公・私立別、市町村別園数、在園者数、教育・保育職員等数,修了者数及び就園率</t>
    <rPh sb="0" eb="1">
      <t>ダイ</t>
    </rPh>
    <rPh sb="2" eb="3">
      <t>ヒョウ</t>
    </rPh>
    <rPh sb="16" eb="17">
      <t>エン</t>
    </rPh>
    <rPh sb="19" eb="20">
      <t>ア</t>
    </rPh>
    <rPh sb="20" eb="21">
      <t>ソノ</t>
    </rPh>
    <rPh sb="21" eb="22">
      <t>モノ</t>
    </rPh>
    <rPh sb="24" eb="26">
      <t>キョウイク</t>
    </rPh>
    <rPh sb="27" eb="29">
      <t>ホイク</t>
    </rPh>
    <rPh sb="31" eb="32">
      <t>トウ</t>
    </rPh>
    <rPh sb="34" eb="37">
      <t>シュウリョウシャ</t>
    </rPh>
    <rPh sb="37" eb="38">
      <t>スウ</t>
    </rPh>
    <rPh sb="40" eb="41">
      <t>シュウ</t>
    </rPh>
    <rPh sb="41" eb="42">
      <t>エン</t>
    </rPh>
    <rPh sb="42" eb="43">
      <t>リツ</t>
    </rPh>
    <phoneticPr fontId="2"/>
  </si>
  <si>
    <t>児　　童　　・　　生　　徒　　数</t>
    <rPh sb="0" eb="1">
      <t>ジ</t>
    </rPh>
    <rPh sb="3" eb="4">
      <t>ドウ</t>
    </rPh>
    <rPh sb="9" eb="10">
      <t>ナマ</t>
    </rPh>
    <rPh sb="12" eb="13">
      <t>タダ</t>
    </rPh>
    <rPh sb="15" eb="16">
      <t>スウ</t>
    </rPh>
    <phoneticPr fontId="2"/>
  </si>
  <si>
    <t>第2表　公・私立別、市町村別園数、在園者数、教育・保育職員等数、修了者数及び就園率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5">
      <t>エン</t>
    </rPh>
    <rPh sb="15" eb="16">
      <t>スウ</t>
    </rPh>
    <rPh sb="17" eb="18">
      <t>ザイ</t>
    </rPh>
    <rPh sb="18" eb="19">
      <t>エン</t>
    </rPh>
    <rPh sb="19" eb="20">
      <t>シャ</t>
    </rPh>
    <rPh sb="20" eb="21">
      <t>カズ</t>
    </rPh>
    <rPh sb="22" eb="24">
      <t>キョウイク</t>
    </rPh>
    <rPh sb="25" eb="27">
      <t>ホイク</t>
    </rPh>
    <rPh sb="27" eb="29">
      <t>ショクイン</t>
    </rPh>
    <rPh sb="29" eb="30">
      <t>トウ</t>
    </rPh>
    <rPh sb="30" eb="31">
      <t>スウ</t>
    </rPh>
    <rPh sb="32" eb="35">
      <t>シュウリョウシャ</t>
    </rPh>
    <rPh sb="35" eb="36">
      <t>スウ</t>
    </rPh>
    <rPh sb="36" eb="37">
      <t>オヨ</t>
    </rPh>
    <rPh sb="38" eb="39">
      <t>シュウ</t>
    </rPh>
    <rPh sb="39" eb="40">
      <t>エン</t>
    </rPh>
    <rPh sb="40" eb="41">
      <t>リツ</t>
    </rPh>
    <phoneticPr fontId="2"/>
  </si>
  <si>
    <t>第5表　市町村別学校数、学級数、児童・生徒数及び教職員数</t>
    <rPh sb="0" eb="1">
      <t>ダイ</t>
    </rPh>
    <rPh sb="2" eb="3">
      <t>ヒョウ</t>
    </rPh>
    <rPh sb="4" eb="7">
      <t>シチョウソン</t>
    </rPh>
    <rPh sb="7" eb="8">
      <t>ベツ</t>
    </rPh>
    <rPh sb="8" eb="10">
      <t>ガッコウ</t>
    </rPh>
    <rPh sb="10" eb="11">
      <t>スウ</t>
    </rPh>
    <rPh sb="12" eb="14">
      <t>ガッキュウ</t>
    </rPh>
    <rPh sb="14" eb="15">
      <t>スウ</t>
    </rPh>
    <rPh sb="16" eb="18">
      <t>ジドウ</t>
    </rPh>
    <rPh sb="19" eb="22">
      <t>セイトスウ</t>
    </rPh>
    <rPh sb="22" eb="23">
      <t>オヨ</t>
    </rPh>
    <rPh sb="24" eb="27">
      <t>キョウショクイン</t>
    </rPh>
    <rPh sb="27" eb="28">
      <t>スウ</t>
    </rPh>
    <phoneticPr fontId="2"/>
  </si>
  <si>
    <t>※　本県では大槌町の公立のみ。</t>
    <rPh sb="2" eb="4">
      <t>ホンケン</t>
    </rPh>
    <rPh sb="6" eb="8">
      <t>オオツチ</t>
    </rPh>
    <rPh sb="8" eb="9">
      <t>チョウ</t>
    </rPh>
    <rPh sb="10" eb="12">
      <t>コウリツ</t>
    </rPh>
    <phoneticPr fontId="2"/>
  </si>
  <si>
    <t>第５表　　　市町村別学校数、学級数、児童・生徒数及び教職員数</t>
    <rPh sb="0" eb="1">
      <t>ダイ</t>
    </rPh>
    <rPh sb="2" eb="3">
      <t>ヒョウ</t>
    </rPh>
    <rPh sb="6" eb="9">
      <t>シチョウソン</t>
    </rPh>
    <rPh sb="9" eb="10">
      <t>ベツ</t>
    </rPh>
    <rPh sb="18" eb="20">
      <t>ジドウ</t>
    </rPh>
    <rPh sb="21" eb="23">
      <t>セイト</t>
    </rPh>
    <phoneticPr fontId="2"/>
  </si>
  <si>
    <t>　　　　　　　　　　　　　　　　　　　　　　　　　　　　　　　　　</t>
    <phoneticPr fontId="2"/>
  </si>
  <si>
    <t>※薄桃セルは計算式により自動計算</t>
    <rPh sb="1" eb="2">
      <t>ウス</t>
    </rPh>
    <rPh sb="2" eb="3">
      <t>モモ</t>
    </rPh>
    <rPh sb="6" eb="8">
      <t>ケイサン</t>
    </rPh>
    <rPh sb="8" eb="9">
      <t>シキ</t>
    </rPh>
    <rPh sb="12" eb="14">
      <t>ジドウ</t>
    </rPh>
    <rPh sb="14" eb="16">
      <t>ケイサン</t>
    </rPh>
    <phoneticPr fontId="2"/>
  </si>
  <si>
    <t>チェック用</t>
    <rPh sb="4" eb="5">
      <t>ヨウ</t>
    </rPh>
    <phoneticPr fontId="2"/>
  </si>
  <si>
    <t>計</t>
    <rPh sb="0" eb="1">
      <t>ケイ</t>
    </rPh>
    <phoneticPr fontId="2"/>
  </si>
  <si>
    <t>チェック用計</t>
    <rPh sb="4" eb="5">
      <t>ヨウ</t>
    </rPh>
    <rPh sb="5" eb="6">
      <t>ケイ</t>
    </rPh>
    <phoneticPr fontId="2"/>
  </si>
  <si>
    <t>用計</t>
    <rPh sb="0" eb="1">
      <t>ヨウ</t>
    </rPh>
    <rPh sb="1" eb="2">
      <t>ケイ</t>
    </rPh>
    <phoneticPr fontId="2"/>
  </si>
  <si>
    <t>チェック</t>
    <phoneticPr fontId="2"/>
  </si>
  <si>
    <t>高校進学者計</t>
    <rPh sb="0" eb="2">
      <t>コウコウ</t>
    </rPh>
    <rPh sb="2" eb="5">
      <t>シンガクシャ</t>
    </rPh>
    <rPh sb="5" eb="6">
      <t>ケイ</t>
    </rPh>
    <phoneticPr fontId="2"/>
  </si>
  <si>
    <t>チェック用</t>
    <rPh sb="4" eb="5">
      <t>ヨウ</t>
    </rPh>
    <phoneticPr fontId="2"/>
  </si>
  <si>
    <t>大学進学者計</t>
    <rPh sb="0" eb="2">
      <t>ダイガク</t>
    </rPh>
    <rPh sb="2" eb="5">
      <t>シンガクシャ</t>
    </rPh>
    <rPh sb="5" eb="6">
      <t>ケイ</t>
    </rPh>
    <phoneticPr fontId="2"/>
  </si>
  <si>
    <t>※チェック用のセルは印刷の際、非表示とすること。</t>
    <rPh sb="5" eb="6">
      <t>ヨウ</t>
    </rPh>
    <rPh sb="10" eb="12">
      <t>インサツ</t>
    </rPh>
    <rPh sb="13" eb="14">
      <t>サイ</t>
    </rPh>
    <rPh sb="15" eb="18">
      <t>ヒヒョウジ</t>
    </rPh>
    <phoneticPr fontId="2"/>
  </si>
  <si>
    <t>７学年</t>
    <rPh sb="1" eb="3">
      <t>ガクネン</t>
    </rPh>
    <phoneticPr fontId="2"/>
  </si>
  <si>
    <t>８学年</t>
    <rPh sb="1" eb="3">
      <t>ガクネン</t>
    </rPh>
    <phoneticPr fontId="2"/>
  </si>
  <si>
    <t>９学年</t>
    <rPh sb="1" eb="3">
      <t>ガクネン</t>
    </rPh>
    <phoneticPr fontId="2"/>
  </si>
  <si>
    <t>チェック用</t>
    <rPh sb="4" eb="5">
      <t>ヨウ</t>
    </rPh>
    <phoneticPr fontId="2"/>
  </si>
  <si>
    <t>１　中学校・義務教育学校</t>
    <rPh sb="2" eb="3">
      <t>ナカ</t>
    </rPh>
    <rPh sb="3" eb="5">
      <t>ガッコウ</t>
    </rPh>
    <rPh sb="6" eb="10">
      <t>ギムキョウイク</t>
    </rPh>
    <rPh sb="10" eb="12">
      <t>ガッコウ</t>
    </rPh>
    <phoneticPr fontId="2"/>
  </si>
  <si>
    <t>平成28年度</t>
    <rPh sb="0" eb="2">
      <t>ヘイセイ</t>
    </rPh>
    <rPh sb="4" eb="6">
      <t>ネンド</t>
    </rPh>
    <phoneticPr fontId="2"/>
  </si>
  <si>
    <t>中学校・義務教育学校</t>
    <rPh sb="0" eb="3">
      <t>チュウガッコウ</t>
    </rPh>
    <rPh sb="4" eb="6">
      <t>ギム</t>
    </rPh>
    <rPh sb="6" eb="8">
      <t>キョウイク</t>
    </rPh>
    <rPh sb="8" eb="10">
      <t>ガッコウ</t>
    </rPh>
    <phoneticPr fontId="2"/>
  </si>
  <si>
    <t>大槌町</t>
    <rPh sb="0" eb="2">
      <t>オオツチ</t>
    </rPh>
    <rPh sb="2" eb="3">
      <t>チョウ</t>
    </rPh>
    <phoneticPr fontId="2"/>
  </si>
  <si>
    <t>洋野町</t>
    <rPh sb="0" eb="2">
      <t>ヒロノ</t>
    </rPh>
    <rPh sb="2" eb="3">
      <t>チョウ</t>
    </rPh>
    <phoneticPr fontId="2"/>
  </si>
  <si>
    <t>小１年</t>
    <rPh sb="0" eb="1">
      <t>ショウ</t>
    </rPh>
    <rPh sb="2" eb="3">
      <t>ネン</t>
    </rPh>
    <phoneticPr fontId="2"/>
  </si>
  <si>
    <t>平成29年度</t>
    <rPh sb="0" eb="2">
      <t>ヘイセイ</t>
    </rPh>
    <rPh sb="4" eb="6">
      <t>ネンド</t>
    </rPh>
    <phoneticPr fontId="2"/>
  </si>
  <si>
    <t>常用労働者</t>
    <rPh sb="0" eb="2">
      <t>ジョウヨウ</t>
    </rPh>
    <rPh sb="2" eb="5">
      <t>ロウドウシャ</t>
    </rPh>
    <phoneticPr fontId="2"/>
  </si>
  <si>
    <t>無期雇用労働者</t>
    <rPh sb="0" eb="2">
      <t>ムキ</t>
    </rPh>
    <rPh sb="2" eb="4">
      <t>コヨウ</t>
    </rPh>
    <rPh sb="4" eb="7">
      <t>ロウドウシャ</t>
    </rPh>
    <phoneticPr fontId="2"/>
  </si>
  <si>
    <t>臨時労働者</t>
    <rPh sb="0" eb="2">
      <t>リンジ</t>
    </rPh>
    <rPh sb="2" eb="5">
      <t>ロウドウシャ</t>
    </rPh>
    <phoneticPr fontId="2"/>
  </si>
  <si>
    <t>判別不明の者</t>
    <rPh sb="0" eb="2">
      <t>ハンベツ</t>
    </rPh>
    <rPh sb="2" eb="4">
      <t>フメイ</t>
    </rPh>
    <rPh sb="5" eb="6">
      <t>モノ</t>
    </rPh>
    <phoneticPr fontId="2"/>
  </si>
  <si>
    <t>有期雇用労働者(契約期間1ヶ月以上）</t>
    <rPh sb="0" eb="2">
      <t>ユウキ</t>
    </rPh>
    <rPh sb="2" eb="7">
      <t>コヨウロウドウシャ</t>
    </rPh>
    <rPh sb="8" eb="10">
      <t>ケイヤク</t>
    </rPh>
    <rPh sb="10" eb="12">
      <t>キカン</t>
    </rPh>
    <rPh sb="14" eb="15">
      <t>ゲツ</t>
    </rPh>
    <rPh sb="15" eb="17">
      <t>イジョウ</t>
    </rPh>
    <phoneticPr fontId="2"/>
  </si>
  <si>
    <t xml:space="preserve"> 就職者（左記Ａ・Ｂ・Ｃ・Ｄを除く）</t>
    <rPh sb="1" eb="4">
      <t>シュウショクシャ</t>
    </rPh>
    <rPh sb="5" eb="7">
      <t>サキ</t>
    </rPh>
    <rPh sb="15" eb="16">
      <t>ノゾ</t>
    </rPh>
    <phoneticPr fontId="2"/>
  </si>
  <si>
    <t>E</t>
    <phoneticPr fontId="2"/>
  </si>
  <si>
    <t>自営業主等</t>
    <rPh sb="0" eb="3">
      <t>ジエイギョウ</t>
    </rPh>
    <rPh sb="3" eb="4">
      <t>シュ</t>
    </rPh>
    <rPh sb="4" eb="5">
      <t>トウ</t>
    </rPh>
    <phoneticPr fontId="2"/>
  </si>
  <si>
    <t>つづき</t>
    <phoneticPr fontId="2"/>
  </si>
  <si>
    <t>就職者の内訳（中学校のみ　再掲）</t>
    <rPh sb="0" eb="3">
      <t>シュウショクシャ</t>
    </rPh>
    <rPh sb="4" eb="6">
      <t>ウチワケ</t>
    </rPh>
    <rPh sb="7" eb="10">
      <t>チュウガッコウ</t>
    </rPh>
    <rPh sb="13" eb="15">
      <t>サイケイ</t>
    </rPh>
    <phoneticPr fontId="2"/>
  </si>
  <si>
    <t>A～E 以外の者</t>
    <rPh sb="4" eb="6">
      <t>イガイ</t>
    </rPh>
    <rPh sb="7" eb="8">
      <t>モノ</t>
    </rPh>
    <phoneticPr fontId="2"/>
  </si>
  <si>
    <t>卒業者に占める就職者の割合
(臨時労働者を除く）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rPh sb="15" eb="20">
      <t>リンジロウドウシャ</t>
    </rPh>
    <rPh sb="21" eb="22">
      <t>ノゾ</t>
    </rPh>
    <phoneticPr fontId="2"/>
  </si>
  <si>
    <t>学齢児童生徒死亡者数
（前年度間）</t>
    <rPh sb="0" eb="2">
      <t>ガクレイ</t>
    </rPh>
    <rPh sb="2" eb="4">
      <t>ジドウ</t>
    </rPh>
    <rPh sb="4" eb="6">
      <t>セイト</t>
    </rPh>
    <rPh sb="6" eb="8">
      <t>シボウ</t>
    </rPh>
    <rPh sb="8" eb="9">
      <t>シャ</t>
    </rPh>
    <rPh sb="9" eb="10">
      <t>スウ</t>
    </rPh>
    <rPh sb="12" eb="15">
      <t>ゼンネンド</t>
    </rPh>
    <rPh sb="13" eb="15">
      <t>ネンド</t>
    </rPh>
    <rPh sb="15" eb="16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</si>
</sst>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.0_);[Red]\(0.0\)"/>
    <numFmt numFmtId="177" formatCode="General;General;&quot;-&quot;"/>
    <numFmt numFmtId="178" formatCode="#,##0.0\ ;#,##0.0\ ;\ &quot;-&quot;\ 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48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73">
    <xf numFmtId="0" fontId="0" fillId="0" borderId="0" xfId="0"/>
    <xf numFmtId="0" fontId="4" fillId="0" borderId="0" xfId="0" applyFont="1" applyAlignment="1">
      <alignment horizontal="center" vertical="center" textRotation="255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177" fontId="7" fillId="0" borderId="0" xfId="0" applyNumberFormat="1" applyFont="1" applyBorder="1"/>
    <xf numFmtId="0" fontId="7" fillId="3" borderId="4" xfId="0" applyFont="1" applyFill="1" applyBorder="1"/>
    <xf numFmtId="0" fontId="7" fillId="3" borderId="5" xfId="0" applyFont="1" applyFill="1" applyBorder="1" applyAlignment="1">
      <alignment horizontal="distributed" vertical="center"/>
    </xf>
    <xf numFmtId="0" fontId="7" fillId="3" borderId="6" xfId="0" applyFont="1" applyFill="1" applyBorder="1"/>
    <xf numFmtId="0" fontId="7" fillId="0" borderId="0" xfId="0" applyFont="1"/>
    <xf numFmtId="0" fontId="7" fillId="3" borderId="0" xfId="0" applyFont="1" applyFill="1" applyBorder="1"/>
    <xf numFmtId="0" fontId="8" fillId="0" borderId="0" xfId="0" applyFont="1"/>
    <xf numFmtId="0" fontId="7" fillId="0" borderId="0" xfId="0" applyFont="1" applyAlignment="1">
      <alignment vertical="center"/>
    </xf>
    <xf numFmtId="0" fontId="7" fillId="2" borderId="7" xfId="0" applyFont="1" applyFill="1" applyBorder="1"/>
    <xf numFmtId="0" fontId="7" fillId="2" borderId="8" xfId="0" applyFont="1" applyFill="1" applyBorder="1"/>
    <xf numFmtId="0" fontId="7" fillId="2" borderId="0" xfId="0" applyFont="1" applyFill="1" applyBorder="1"/>
    <xf numFmtId="0" fontId="7" fillId="2" borderId="9" xfId="0" applyFont="1" applyFill="1" applyBorder="1"/>
    <xf numFmtId="0" fontId="7" fillId="2" borderId="3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vertical="top"/>
    </xf>
    <xf numFmtId="177" fontId="7" fillId="0" borderId="0" xfId="0" applyNumberFormat="1" applyFont="1"/>
    <xf numFmtId="0" fontId="7" fillId="3" borderId="11" xfId="0" applyFont="1" applyFill="1" applyBorder="1" applyAlignment="1">
      <alignment horizontal="distributed" vertical="center"/>
    </xf>
    <xf numFmtId="0" fontId="7" fillId="3" borderId="12" xfId="0" applyFont="1" applyFill="1" applyBorder="1" applyAlignment="1">
      <alignment horizontal="distributed" vertical="center"/>
    </xf>
    <xf numFmtId="0" fontId="8" fillId="0" borderId="0" xfId="0" applyFont="1" applyAlignment="1">
      <alignment textRotation="180"/>
    </xf>
    <xf numFmtId="0" fontId="8" fillId="0" borderId="0" xfId="0" applyFont="1" applyAlignment="1">
      <alignment vertical="top" textRotation="180"/>
    </xf>
    <xf numFmtId="0" fontId="7" fillId="3" borderId="13" xfId="0" applyFont="1" applyFill="1" applyBorder="1"/>
    <xf numFmtId="0" fontId="7" fillId="3" borderId="14" xfId="0" applyFont="1" applyFill="1" applyBorder="1" applyAlignment="1">
      <alignment horizontal="distributed" vertical="center"/>
    </xf>
    <xf numFmtId="0" fontId="7" fillId="3" borderId="15" xfId="0" applyFont="1" applyFill="1" applyBorder="1"/>
    <xf numFmtId="0" fontId="7" fillId="3" borderId="16" xfId="0" applyFont="1" applyFill="1" applyBorder="1"/>
    <xf numFmtId="0" fontId="7" fillId="3" borderId="17" xfId="0" applyFont="1" applyFill="1" applyBorder="1"/>
    <xf numFmtId="0" fontId="7" fillId="3" borderId="18" xfId="0" applyFont="1" applyFill="1" applyBorder="1"/>
    <xf numFmtId="0" fontId="7" fillId="3" borderId="1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19" fillId="0" borderId="0" xfId="0" applyFont="1"/>
    <xf numFmtId="0" fontId="18" fillId="0" borderId="0" xfId="0" applyFont="1"/>
    <xf numFmtId="0" fontId="21" fillId="0" borderId="0" xfId="0" applyFont="1"/>
    <xf numFmtId="0" fontId="3" fillId="0" borderId="0" xfId="1" applyAlignment="1" applyProtection="1"/>
    <xf numFmtId="0" fontId="22" fillId="0" borderId="0" xfId="0" applyFont="1"/>
    <xf numFmtId="0" fontId="23" fillId="0" borderId="0" xfId="0" applyFont="1"/>
    <xf numFmtId="0" fontId="11" fillId="0" borderId="0" xfId="0" applyFont="1" applyAlignment="1">
      <alignment horizontal="center" textRotation="180"/>
    </xf>
    <xf numFmtId="0" fontId="11" fillId="0" borderId="0" xfId="0" applyFont="1" applyAlignment="1">
      <alignment horizontal="center" vertical="top" textRotation="180"/>
    </xf>
    <xf numFmtId="0" fontId="8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center" textRotation="180"/>
    </xf>
    <xf numFmtId="0" fontId="8" fillId="0" borderId="0" xfId="0" applyFont="1" applyAlignment="1">
      <alignment horizontal="center" vertical="top" textRotation="180"/>
    </xf>
    <xf numFmtId="0" fontId="24" fillId="0" borderId="0" xfId="0" applyFont="1" applyAlignment="1">
      <alignment horizontal="center" textRotation="180"/>
    </xf>
    <xf numFmtId="0" fontId="24" fillId="0" borderId="0" xfId="0" applyFont="1" applyAlignment="1">
      <alignment horizontal="center" vertical="top" textRotation="180"/>
    </xf>
    <xf numFmtId="38" fontId="7" fillId="0" borderId="21" xfId="2" applyFont="1" applyFill="1" applyBorder="1"/>
    <xf numFmtId="38" fontId="7" fillId="0" borderId="22" xfId="2" applyFont="1" applyFill="1" applyBorder="1"/>
    <xf numFmtId="38" fontId="7" fillId="0" borderId="1" xfId="2" applyFont="1" applyFill="1" applyBorder="1"/>
    <xf numFmtId="177" fontId="7" fillId="0" borderId="22" xfId="0" applyNumberFormat="1" applyFont="1" applyFill="1" applyBorder="1"/>
    <xf numFmtId="177" fontId="7" fillId="0" borderId="1" xfId="0" applyNumberFormat="1" applyFont="1" applyFill="1" applyBorder="1"/>
    <xf numFmtId="177" fontId="7" fillId="0" borderId="23" xfId="0" applyNumberFormat="1" applyFont="1" applyFill="1" applyBorder="1"/>
    <xf numFmtId="38" fontId="7" fillId="0" borderId="0" xfId="2" applyFont="1" applyFill="1" applyBorder="1"/>
    <xf numFmtId="38" fontId="7" fillId="0" borderId="11" xfId="2" applyFont="1" applyFill="1" applyBorder="1"/>
    <xf numFmtId="38" fontId="7" fillId="0" borderId="12" xfId="2" applyFont="1" applyFill="1" applyBorder="1"/>
    <xf numFmtId="177" fontId="7" fillId="0" borderId="0" xfId="0" applyNumberFormat="1" applyFont="1" applyFill="1" applyBorder="1"/>
    <xf numFmtId="177" fontId="7" fillId="0" borderId="12" xfId="0" applyNumberFormat="1" applyFont="1" applyFill="1" applyBorder="1"/>
    <xf numFmtId="177" fontId="7" fillId="0" borderId="24" xfId="0" applyNumberFormat="1" applyFont="1" applyFill="1" applyBorder="1"/>
    <xf numFmtId="177" fontId="7" fillId="0" borderId="25" xfId="0" applyNumberFormat="1" applyFont="1" applyFill="1" applyBorder="1"/>
    <xf numFmtId="177" fontId="7" fillId="0" borderId="11" xfId="0" applyNumberFormat="1" applyFont="1" applyFill="1" applyBorder="1"/>
    <xf numFmtId="0" fontId="7" fillId="0" borderId="0" xfId="0" applyFont="1" applyBorder="1"/>
    <xf numFmtId="177" fontId="7" fillId="0" borderId="9" xfId="0" applyNumberFormat="1" applyFont="1" applyFill="1" applyBorder="1"/>
    <xf numFmtId="177" fontId="7" fillId="0" borderId="10" xfId="0" applyNumberFormat="1" applyFont="1" applyFill="1" applyBorder="1"/>
    <xf numFmtId="177" fontId="7" fillId="0" borderId="26" xfId="0" applyNumberFormat="1" applyFont="1" applyFill="1" applyBorder="1"/>
    <xf numFmtId="177" fontId="7" fillId="0" borderId="28" xfId="0" applyNumberFormat="1" applyFont="1" applyFill="1" applyBorder="1"/>
    <xf numFmtId="177" fontId="7" fillId="0" borderId="20" xfId="0" applyNumberFormat="1" applyFont="1" applyFill="1" applyBorder="1"/>
    <xf numFmtId="177" fontId="7" fillId="0" borderId="29" xfId="0" applyNumberFormat="1" applyFont="1" applyFill="1" applyBorder="1"/>
    <xf numFmtId="177" fontId="7" fillId="0" borderId="31" xfId="0" applyNumberFormat="1" applyFont="1" applyFill="1" applyBorder="1"/>
    <xf numFmtId="38" fontId="7" fillId="0" borderId="24" xfId="2" applyFont="1" applyFill="1" applyBorder="1"/>
    <xf numFmtId="38" fontId="7" fillId="0" borderId="31" xfId="2" applyFont="1" applyFill="1" applyBorder="1"/>
    <xf numFmtId="177" fontId="7" fillId="0" borderId="32" xfId="0" applyNumberFormat="1" applyFont="1" applyFill="1" applyBorder="1"/>
    <xf numFmtId="177" fontId="7" fillId="0" borderId="33" xfId="0" applyNumberFormat="1" applyFont="1" applyFill="1" applyBorder="1"/>
    <xf numFmtId="177" fontId="7" fillId="0" borderId="34" xfId="0" applyNumberFormat="1" applyFont="1" applyFill="1" applyBorder="1"/>
    <xf numFmtId="177" fontId="7" fillId="0" borderId="36" xfId="0" applyNumberFormat="1" applyFont="1" applyFill="1" applyBorder="1"/>
    <xf numFmtId="177" fontId="7" fillId="0" borderId="21" xfId="0" applyNumberFormat="1" applyFont="1" applyFill="1" applyBorder="1"/>
    <xf numFmtId="178" fontId="7" fillId="0" borderId="0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178" fontId="7" fillId="0" borderId="2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38" fontId="7" fillId="0" borderId="17" xfId="2" applyFont="1" applyFill="1" applyBorder="1"/>
    <xf numFmtId="38" fontId="7" fillId="0" borderId="9" xfId="2" applyFont="1" applyFill="1" applyBorder="1"/>
    <xf numFmtId="38" fontId="7" fillId="0" borderId="10" xfId="2" applyFont="1" applyFill="1" applyBorder="1"/>
    <xf numFmtId="177" fontId="7" fillId="0" borderId="17" xfId="0" applyNumberFormat="1" applyFont="1" applyFill="1" applyBorder="1"/>
    <xf numFmtId="177" fontId="7" fillId="0" borderId="37" xfId="0" applyNumberFormat="1" applyFont="1" applyFill="1" applyBorder="1"/>
    <xf numFmtId="178" fontId="7" fillId="0" borderId="38" xfId="0" applyNumberFormat="1" applyFont="1" applyFill="1" applyBorder="1" applyAlignment="1">
      <alignment horizontal="right"/>
    </xf>
    <xf numFmtId="178" fontId="7" fillId="0" borderId="33" xfId="0" applyNumberFormat="1" applyFont="1" applyFill="1" applyBorder="1" applyAlignment="1">
      <alignment horizontal="right"/>
    </xf>
    <xf numFmtId="178" fontId="7" fillId="0" borderId="36" xfId="0" applyNumberFormat="1" applyFont="1" applyFill="1" applyBorder="1" applyAlignment="1">
      <alignment horizontal="right"/>
    </xf>
    <xf numFmtId="178" fontId="7" fillId="0" borderId="34" xfId="0" applyNumberFormat="1" applyFont="1" applyFill="1" applyBorder="1" applyAlignment="1">
      <alignment horizontal="right"/>
    </xf>
    <xf numFmtId="41" fontId="11" fillId="0" borderId="3" xfId="0" applyNumberFormat="1" applyFont="1" applyFill="1" applyBorder="1" applyAlignment="1">
      <alignment vertical="center"/>
    </xf>
    <xf numFmtId="41" fontId="11" fillId="0" borderId="27" xfId="0" applyNumberFormat="1" applyFont="1" applyFill="1" applyBorder="1" applyAlignment="1">
      <alignment vertical="center"/>
    </xf>
    <xf numFmtId="41" fontId="11" fillId="0" borderId="39" xfId="0" applyNumberFormat="1" applyFont="1" applyFill="1" applyBorder="1" applyAlignment="1">
      <alignment vertical="center"/>
    </xf>
    <xf numFmtId="41" fontId="11" fillId="0" borderId="40" xfId="0" applyNumberFormat="1" applyFont="1" applyFill="1" applyBorder="1" applyAlignment="1">
      <alignment vertical="center"/>
    </xf>
    <xf numFmtId="38" fontId="7" fillId="0" borderId="28" xfId="2" applyFont="1" applyFill="1" applyBorder="1"/>
    <xf numFmtId="38" fontId="7" fillId="0" borderId="41" xfId="2" applyFont="1" applyFill="1" applyBorder="1"/>
    <xf numFmtId="177" fontId="7" fillId="0" borderId="41" xfId="0" applyNumberFormat="1" applyFont="1" applyFill="1" applyBorder="1"/>
    <xf numFmtId="177" fontId="7" fillId="0" borderId="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/>
    </xf>
    <xf numFmtId="177" fontId="7" fillId="0" borderId="9" xfId="0" applyNumberFormat="1" applyFont="1" applyFill="1" applyBorder="1" applyAlignment="1">
      <alignment horizontal="right"/>
    </xf>
    <xf numFmtId="177" fontId="7" fillId="0" borderId="12" xfId="0" applyNumberFormat="1" applyFont="1" applyFill="1" applyBorder="1" applyAlignment="1">
      <alignment horizontal="right"/>
    </xf>
    <xf numFmtId="177" fontId="7" fillId="0" borderId="25" xfId="0" applyNumberFormat="1" applyFont="1" applyFill="1" applyBorder="1" applyAlignment="1">
      <alignment horizontal="right"/>
    </xf>
    <xf numFmtId="177" fontId="7" fillId="0" borderId="32" xfId="0" applyNumberFormat="1" applyFont="1" applyFill="1" applyBorder="1" applyAlignment="1">
      <alignment horizontal="right"/>
    </xf>
    <xf numFmtId="177" fontId="7" fillId="0" borderId="26" xfId="0" applyNumberFormat="1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Border="1"/>
    <xf numFmtId="0" fontId="0" fillId="0" borderId="0" xfId="0" applyFont="1"/>
    <xf numFmtId="177" fontId="7" fillId="0" borderId="11" xfId="2" applyNumberFormat="1" applyFont="1" applyFill="1" applyBorder="1"/>
    <xf numFmtId="177" fontId="7" fillId="0" borderId="24" xfId="2" applyNumberFormat="1" applyFont="1" applyFill="1" applyBorder="1"/>
    <xf numFmtId="177" fontId="7" fillId="0" borderId="31" xfId="2" applyNumberFormat="1" applyFont="1" applyFill="1" applyBorder="1"/>
    <xf numFmtId="177" fontId="7" fillId="0" borderId="21" xfId="2" applyNumberFormat="1" applyFont="1" applyFill="1" applyBorder="1"/>
    <xf numFmtId="177" fontId="7" fillId="0" borderId="12" xfId="2" applyNumberFormat="1" applyFont="1" applyFill="1" applyBorder="1"/>
    <xf numFmtId="38" fontId="7" fillId="0" borderId="33" xfId="2" applyFont="1" applyFill="1" applyBorder="1"/>
    <xf numFmtId="38" fontId="7" fillId="0" borderId="36" xfId="2" applyFont="1" applyFill="1" applyBorder="1"/>
    <xf numFmtId="176" fontId="7" fillId="0" borderId="5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center" vertical="top" textRotation="180"/>
    </xf>
    <xf numFmtId="177" fontId="22" fillId="0" borderId="0" xfId="0" applyNumberFormat="1" applyFont="1"/>
    <xf numFmtId="0" fontId="25" fillId="0" borderId="0" xfId="0" applyFont="1"/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6" fillId="0" borderId="0" xfId="3" applyFont="1" applyFill="1" applyAlignment="1">
      <alignment vertical="center"/>
    </xf>
    <xf numFmtId="179" fontId="26" fillId="0" borderId="0" xfId="3" applyNumberFormat="1" applyFont="1" applyFill="1" applyAlignment="1">
      <alignment vertical="center"/>
    </xf>
    <xf numFmtId="176" fontId="7" fillId="0" borderId="35" xfId="0" applyNumberFormat="1" applyFont="1" applyFill="1" applyBorder="1" applyAlignment="1">
      <alignment horizontal="right"/>
    </xf>
    <xf numFmtId="176" fontId="7" fillId="0" borderId="33" xfId="0" applyNumberFormat="1" applyFont="1" applyFill="1" applyBorder="1" applyAlignment="1">
      <alignment horizontal="right"/>
    </xf>
    <xf numFmtId="0" fontId="20" fillId="0" borderId="0" xfId="1" applyFont="1" applyAlignment="1" applyProtection="1"/>
    <xf numFmtId="0" fontId="7" fillId="3" borderId="16" xfId="0" applyFont="1" applyFill="1" applyBorder="1"/>
    <xf numFmtId="0" fontId="7" fillId="0" borderId="25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9" xfId="0" applyFont="1" applyBorder="1"/>
    <xf numFmtId="0" fontId="7" fillId="0" borderId="26" xfId="0" applyFont="1" applyBorder="1"/>
    <xf numFmtId="177" fontId="7" fillId="0" borderId="0" xfId="2" applyNumberFormat="1" applyFont="1" applyFill="1" applyBorder="1"/>
    <xf numFmtId="177" fontId="7" fillId="0" borderId="9" xfId="2" applyNumberFormat="1" applyFont="1" applyFill="1" applyBorder="1"/>
    <xf numFmtId="177" fontId="7" fillId="0" borderId="10" xfId="2" applyNumberFormat="1" applyFont="1" applyFill="1" applyBorder="1"/>
    <xf numFmtId="177" fontId="7" fillId="0" borderId="17" xfId="2" applyNumberFormat="1" applyFont="1" applyFill="1" applyBorder="1"/>
    <xf numFmtId="177" fontId="7" fillId="0" borderId="25" xfId="0" applyNumberFormat="1" applyFont="1" applyBorder="1"/>
    <xf numFmtId="177" fontId="7" fillId="0" borderId="11" xfId="3" applyNumberFormat="1" applyFont="1" applyBorder="1" applyAlignment="1">
      <alignment vertical="center" shrinkToFit="1"/>
    </xf>
    <xf numFmtId="177" fontId="7" fillId="0" borderId="17" xfId="3" applyNumberFormat="1" applyFont="1" applyBorder="1" applyAlignment="1">
      <alignment vertical="center" shrinkToFit="1"/>
    </xf>
    <xf numFmtId="177" fontId="7" fillId="0" borderId="0" xfId="3" applyNumberFormat="1" applyFont="1" applyBorder="1" applyAlignment="1">
      <alignment vertical="center" shrinkToFit="1"/>
    </xf>
    <xf numFmtId="177" fontId="7" fillId="0" borderId="9" xfId="3" applyNumberFormat="1" applyFont="1" applyBorder="1" applyAlignment="1">
      <alignment vertical="center" shrinkToFit="1"/>
    </xf>
    <xf numFmtId="177" fontId="7" fillId="0" borderId="12" xfId="3" applyNumberFormat="1" applyFont="1" applyBorder="1" applyAlignment="1">
      <alignment vertical="center" shrinkToFit="1"/>
    </xf>
    <xf numFmtId="177" fontId="7" fillId="0" borderId="10" xfId="3" applyNumberFormat="1" applyFont="1" applyBorder="1" applyAlignment="1">
      <alignment vertical="center" shrinkToFit="1"/>
    </xf>
    <xf numFmtId="177" fontId="7" fillId="0" borderId="25" xfId="3" applyNumberFormat="1" applyFont="1" applyBorder="1" applyAlignment="1">
      <alignment vertical="center" shrinkToFit="1"/>
    </xf>
    <xf numFmtId="179" fontId="7" fillId="0" borderId="0" xfId="3" applyNumberFormat="1" applyFont="1" applyAlignment="1">
      <alignment horizontal="right" shrinkToFit="1"/>
    </xf>
    <xf numFmtId="177" fontId="7" fillId="0" borderId="11" xfId="2" applyNumberFormat="1" applyFont="1" applyFill="1" applyBorder="1" applyAlignment="1">
      <alignment vertical="center"/>
    </xf>
    <xf numFmtId="177" fontId="7" fillId="0" borderId="21" xfId="2" applyNumberFormat="1" applyFont="1" applyFill="1" applyBorder="1" applyAlignment="1">
      <alignment vertical="center"/>
    </xf>
    <xf numFmtId="177" fontId="7" fillId="0" borderId="17" xfId="2" applyNumberFormat="1" applyFont="1" applyFill="1" applyBorder="1" applyAlignment="1">
      <alignment vertical="center"/>
    </xf>
    <xf numFmtId="176" fontId="7" fillId="0" borderId="11" xfId="3" applyNumberFormat="1" applyFont="1" applyFill="1" applyBorder="1" applyAlignment="1">
      <alignment vertical="center"/>
    </xf>
    <xf numFmtId="176" fontId="7" fillId="0" borderId="38" xfId="3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77" fontId="7" fillId="0" borderId="24" xfId="2" applyNumberFormat="1" applyFont="1" applyFill="1" applyBorder="1" applyAlignment="1">
      <alignment vertical="center"/>
    </xf>
    <xf numFmtId="177" fontId="7" fillId="0" borderId="9" xfId="2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176" fontId="7" fillId="0" borderId="33" xfId="3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vertical="center"/>
    </xf>
    <xf numFmtId="177" fontId="7" fillId="0" borderId="31" xfId="2" applyNumberFormat="1" applyFont="1" applyFill="1" applyBorder="1" applyAlignment="1">
      <alignment vertical="center"/>
    </xf>
    <xf numFmtId="177" fontId="7" fillId="0" borderId="10" xfId="2" applyNumberFormat="1" applyFont="1" applyFill="1" applyBorder="1" applyAlignment="1">
      <alignment vertical="center"/>
    </xf>
    <xf numFmtId="176" fontId="7" fillId="0" borderId="12" xfId="3" applyNumberFormat="1" applyFont="1" applyFill="1" applyBorder="1" applyAlignment="1">
      <alignment vertical="center"/>
    </xf>
    <xf numFmtId="176" fontId="7" fillId="0" borderId="36" xfId="3" applyNumberFormat="1" applyFont="1" applyFill="1" applyBorder="1" applyAlignment="1">
      <alignment vertical="center"/>
    </xf>
    <xf numFmtId="177" fontId="7" fillId="0" borderId="25" xfId="2" applyNumberFormat="1" applyFont="1" applyFill="1" applyBorder="1" applyAlignment="1">
      <alignment vertical="center"/>
    </xf>
    <xf numFmtId="177" fontId="7" fillId="0" borderId="32" xfId="2" applyNumberFormat="1" applyFont="1" applyFill="1" applyBorder="1" applyAlignment="1">
      <alignment vertical="center"/>
    </xf>
    <xf numFmtId="177" fontId="7" fillId="0" borderId="26" xfId="2" applyNumberFormat="1" applyFont="1" applyFill="1" applyBorder="1" applyAlignment="1">
      <alignment vertical="center"/>
    </xf>
    <xf numFmtId="178" fontId="7" fillId="0" borderId="12" xfId="3" applyNumberFormat="1" applyFont="1" applyFill="1" applyBorder="1" applyAlignment="1">
      <alignment vertical="center"/>
    </xf>
    <xf numFmtId="178" fontId="7" fillId="0" borderId="36" xfId="3" applyNumberFormat="1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vertical="center"/>
    </xf>
    <xf numFmtId="178" fontId="7" fillId="0" borderId="33" xfId="3" applyNumberFormat="1" applyFont="1" applyFill="1" applyBorder="1" applyAlignment="1">
      <alignment vertical="center"/>
    </xf>
    <xf numFmtId="178" fontId="7" fillId="0" borderId="11" xfId="3" applyNumberFormat="1" applyFont="1" applyFill="1" applyBorder="1" applyAlignment="1">
      <alignment vertical="center"/>
    </xf>
    <xf numFmtId="178" fontId="7" fillId="0" borderId="38" xfId="3" applyNumberFormat="1" applyFont="1" applyFill="1" applyBorder="1" applyAlignment="1">
      <alignment vertical="center"/>
    </xf>
    <xf numFmtId="178" fontId="7" fillId="0" borderId="25" xfId="3" applyNumberFormat="1" applyFont="1" applyFill="1" applyBorder="1" applyAlignment="1">
      <alignment vertical="center"/>
    </xf>
    <xf numFmtId="178" fontId="7" fillId="0" borderId="34" xfId="3" applyNumberFormat="1" applyFont="1" applyFill="1" applyBorder="1" applyAlignment="1">
      <alignment vertical="center"/>
    </xf>
    <xf numFmtId="38" fontId="7" fillId="0" borderId="11" xfId="2" applyFont="1" applyFill="1" applyBorder="1" applyAlignment="1">
      <alignment vertical="center"/>
    </xf>
    <xf numFmtId="38" fontId="7" fillId="0" borderId="21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177" fontId="7" fillId="0" borderId="32" xfId="2" applyNumberFormat="1" applyFont="1" applyFill="1" applyBorder="1"/>
    <xf numFmtId="177" fontId="7" fillId="0" borderId="25" xfId="2" applyNumberFormat="1" applyFont="1" applyFill="1" applyBorder="1"/>
    <xf numFmtId="177" fontId="7" fillId="0" borderId="26" xfId="2" applyNumberFormat="1" applyFont="1" applyFill="1" applyBorder="1"/>
    <xf numFmtId="0" fontId="8" fillId="0" borderId="0" xfId="0" applyFont="1" applyAlignment="1">
      <alignment horizontal="center"/>
    </xf>
    <xf numFmtId="38" fontId="7" fillId="0" borderId="0" xfId="0" applyNumberFormat="1" applyFont="1" applyFill="1" applyBorder="1"/>
    <xf numFmtId="0" fontId="20" fillId="0" borderId="0" xfId="1" applyFont="1" applyAlignment="1" applyProtection="1"/>
    <xf numFmtId="178" fontId="7" fillId="0" borderId="28" xfId="2" applyNumberFormat="1" applyFont="1" applyFill="1" applyBorder="1"/>
    <xf numFmtId="178" fontId="7" fillId="0" borderId="20" xfId="2" applyNumberFormat="1" applyFont="1" applyFill="1" applyBorder="1"/>
    <xf numFmtId="178" fontId="7" fillId="0" borderId="41" xfId="2" applyNumberFormat="1" applyFont="1" applyFill="1" applyBorder="1"/>
    <xf numFmtId="178" fontId="7" fillId="0" borderId="29" xfId="2" applyNumberFormat="1" applyFont="1" applyFill="1" applyBorder="1"/>
    <xf numFmtId="0" fontId="7" fillId="2" borderId="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31" xfId="0" applyFont="1" applyFill="1" applyBorder="1" applyAlignment="1">
      <alignment horizontal="center" vertical="center" textRotation="255"/>
    </xf>
    <xf numFmtId="0" fontId="27" fillId="0" borderId="0" xfId="0" applyFont="1"/>
    <xf numFmtId="177" fontId="7" fillId="4" borderId="30" xfId="0" applyNumberFormat="1" applyFont="1" applyFill="1" applyBorder="1"/>
    <xf numFmtId="177" fontId="7" fillId="4" borderId="11" xfId="0" applyNumberFormat="1" applyFont="1" applyFill="1" applyBorder="1"/>
    <xf numFmtId="38" fontId="7" fillId="4" borderId="21" xfId="2" applyFont="1" applyFill="1" applyBorder="1"/>
    <xf numFmtId="38" fontId="7" fillId="4" borderId="11" xfId="2" applyFont="1" applyFill="1" applyBorder="1"/>
    <xf numFmtId="38" fontId="7" fillId="4" borderId="0" xfId="2" applyFont="1" applyFill="1" applyBorder="1"/>
    <xf numFmtId="38" fontId="7" fillId="4" borderId="17" xfId="2" applyFont="1" applyFill="1" applyBorder="1"/>
    <xf numFmtId="177" fontId="7" fillId="4" borderId="21" xfId="0" applyNumberFormat="1" applyFont="1" applyFill="1" applyBorder="1"/>
    <xf numFmtId="177" fontId="7" fillId="4" borderId="3" xfId="0" applyNumberFormat="1" applyFont="1" applyFill="1" applyBorder="1"/>
    <xf numFmtId="176" fontId="7" fillId="4" borderId="27" xfId="0" applyNumberFormat="1" applyFont="1" applyFill="1" applyBorder="1" applyAlignment="1">
      <alignment horizontal="right"/>
    </xf>
    <xf numFmtId="177" fontId="7" fillId="4" borderId="11" xfId="2" applyNumberFormat="1" applyFont="1" applyFill="1" applyBorder="1"/>
    <xf numFmtId="38" fontId="7" fillId="4" borderId="24" xfId="2" applyFont="1" applyFill="1" applyBorder="1"/>
    <xf numFmtId="38" fontId="7" fillId="4" borderId="31" xfId="2" applyFont="1" applyFill="1" applyBorder="1"/>
    <xf numFmtId="177" fontId="7" fillId="4" borderId="24" xfId="2" applyNumberFormat="1" applyFont="1" applyFill="1" applyBorder="1"/>
    <xf numFmtId="177" fontId="7" fillId="4" borderId="24" xfId="0" applyNumberFormat="1" applyFont="1" applyFill="1" applyBorder="1"/>
    <xf numFmtId="177" fontId="7" fillId="4" borderId="31" xfId="2" applyNumberFormat="1" applyFont="1" applyFill="1" applyBorder="1"/>
    <xf numFmtId="177" fontId="7" fillId="4" borderId="0" xfId="2" applyNumberFormat="1" applyFont="1" applyFill="1" applyBorder="1"/>
    <xf numFmtId="177" fontId="7" fillId="4" borderId="0" xfId="0" applyNumberFormat="1" applyFont="1" applyFill="1" applyBorder="1"/>
    <xf numFmtId="177" fontId="7" fillId="4" borderId="12" xfId="0" applyNumberFormat="1" applyFont="1" applyFill="1" applyBorder="1"/>
    <xf numFmtId="177" fontId="7" fillId="4" borderId="25" xfId="0" applyNumberFormat="1" applyFont="1" applyFill="1" applyBorder="1"/>
    <xf numFmtId="177" fontId="7" fillId="4" borderId="31" xfId="0" applyNumberFormat="1" applyFont="1" applyFill="1" applyBorder="1"/>
    <xf numFmtId="177" fontId="7" fillId="4" borderId="32" xfId="0" applyNumberFormat="1" applyFont="1" applyFill="1" applyBorder="1"/>
    <xf numFmtId="178" fontId="7" fillId="4" borderId="28" xfId="0" applyNumberFormat="1" applyFont="1" applyFill="1" applyBorder="1" applyAlignment="1">
      <alignment horizontal="right"/>
    </xf>
    <xf numFmtId="178" fontId="7" fillId="4" borderId="20" xfId="0" applyNumberFormat="1" applyFont="1" applyFill="1" applyBorder="1" applyAlignment="1">
      <alignment horizontal="right"/>
    </xf>
    <xf numFmtId="178" fontId="7" fillId="4" borderId="41" xfId="0" applyNumberFormat="1" applyFont="1" applyFill="1" applyBorder="1" applyAlignment="1">
      <alignment horizontal="right"/>
    </xf>
    <xf numFmtId="178" fontId="7" fillId="4" borderId="29" xfId="0" applyNumberFormat="1" applyFont="1" applyFill="1" applyBorder="1" applyAlignment="1">
      <alignment horizontal="right"/>
    </xf>
    <xf numFmtId="177" fontId="7" fillId="4" borderId="30" xfId="2" applyNumberFormat="1" applyFont="1" applyFill="1" applyBorder="1"/>
    <xf numFmtId="177" fontId="7" fillId="4" borderId="5" xfId="2" applyNumberFormat="1" applyFont="1" applyFill="1" applyBorder="1"/>
    <xf numFmtId="38" fontId="7" fillId="4" borderId="30" xfId="2" applyFont="1" applyFill="1" applyBorder="1"/>
    <xf numFmtId="38" fontId="7" fillId="4" borderId="5" xfId="2" applyFont="1" applyFill="1" applyBorder="1"/>
    <xf numFmtId="38" fontId="7" fillId="4" borderId="6" xfId="2" applyFont="1" applyFill="1" applyBorder="1"/>
    <xf numFmtId="178" fontId="7" fillId="4" borderId="27" xfId="2" applyNumberFormat="1" applyFont="1" applyFill="1" applyBorder="1"/>
    <xf numFmtId="38" fontId="7" fillId="4" borderId="32" xfId="2" applyFont="1" applyFill="1" applyBorder="1"/>
    <xf numFmtId="38" fontId="7" fillId="4" borderId="12" xfId="2" applyFont="1" applyFill="1" applyBorder="1"/>
    <xf numFmtId="177" fontId="7" fillId="4" borderId="12" xfId="2" applyNumberFormat="1" applyFont="1" applyFill="1" applyBorder="1"/>
    <xf numFmtId="177" fontId="7" fillId="4" borderId="25" xfId="2" applyNumberFormat="1" applyFont="1" applyFill="1" applyBorder="1"/>
    <xf numFmtId="177" fontId="7" fillId="4" borderId="21" xfId="2" applyNumberFormat="1" applyFont="1" applyFill="1" applyBorder="1"/>
    <xf numFmtId="177" fontId="7" fillId="4" borderId="32" xfId="2" applyNumberFormat="1" applyFont="1" applyFill="1" applyBorder="1"/>
    <xf numFmtId="177" fontId="7" fillId="4" borderId="17" xfId="0" applyNumberFormat="1" applyFont="1" applyFill="1" applyBorder="1"/>
    <xf numFmtId="38" fontId="7" fillId="4" borderId="28" xfId="2" applyFont="1" applyFill="1" applyBorder="1"/>
    <xf numFmtId="177" fontId="7" fillId="4" borderId="28" xfId="0" applyNumberFormat="1" applyFont="1" applyFill="1" applyBorder="1"/>
    <xf numFmtId="177" fontId="7" fillId="4" borderId="30" xfId="0" applyNumberFormat="1" applyFont="1" applyFill="1" applyBorder="1" applyAlignment="1">
      <alignment horizontal="right"/>
    </xf>
    <xf numFmtId="177" fontId="7" fillId="4" borderId="5" xfId="0" applyNumberFormat="1" applyFont="1" applyFill="1" applyBorder="1" applyAlignment="1">
      <alignment horizontal="right"/>
    </xf>
    <xf numFmtId="177" fontId="7" fillId="4" borderId="6" xfId="0" applyNumberFormat="1" applyFont="1" applyFill="1" applyBorder="1" applyAlignment="1">
      <alignment horizontal="right"/>
    </xf>
    <xf numFmtId="177" fontId="7" fillId="4" borderId="6" xfId="0" applyNumberFormat="1" applyFont="1" applyFill="1" applyBorder="1"/>
    <xf numFmtId="177" fontId="7" fillId="4" borderId="27" xfId="0" applyNumberFormat="1" applyFont="1" applyFill="1" applyBorder="1"/>
    <xf numFmtId="177" fontId="7" fillId="4" borderId="0" xfId="0" applyNumberFormat="1" applyFont="1" applyFill="1" applyBorder="1" applyAlignment="1">
      <alignment horizontal="right"/>
    </xf>
    <xf numFmtId="177" fontId="7" fillId="4" borderId="12" xfId="0" applyNumberFormat="1" applyFont="1" applyFill="1" applyBorder="1" applyAlignment="1">
      <alignment horizontal="right"/>
    </xf>
    <xf numFmtId="177" fontId="7" fillId="4" borderId="21" xfId="3" applyNumberFormat="1" applyFont="1" applyFill="1" applyBorder="1" applyAlignment="1">
      <alignment vertical="center" shrinkToFit="1"/>
    </xf>
    <xf numFmtId="177" fontId="7" fillId="4" borderId="24" xfId="3" applyNumberFormat="1" applyFont="1" applyFill="1" applyBorder="1" applyAlignment="1">
      <alignment vertical="center" shrinkToFit="1"/>
    </xf>
    <xf numFmtId="177" fontId="7" fillId="4" borderId="31" xfId="3" applyNumberFormat="1" applyFont="1" applyFill="1" applyBorder="1" applyAlignment="1">
      <alignment vertical="center" shrinkToFit="1"/>
    </xf>
    <xf numFmtId="177" fontId="7" fillId="4" borderId="32" xfId="3" applyNumberFormat="1" applyFont="1" applyFill="1" applyBorder="1" applyAlignment="1">
      <alignment vertical="center" shrinkToFit="1"/>
    </xf>
    <xf numFmtId="177" fontId="7" fillId="4" borderId="24" xfId="0" applyNumberFormat="1" applyFont="1" applyFill="1" applyBorder="1" applyAlignment="1">
      <alignment horizontal="right"/>
    </xf>
    <xf numFmtId="177" fontId="7" fillId="4" borderId="31" xfId="0" applyNumberFormat="1" applyFont="1" applyFill="1" applyBorder="1" applyAlignment="1">
      <alignment horizontal="right"/>
    </xf>
    <xf numFmtId="0" fontId="7" fillId="4" borderId="24" xfId="0" applyFont="1" applyFill="1" applyBorder="1"/>
    <xf numFmtId="0" fontId="7" fillId="4" borderId="32" xfId="0" applyFont="1" applyFill="1" applyBorder="1"/>
    <xf numFmtId="38" fontId="7" fillId="4" borderId="3" xfId="2" applyFont="1" applyFill="1" applyBorder="1"/>
    <xf numFmtId="177" fontId="7" fillId="4" borderId="5" xfId="0" applyNumberFormat="1" applyFont="1" applyFill="1" applyBorder="1"/>
    <xf numFmtId="0" fontId="7" fillId="4" borderId="22" xfId="0" applyFont="1" applyFill="1" applyBorder="1"/>
    <xf numFmtId="0" fontId="7" fillId="4" borderId="23" xfId="0" applyFont="1" applyFill="1" applyBorder="1"/>
    <xf numFmtId="38" fontId="7" fillId="4" borderId="22" xfId="2" applyFont="1" applyFill="1" applyBorder="1"/>
    <xf numFmtId="38" fontId="7" fillId="4" borderId="1" xfId="2" applyFont="1" applyFill="1" applyBorder="1"/>
    <xf numFmtId="38" fontId="7" fillId="4" borderId="37" xfId="2" applyFont="1" applyFill="1" applyBorder="1"/>
    <xf numFmtId="177" fontId="7" fillId="4" borderId="22" xfId="0" applyNumberFormat="1" applyFont="1" applyFill="1" applyBorder="1"/>
    <xf numFmtId="177" fontId="7" fillId="4" borderId="1" xfId="0" applyNumberFormat="1" applyFont="1" applyFill="1" applyBorder="1"/>
    <xf numFmtId="38" fontId="7" fillId="4" borderId="35" xfId="2" applyFont="1" applyFill="1" applyBorder="1"/>
    <xf numFmtId="177" fontId="7" fillId="4" borderId="35" xfId="0" applyNumberFormat="1" applyFont="1" applyFill="1" applyBorder="1"/>
    <xf numFmtId="179" fontId="7" fillId="4" borderId="0" xfId="3" applyNumberFormat="1" applyFont="1" applyFill="1" applyAlignment="1">
      <alignment horizontal="right" shrinkToFit="1"/>
    </xf>
    <xf numFmtId="176" fontId="7" fillId="4" borderId="24" xfId="0" applyNumberFormat="1" applyFont="1" applyFill="1" applyBorder="1" applyAlignment="1">
      <alignment horizontal="right"/>
    </xf>
    <xf numFmtId="176" fontId="7" fillId="4" borderId="11" xfId="0" applyNumberFormat="1" applyFont="1" applyFill="1" applyBorder="1" applyAlignment="1">
      <alignment horizontal="right"/>
    </xf>
    <xf numFmtId="176" fontId="7" fillId="4" borderId="0" xfId="0" applyNumberFormat="1" applyFont="1" applyFill="1" applyBorder="1" applyAlignment="1">
      <alignment horizontal="right"/>
    </xf>
    <xf numFmtId="176" fontId="7" fillId="4" borderId="12" xfId="0" applyNumberFormat="1" applyFont="1" applyFill="1" applyBorder="1" applyAlignment="1">
      <alignment horizontal="right"/>
    </xf>
    <xf numFmtId="176" fontId="7" fillId="4" borderId="25" xfId="0" applyNumberFormat="1" applyFont="1" applyFill="1" applyBorder="1" applyAlignment="1">
      <alignment horizontal="right"/>
    </xf>
    <xf numFmtId="176" fontId="7" fillId="4" borderId="17" xfId="0" applyNumberFormat="1" applyFont="1" applyFill="1" applyBorder="1" applyAlignment="1">
      <alignment horizontal="right"/>
    </xf>
    <xf numFmtId="176" fontId="7" fillId="4" borderId="9" xfId="0" applyNumberFormat="1" applyFont="1" applyFill="1" applyBorder="1" applyAlignment="1">
      <alignment horizontal="right"/>
    </xf>
    <xf numFmtId="176" fontId="7" fillId="4" borderId="10" xfId="0" applyNumberFormat="1" applyFont="1" applyFill="1" applyBorder="1" applyAlignment="1">
      <alignment horizontal="right"/>
    </xf>
    <xf numFmtId="176" fontId="7" fillId="4" borderId="26" xfId="0" applyNumberFormat="1" applyFont="1" applyFill="1" applyBorder="1" applyAlignment="1">
      <alignment horizontal="right"/>
    </xf>
    <xf numFmtId="177" fontId="7" fillId="4" borderId="6" xfId="2" applyNumberFormat="1" applyFont="1" applyFill="1" applyBorder="1"/>
    <xf numFmtId="38" fontId="7" fillId="4" borderId="21" xfId="2" applyFont="1" applyFill="1" applyBorder="1" applyAlignment="1">
      <alignment vertical="center"/>
    </xf>
    <xf numFmtId="177" fontId="7" fillId="4" borderId="24" xfId="3" applyNumberFormat="1" applyFont="1" applyFill="1" applyBorder="1" applyAlignment="1">
      <alignment vertical="center"/>
    </xf>
    <xf numFmtId="177" fontId="7" fillId="4" borderId="31" xfId="3" applyNumberFormat="1" applyFont="1" applyFill="1" applyBorder="1" applyAlignment="1">
      <alignment vertical="center"/>
    </xf>
    <xf numFmtId="38" fontId="7" fillId="4" borderId="24" xfId="2" applyFont="1" applyFill="1" applyBorder="1" applyAlignment="1">
      <alignment vertical="center"/>
    </xf>
    <xf numFmtId="177" fontId="7" fillId="4" borderId="21" xfId="3" applyNumberFormat="1" applyFont="1" applyFill="1" applyBorder="1" applyAlignment="1">
      <alignment vertical="center"/>
    </xf>
    <xf numFmtId="177" fontId="7" fillId="4" borderId="32" xfId="3" applyNumberFormat="1" applyFont="1" applyFill="1" applyBorder="1" applyAlignment="1">
      <alignment vertical="center"/>
    </xf>
    <xf numFmtId="176" fontId="7" fillId="4" borderId="30" xfId="0" applyNumberFormat="1" applyFont="1" applyFill="1" applyBorder="1" applyAlignment="1">
      <alignment horizontal="right"/>
    </xf>
    <xf numFmtId="176" fontId="7" fillId="4" borderId="21" xfId="3" applyNumberFormat="1" applyFont="1" applyFill="1" applyBorder="1" applyAlignment="1">
      <alignment vertical="center"/>
    </xf>
    <xf numFmtId="176" fontId="7" fillId="4" borderId="24" xfId="3" applyNumberFormat="1" applyFont="1" applyFill="1" applyBorder="1" applyAlignment="1">
      <alignment vertical="center"/>
    </xf>
    <xf numFmtId="176" fontId="7" fillId="4" borderId="31" xfId="3" applyNumberFormat="1" applyFont="1" applyFill="1" applyBorder="1" applyAlignment="1">
      <alignment vertical="center"/>
    </xf>
    <xf numFmtId="178" fontId="7" fillId="4" borderId="31" xfId="3" applyNumberFormat="1" applyFont="1" applyFill="1" applyBorder="1" applyAlignment="1">
      <alignment vertical="center"/>
    </xf>
    <xf numFmtId="178" fontId="7" fillId="4" borderId="24" xfId="3" applyNumberFormat="1" applyFont="1" applyFill="1" applyBorder="1" applyAlignment="1">
      <alignment vertical="center"/>
    </xf>
    <xf numFmtId="178" fontId="7" fillId="4" borderId="21" xfId="3" applyNumberFormat="1" applyFont="1" applyFill="1" applyBorder="1" applyAlignment="1">
      <alignment vertical="center"/>
    </xf>
    <xf numFmtId="178" fontId="7" fillId="4" borderId="32" xfId="3" applyNumberFormat="1" applyFont="1" applyFill="1" applyBorder="1" applyAlignment="1">
      <alignment vertical="center"/>
    </xf>
    <xf numFmtId="176" fontId="7" fillId="4" borderId="5" xfId="0" applyNumberFormat="1" applyFont="1" applyFill="1" applyBorder="1" applyAlignment="1">
      <alignment horizontal="right"/>
    </xf>
    <xf numFmtId="176" fontId="7" fillId="4" borderId="6" xfId="0" applyNumberFormat="1" applyFont="1" applyFill="1" applyBorder="1" applyAlignment="1">
      <alignment horizontal="right"/>
    </xf>
    <xf numFmtId="176" fontId="7" fillId="4" borderId="11" xfId="3" applyNumberFormat="1" applyFont="1" applyFill="1" applyBorder="1" applyAlignment="1">
      <alignment vertical="center"/>
    </xf>
    <xf numFmtId="176" fontId="7" fillId="4" borderId="17" xfId="3" applyNumberFormat="1" applyFont="1" applyFill="1" applyBorder="1" applyAlignment="1">
      <alignment vertical="center"/>
    </xf>
    <xf numFmtId="176" fontId="7" fillId="4" borderId="0" xfId="3" applyNumberFormat="1" applyFont="1" applyFill="1" applyBorder="1" applyAlignment="1">
      <alignment vertical="center"/>
    </xf>
    <xf numFmtId="176" fontId="7" fillId="4" borderId="9" xfId="3" applyNumberFormat="1" applyFont="1" applyFill="1" applyBorder="1" applyAlignment="1">
      <alignment vertical="center"/>
    </xf>
    <xf numFmtId="176" fontId="7" fillId="4" borderId="12" xfId="3" applyNumberFormat="1" applyFont="1" applyFill="1" applyBorder="1" applyAlignment="1">
      <alignment vertical="center"/>
    </xf>
    <xf numFmtId="176" fontId="7" fillId="4" borderId="10" xfId="3" applyNumberFormat="1" applyFont="1" applyFill="1" applyBorder="1" applyAlignment="1">
      <alignment vertical="center"/>
    </xf>
    <xf numFmtId="178" fontId="7" fillId="4" borderId="12" xfId="3" applyNumberFormat="1" applyFont="1" applyFill="1" applyBorder="1" applyAlignment="1">
      <alignment vertical="center"/>
    </xf>
    <xf numFmtId="178" fontId="7" fillId="4" borderId="10" xfId="3" applyNumberFormat="1" applyFont="1" applyFill="1" applyBorder="1" applyAlignment="1">
      <alignment vertical="center"/>
    </xf>
    <xf numFmtId="178" fontId="7" fillId="4" borderId="0" xfId="3" applyNumberFormat="1" applyFont="1" applyFill="1" applyBorder="1" applyAlignment="1">
      <alignment vertical="center"/>
    </xf>
    <xf numFmtId="178" fontId="7" fillId="4" borderId="9" xfId="3" applyNumberFormat="1" applyFont="1" applyFill="1" applyBorder="1" applyAlignment="1">
      <alignment vertical="center"/>
    </xf>
    <xf numFmtId="178" fontId="7" fillId="4" borderId="11" xfId="3" applyNumberFormat="1" applyFont="1" applyFill="1" applyBorder="1" applyAlignment="1">
      <alignment vertical="center"/>
    </xf>
    <xf numFmtId="178" fontId="7" fillId="4" borderId="17" xfId="3" applyNumberFormat="1" applyFont="1" applyFill="1" applyBorder="1" applyAlignment="1">
      <alignment vertical="center"/>
    </xf>
    <xf numFmtId="178" fontId="7" fillId="4" borderId="25" xfId="3" applyNumberFormat="1" applyFont="1" applyFill="1" applyBorder="1" applyAlignment="1">
      <alignment vertical="center"/>
    </xf>
    <xf numFmtId="178" fontId="7" fillId="4" borderId="26" xfId="3" applyNumberFormat="1" applyFont="1" applyFill="1" applyBorder="1" applyAlignment="1">
      <alignment vertical="center"/>
    </xf>
    <xf numFmtId="41" fontId="11" fillId="4" borderId="3" xfId="0" applyNumberFormat="1" applyFont="1" applyFill="1" applyBorder="1" applyAlignment="1">
      <alignment vertical="center"/>
    </xf>
    <xf numFmtId="41" fontId="11" fillId="4" borderId="39" xfId="0" applyNumberFormat="1" applyFont="1" applyFill="1" applyBorder="1" applyAlignment="1">
      <alignment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7" fillId="0" borderId="0" xfId="0" applyFont="1" applyBorder="1" applyAlignment="1">
      <alignment horizontal="left" vertical="center" wrapText="1"/>
    </xf>
    <xf numFmtId="0" fontId="26" fillId="0" borderId="0" xfId="3" applyFont="1" applyAlignment="1">
      <alignment vertical="center" shrinkToFit="1"/>
    </xf>
    <xf numFmtId="38" fontId="7" fillId="0" borderId="0" xfId="0" applyNumberFormat="1" applyFont="1"/>
    <xf numFmtId="0" fontId="7" fillId="0" borderId="12" xfId="0" applyFont="1" applyBorder="1"/>
    <xf numFmtId="0" fontId="7" fillId="0" borderId="11" xfId="0" applyFont="1" applyBorder="1"/>
    <xf numFmtId="38" fontId="7" fillId="4" borderId="37" xfId="2" applyFont="1" applyFill="1" applyBorder="1" applyAlignment="1"/>
    <xf numFmtId="38" fontId="7" fillId="4" borderId="22" xfId="2" applyFont="1" applyFill="1" applyBorder="1" applyAlignment="1"/>
    <xf numFmtId="38" fontId="7" fillId="4" borderId="1" xfId="2" applyFont="1" applyFill="1" applyBorder="1" applyAlignment="1"/>
    <xf numFmtId="38" fontId="7" fillId="4" borderId="23" xfId="2" applyFont="1" applyFill="1" applyBorder="1" applyAlignment="1"/>
    <xf numFmtId="177" fontId="7" fillId="0" borderId="10" xfId="0" applyNumberFormat="1" applyFont="1" applyBorder="1"/>
    <xf numFmtId="0" fontId="7" fillId="0" borderId="20" xfId="0" applyFont="1" applyBorder="1"/>
    <xf numFmtId="0" fontId="7" fillId="0" borderId="41" xfId="0" applyFont="1" applyBorder="1"/>
    <xf numFmtId="0" fontId="7" fillId="0" borderId="28" xfId="0" applyFont="1" applyBorder="1"/>
    <xf numFmtId="0" fontId="7" fillId="0" borderId="29" xfId="0" applyFont="1" applyBorder="1"/>
    <xf numFmtId="0" fontId="27" fillId="0" borderId="0" xfId="0" applyFont="1" applyAlignment="1">
      <alignment vertical="center"/>
    </xf>
    <xf numFmtId="41" fontId="29" fillId="4" borderId="3" xfId="0" applyNumberFormat="1" applyFont="1" applyFill="1" applyBorder="1" applyAlignment="1">
      <alignment vertical="center"/>
    </xf>
    <xf numFmtId="41" fontId="29" fillId="4" borderId="39" xfId="0" applyNumberFormat="1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38" fontId="7" fillId="4" borderId="30" xfId="2" applyFont="1" applyFill="1" applyBorder="1" applyAlignment="1">
      <alignment vertical="center" shrinkToFit="1"/>
    </xf>
    <xf numFmtId="0" fontId="7" fillId="0" borderId="11" xfId="3" applyFont="1" applyBorder="1" applyAlignment="1">
      <alignment shrinkToFit="1"/>
    </xf>
    <xf numFmtId="0" fontId="7" fillId="0" borderId="0" xfId="3" applyFont="1" applyBorder="1" applyAlignment="1">
      <alignment shrinkToFit="1"/>
    </xf>
    <xf numFmtId="0" fontId="7" fillId="0" borderId="12" xfId="3" applyFont="1" applyBorder="1" applyAlignment="1">
      <alignment shrinkToFit="1"/>
    </xf>
    <xf numFmtId="177" fontId="7" fillId="0" borderId="22" xfId="0" applyNumberFormat="1" applyFont="1" applyFill="1" applyBorder="1" applyAlignment="1"/>
    <xf numFmtId="0" fontId="7" fillId="0" borderId="1" xfId="3" applyFont="1" applyBorder="1" applyAlignment="1">
      <alignment shrinkToFit="1"/>
    </xf>
    <xf numFmtId="0" fontId="7" fillId="0" borderId="37" xfId="3" applyFont="1" applyBorder="1" applyAlignment="1">
      <alignment shrinkToFit="1"/>
    </xf>
    <xf numFmtId="0" fontId="7" fillId="0" borderId="22" xfId="3" applyFont="1" applyBorder="1" applyAlignment="1">
      <alignment shrinkToFit="1"/>
    </xf>
    <xf numFmtId="0" fontId="7" fillId="0" borderId="23" xfId="3" applyFont="1" applyBorder="1" applyAlignment="1">
      <alignment shrinkToFit="1"/>
    </xf>
    <xf numFmtId="177" fontId="7" fillId="4" borderId="11" xfId="2" applyNumberFormat="1" applyFont="1" applyFill="1" applyBorder="1" applyAlignment="1"/>
    <xf numFmtId="177" fontId="7" fillId="0" borderId="11" xfId="2" applyNumberFormat="1" applyFont="1" applyFill="1" applyBorder="1" applyAlignment="1"/>
    <xf numFmtId="0" fontId="7" fillId="0" borderId="37" xfId="0" applyFont="1" applyBorder="1" applyAlignment="1"/>
    <xf numFmtId="177" fontId="7" fillId="0" borderId="37" xfId="0" applyNumberFormat="1" applyFont="1" applyFill="1" applyBorder="1" applyAlignment="1"/>
    <xf numFmtId="177" fontId="7" fillId="0" borderId="17" xfId="0" applyNumberFormat="1" applyFont="1" applyFill="1" applyBorder="1" applyAlignment="1"/>
    <xf numFmtId="38" fontId="7" fillId="4" borderId="24" xfId="2" applyFont="1" applyFill="1" applyBorder="1" applyAlignment="1"/>
    <xf numFmtId="177" fontId="7" fillId="0" borderId="0" xfId="2" applyNumberFormat="1" applyFont="1" applyFill="1" applyBorder="1" applyAlignment="1"/>
    <xf numFmtId="38" fontId="7" fillId="0" borderId="9" xfId="2" applyFont="1" applyFill="1" applyBorder="1" applyAlignment="1"/>
    <xf numFmtId="0" fontId="7" fillId="0" borderId="9" xfId="0" applyFont="1" applyBorder="1" applyAlignment="1"/>
    <xf numFmtId="177" fontId="7" fillId="0" borderId="24" xfId="0" applyNumberFormat="1" applyFont="1" applyFill="1" applyBorder="1" applyAlignment="1"/>
    <xf numFmtId="38" fontId="7" fillId="4" borderId="31" xfId="2" applyFont="1" applyFill="1" applyBorder="1" applyAlignment="1"/>
    <xf numFmtId="38" fontId="7" fillId="0" borderId="12" xfId="2" applyFont="1" applyFill="1" applyBorder="1" applyAlignment="1"/>
    <xf numFmtId="38" fontId="7" fillId="0" borderId="10" xfId="2" applyFont="1" applyFill="1" applyBorder="1" applyAlignment="1"/>
    <xf numFmtId="0" fontId="7" fillId="0" borderId="10" xfId="0" applyFont="1" applyBorder="1" applyAlignment="1"/>
    <xf numFmtId="177" fontId="7" fillId="0" borderId="31" xfId="0" applyNumberFormat="1" applyFont="1" applyFill="1" applyBorder="1" applyAlignment="1"/>
    <xf numFmtId="177" fontId="7" fillId="0" borderId="1" xfId="0" applyNumberFormat="1" applyFont="1" applyFill="1" applyBorder="1" applyAlignment="1"/>
    <xf numFmtId="0" fontId="11" fillId="0" borderId="11" xfId="3" applyFont="1" applyBorder="1" applyAlignment="1">
      <alignment shrinkToFit="1"/>
    </xf>
    <xf numFmtId="177" fontId="7" fillId="0" borderId="17" xfId="2" applyNumberFormat="1" applyFont="1" applyFill="1" applyBorder="1" applyAlignment="1"/>
    <xf numFmtId="177" fontId="7" fillId="0" borderId="21" xfId="0" applyNumberFormat="1" applyFont="1" applyFill="1" applyBorder="1" applyAlignment="1"/>
    <xf numFmtId="177" fontId="7" fillId="4" borderId="24" xfId="2" applyNumberFormat="1" applyFont="1" applyFill="1" applyBorder="1" applyAlignment="1"/>
    <xf numFmtId="0" fontId="11" fillId="0" borderId="0" xfId="3" applyFont="1" applyBorder="1" applyAlignment="1">
      <alignment shrinkToFit="1"/>
    </xf>
    <xf numFmtId="177" fontId="7" fillId="0" borderId="9" xfId="2" applyNumberFormat="1" applyFont="1" applyFill="1" applyBorder="1" applyAlignment="1"/>
    <xf numFmtId="0" fontId="11" fillId="0" borderId="12" xfId="3" applyFont="1" applyBorder="1" applyAlignment="1">
      <alignment shrinkToFit="1"/>
    </xf>
    <xf numFmtId="177" fontId="7" fillId="0" borderId="12" xfId="2" applyNumberFormat="1" applyFont="1" applyFill="1" applyBorder="1" applyAlignment="1"/>
    <xf numFmtId="177" fontId="7" fillId="0" borderId="10" xfId="2" applyNumberFormat="1" applyFont="1" applyFill="1" applyBorder="1" applyAlignment="1"/>
    <xf numFmtId="177" fontId="7" fillId="4" borderId="21" xfId="2" applyNumberFormat="1" applyFont="1" applyFill="1" applyBorder="1" applyAlignment="1"/>
    <xf numFmtId="177" fontId="7" fillId="4" borderId="24" xfId="0" applyNumberFormat="1" applyFont="1" applyFill="1" applyBorder="1" applyAlignment="1"/>
    <xf numFmtId="177" fontId="7" fillId="4" borderId="22" xfId="0" applyNumberFormat="1" applyFont="1" applyFill="1" applyBorder="1" applyAlignment="1"/>
    <xf numFmtId="177" fontId="7" fillId="4" borderId="12" xfId="2" applyNumberFormat="1" applyFont="1" applyFill="1" applyBorder="1" applyAlignment="1"/>
    <xf numFmtId="177" fontId="7" fillId="4" borderId="0" xfId="2" applyNumberFormat="1" applyFont="1" applyFill="1" applyBorder="1" applyAlignment="1"/>
    <xf numFmtId="177" fontId="7" fillId="0" borderId="0" xfId="0" applyNumberFormat="1" applyFont="1" applyFill="1" applyBorder="1" applyAlignment="1"/>
    <xf numFmtId="177" fontId="7" fillId="0" borderId="9" xfId="0" applyNumberFormat="1" applyFont="1" applyFill="1" applyBorder="1" applyAlignment="1"/>
    <xf numFmtId="177" fontId="7" fillId="4" borderId="0" xfId="0" applyNumberFormat="1" applyFont="1" applyFill="1" applyBorder="1" applyAlignment="1"/>
    <xf numFmtId="177" fontId="7" fillId="4" borderId="12" xfId="0" applyNumberFormat="1" applyFont="1" applyFill="1" applyBorder="1" applyAlignment="1"/>
    <xf numFmtId="177" fontId="7" fillId="0" borderId="12" xfId="0" applyNumberFormat="1" applyFont="1" applyFill="1" applyBorder="1" applyAlignment="1"/>
    <xf numFmtId="177" fontId="7" fillId="0" borderId="10" xfId="0" applyNumberFormat="1" applyFont="1" applyFill="1" applyBorder="1" applyAlignment="1"/>
    <xf numFmtId="177" fontId="7" fillId="4" borderId="11" xfId="0" applyNumberFormat="1" applyFont="1" applyFill="1" applyBorder="1" applyAlignment="1"/>
    <xf numFmtId="177" fontId="7" fillId="0" borderId="11" xfId="0" applyNumberFormat="1" applyFont="1" applyFill="1" applyBorder="1" applyAlignment="1"/>
    <xf numFmtId="177" fontId="7" fillId="4" borderId="31" xfId="0" applyNumberFormat="1" applyFont="1" applyFill="1" applyBorder="1" applyAlignment="1"/>
    <xf numFmtId="0" fontId="7" fillId="0" borderId="12" xfId="0" applyFont="1" applyBorder="1" applyAlignment="1"/>
    <xf numFmtId="0" fontId="7" fillId="0" borderId="11" xfId="0" applyFont="1" applyBorder="1" applyAlignment="1"/>
    <xf numFmtId="0" fontId="7" fillId="0" borderId="0" xfId="0" applyFont="1" applyBorder="1" applyAlignment="1"/>
    <xf numFmtId="0" fontId="7" fillId="0" borderId="22" xfId="0" applyFont="1" applyBorder="1" applyAlignment="1"/>
    <xf numFmtId="177" fontId="7" fillId="4" borderId="32" xfId="0" applyNumberFormat="1" applyFont="1" applyFill="1" applyBorder="1" applyAlignment="1"/>
    <xf numFmtId="0" fontId="11" fillId="0" borderId="25" xfId="3" applyFont="1" applyBorder="1" applyAlignment="1">
      <alignment shrinkToFit="1"/>
    </xf>
    <xf numFmtId="0" fontId="7" fillId="0" borderId="25" xfId="0" applyFont="1" applyBorder="1" applyAlignment="1"/>
    <xf numFmtId="0" fontId="7" fillId="0" borderId="23" xfId="0" applyFont="1" applyBorder="1" applyAlignment="1"/>
    <xf numFmtId="177" fontId="7" fillId="0" borderId="26" xfId="0" applyNumberFormat="1" applyFont="1" applyFill="1" applyBorder="1" applyAlignment="1"/>
    <xf numFmtId="177" fontId="7" fillId="4" borderId="17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17" xfId="0" applyNumberFormat="1" applyFont="1" applyFill="1" applyBorder="1" applyAlignment="1">
      <alignment horizontal="right"/>
    </xf>
    <xf numFmtId="177" fontId="7" fillId="0" borderId="31" xfId="0" applyNumberFormat="1" applyFont="1" applyFill="1" applyBorder="1" applyAlignment="1">
      <alignment horizontal="right"/>
    </xf>
    <xf numFmtId="177" fontId="7" fillId="0" borderId="21" xfId="0" applyNumberFormat="1" applyFont="1" applyFill="1" applyBorder="1" applyAlignment="1">
      <alignment horizontal="right"/>
    </xf>
    <xf numFmtId="177" fontId="7" fillId="4" borderId="42" xfId="0" applyNumberFormat="1" applyFont="1" applyFill="1" applyBorder="1" applyAlignment="1"/>
    <xf numFmtId="177" fontId="7" fillId="0" borderId="14" xfId="0" applyNumberFormat="1" applyFont="1" applyFill="1" applyBorder="1" applyAlignment="1"/>
    <xf numFmtId="38" fontId="7" fillId="4" borderId="42" xfId="2" applyFont="1" applyFill="1" applyBorder="1" applyAlignment="1"/>
    <xf numFmtId="38" fontId="7" fillId="0" borderId="14" xfId="2" applyFont="1" applyFill="1" applyBorder="1" applyAlignment="1"/>
    <xf numFmtId="177" fontId="7" fillId="0" borderId="15" xfId="0" applyNumberFormat="1" applyFont="1" applyFill="1" applyBorder="1" applyAlignment="1"/>
    <xf numFmtId="177" fontId="7" fillId="4" borderId="42" xfId="2" applyNumberFormat="1" applyFont="1" applyFill="1" applyBorder="1" applyAlignment="1"/>
    <xf numFmtId="177" fontId="7" fillId="0" borderId="14" xfId="2" applyNumberFormat="1" applyFont="1" applyFill="1" applyBorder="1" applyAlignment="1"/>
    <xf numFmtId="177" fontId="7" fillId="0" borderId="15" xfId="2" applyNumberFormat="1" applyFont="1" applyFill="1" applyBorder="1" applyAlignment="1"/>
    <xf numFmtId="177" fontId="7" fillId="4" borderId="14" xfId="2" applyNumberFormat="1" applyFont="1" applyFill="1" applyBorder="1" applyAlignment="1"/>
    <xf numFmtId="177" fontId="7" fillId="0" borderId="42" xfId="2" applyNumberFormat="1" applyFont="1" applyFill="1" applyBorder="1" applyAlignment="1"/>
    <xf numFmtId="38" fontId="7" fillId="0" borderId="15" xfId="2" applyFont="1" applyFill="1" applyBorder="1" applyAlignment="1"/>
    <xf numFmtId="177" fontId="7" fillId="0" borderId="40" xfId="0" applyNumberFormat="1" applyFont="1" applyFill="1" applyBorder="1" applyAlignment="1"/>
    <xf numFmtId="0" fontId="7" fillId="4" borderId="5" xfId="0" applyNumberFormat="1" applyFont="1" applyFill="1" applyBorder="1" applyAlignment="1">
      <alignment horizontal="right"/>
    </xf>
    <xf numFmtId="0" fontId="7" fillId="4" borderId="6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Border="1" applyAlignment="1"/>
    <xf numFmtId="177" fontId="7" fillId="0" borderId="25" xfId="0" applyNumberFormat="1" applyFont="1" applyBorder="1" applyAlignment="1"/>
    <xf numFmtId="38" fontId="7" fillId="4" borderId="5" xfId="2" applyFont="1" applyFill="1" applyBorder="1" applyAlignment="1">
      <alignment horizontal="right"/>
    </xf>
    <xf numFmtId="38" fontId="7" fillId="0" borderId="0" xfId="2" applyFont="1" applyFill="1" applyBorder="1" applyAlignment="1">
      <alignment horizontal="right"/>
    </xf>
    <xf numFmtId="38" fontId="7" fillId="0" borderId="0" xfId="2" applyFont="1" applyFill="1" applyBorder="1" applyAlignment="1"/>
    <xf numFmtId="38" fontId="7" fillId="0" borderId="12" xfId="2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right"/>
    </xf>
    <xf numFmtId="177" fontId="11" fillId="4" borderId="30" xfId="0" applyNumberFormat="1" applyFont="1" applyFill="1" applyBorder="1" applyAlignment="1"/>
    <xf numFmtId="38" fontId="11" fillId="4" borderId="30" xfId="2" applyFont="1" applyFill="1" applyBorder="1" applyAlignment="1"/>
    <xf numFmtId="38" fontId="11" fillId="4" borderId="27" xfId="2" applyFont="1" applyFill="1" applyBorder="1" applyAlignment="1"/>
    <xf numFmtId="177" fontId="11" fillId="0" borderId="24" xfId="0" applyNumberFormat="1" applyFont="1" applyFill="1" applyBorder="1" applyAlignment="1"/>
    <xf numFmtId="177" fontId="11" fillId="0" borderId="37" xfId="0" applyNumberFormat="1" applyFont="1" applyFill="1" applyBorder="1" applyAlignment="1"/>
    <xf numFmtId="177" fontId="11" fillId="0" borderId="0" xfId="0" applyNumberFormat="1" applyFont="1" applyFill="1" applyBorder="1" applyAlignment="1"/>
    <xf numFmtId="177" fontId="11" fillId="0" borderId="41" xfId="0" applyNumberFormat="1" applyFont="1" applyFill="1" applyBorder="1" applyAlignment="1"/>
    <xf numFmtId="38" fontId="11" fillId="0" borderId="24" xfId="2" applyFont="1" applyFill="1" applyBorder="1" applyAlignment="1"/>
    <xf numFmtId="38" fontId="11" fillId="0" borderId="28" xfId="2" applyFont="1" applyFill="1" applyBorder="1" applyAlignment="1"/>
    <xf numFmtId="177" fontId="11" fillId="0" borderId="31" xfId="0" applyNumberFormat="1" applyFont="1" applyFill="1" applyBorder="1" applyAlignment="1"/>
    <xf numFmtId="38" fontId="11" fillId="0" borderId="31" xfId="2" applyFont="1" applyFill="1" applyBorder="1" applyAlignment="1"/>
    <xf numFmtId="38" fontId="11" fillId="0" borderId="20" xfId="2" applyFont="1" applyFill="1" applyBorder="1" applyAlignment="1"/>
    <xf numFmtId="177" fontId="11" fillId="0" borderId="28" xfId="0" applyNumberFormat="1" applyFont="1" applyFill="1" applyBorder="1" applyAlignment="1"/>
    <xf numFmtId="177" fontId="11" fillId="0" borderId="32" xfId="0" applyNumberFormat="1" applyFont="1" applyFill="1" applyBorder="1" applyAlignment="1"/>
    <xf numFmtId="177" fontId="11" fillId="0" borderId="29" xfId="0" applyNumberFormat="1" applyFont="1" applyFill="1" applyBorder="1" applyAlignment="1"/>
    <xf numFmtId="177" fontId="11" fillId="0" borderId="20" xfId="0" applyNumberFormat="1" applyFont="1" applyFill="1" applyBorder="1" applyAlignment="1"/>
    <xf numFmtId="177" fontId="7" fillId="0" borderId="38" xfId="0" applyNumberFormat="1" applyFont="1" applyFill="1" applyBorder="1"/>
    <xf numFmtId="0" fontId="22" fillId="0" borderId="11" xfId="0" applyFont="1" applyBorder="1"/>
    <xf numFmtId="0" fontId="7" fillId="0" borderId="1" xfId="0" applyFont="1" applyBorder="1" applyAlignment="1"/>
    <xf numFmtId="0" fontId="7" fillId="3" borderId="58" xfId="0" applyFont="1" applyFill="1" applyBorder="1"/>
    <xf numFmtId="0" fontId="7" fillId="3" borderId="25" xfId="0" applyFont="1" applyFill="1" applyBorder="1" applyAlignment="1">
      <alignment horizontal="distributed" vertical="center"/>
    </xf>
    <xf numFmtId="0" fontId="7" fillId="3" borderId="26" xfId="0" applyFont="1" applyFill="1" applyBorder="1"/>
    <xf numFmtId="49" fontId="26" fillId="0" borderId="0" xfId="3" applyNumberFormat="1" applyFont="1" applyFill="1" applyAlignment="1">
      <alignment vertical="center" shrinkToFit="1"/>
    </xf>
    <xf numFmtId="0" fontId="7" fillId="0" borderId="0" xfId="0" applyFont="1" applyAlignment="1">
      <alignment horizontal="center"/>
    </xf>
    <xf numFmtId="177" fontId="7" fillId="4" borderId="32" xfId="0" applyNumberFormat="1" applyFont="1" applyFill="1" applyBorder="1" applyAlignment="1">
      <alignment horizontal="right"/>
    </xf>
    <xf numFmtId="0" fontId="7" fillId="3" borderId="0" xfId="0" applyFont="1" applyFill="1" applyBorder="1"/>
    <xf numFmtId="0" fontId="11" fillId="5" borderId="31" xfId="3" applyFont="1" applyFill="1" applyBorder="1" applyAlignment="1">
      <alignment vertical="center" wrapText="1"/>
    </xf>
    <xf numFmtId="0" fontId="11" fillId="5" borderId="12" xfId="3" applyFont="1" applyFill="1" applyBorder="1" applyAlignment="1">
      <alignment vertical="center" wrapText="1"/>
    </xf>
    <xf numFmtId="0" fontId="11" fillId="5" borderId="10" xfId="3" applyFont="1" applyFill="1" applyBorder="1" applyAlignment="1">
      <alignment vertical="center" wrapText="1"/>
    </xf>
    <xf numFmtId="0" fontId="7" fillId="5" borderId="12" xfId="3" applyFont="1" applyFill="1" applyBorder="1" applyAlignment="1">
      <alignment vertical="center" wrapText="1"/>
    </xf>
    <xf numFmtId="0" fontId="7" fillId="5" borderId="10" xfId="3" applyFont="1" applyFill="1" applyBorder="1" applyAlignment="1">
      <alignment vertical="center" wrapText="1"/>
    </xf>
    <xf numFmtId="0" fontId="11" fillId="5" borderId="21" xfId="3" applyFont="1" applyFill="1" applyBorder="1" applyAlignment="1">
      <alignment vertical="center" wrapText="1"/>
    </xf>
    <xf numFmtId="0" fontId="11" fillId="5" borderId="11" xfId="3" applyFont="1" applyFill="1" applyBorder="1" applyAlignment="1">
      <alignment vertical="center" wrapText="1"/>
    </xf>
    <xf numFmtId="0" fontId="11" fillId="5" borderId="17" xfId="3" applyFont="1" applyFill="1" applyBorder="1" applyAlignment="1">
      <alignment vertical="center" wrapText="1"/>
    </xf>
    <xf numFmtId="179" fontId="7" fillId="4" borderId="21" xfId="3" applyNumberFormat="1" applyFont="1" applyFill="1" applyBorder="1" applyAlignment="1">
      <alignment horizontal="right" shrinkToFit="1"/>
    </xf>
    <xf numFmtId="179" fontId="7" fillId="4" borderId="24" xfId="3" applyNumberFormat="1" applyFont="1" applyFill="1" applyBorder="1" applyAlignment="1">
      <alignment horizontal="right" shrinkToFit="1"/>
    </xf>
    <xf numFmtId="179" fontId="7" fillId="4" borderId="31" xfId="3" applyNumberFormat="1" applyFont="1" applyFill="1" applyBorder="1" applyAlignment="1">
      <alignment horizontal="right" shrinkToFit="1"/>
    </xf>
    <xf numFmtId="179" fontId="7" fillId="4" borderId="32" xfId="3" applyNumberFormat="1" applyFont="1" applyFill="1" applyBorder="1" applyAlignment="1">
      <alignment horizontal="right" shrinkToFit="1"/>
    </xf>
    <xf numFmtId="0" fontId="20" fillId="0" borderId="0" xfId="1" applyFont="1" applyAlignment="1" applyProtection="1"/>
    <xf numFmtId="0" fontId="20" fillId="0" borderId="0" xfId="1" applyFont="1" applyAlignment="1" applyProtection="1">
      <alignment horizontal="left"/>
    </xf>
    <xf numFmtId="0" fontId="8" fillId="0" borderId="0" xfId="0" applyFont="1" applyAlignment="1">
      <alignment horizontal="center"/>
    </xf>
    <xf numFmtId="0" fontId="7" fillId="2" borderId="44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38" fontId="7" fillId="2" borderId="43" xfId="2" applyFont="1" applyFill="1" applyBorder="1" applyAlignment="1">
      <alignment horizontal="center" vertical="center" wrapText="1"/>
    </xf>
    <xf numFmtId="38" fontId="7" fillId="2" borderId="3" xfId="2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2" borderId="18" xfId="0" applyFont="1" applyFill="1" applyBorder="1" applyAlignment="1">
      <alignment vertical="top"/>
    </xf>
    <xf numFmtId="0" fontId="7" fillId="2" borderId="12" xfId="0" applyFont="1" applyFill="1" applyBorder="1" applyAlignment="1">
      <alignment vertical="top"/>
    </xf>
    <xf numFmtId="0" fontId="7" fillId="2" borderId="2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1" xfId="0" applyBorder="1"/>
    <xf numFmtId="0" fontId="7" fillId="2" borderId="4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/>
    </xf>
    <xf numFmtId="0" fontId="0" fillId="0" borderId="12" xfId="0" applyBorder="1"/>
    <xf numFmtId="0" fontId="7" fillId="2" borderId="3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distributed" vertical="center"/>
    </xf>
    <xf numFmtId="0" fontId="10" fillId="2" borderId="6" xfId="0" applyFont="1" applyFill="1" applyBorder="1" applyAlignment="1">
      <alignment horizontal="distributed" vertical="center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7" fillId="2" borderId="3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10" xfId="0" applyBorder="1" applyAlignment="1"/>
    <xf numFmtId="0" fontId="7" fillId="2" borderId="49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 textRotation="255"/>
    </xf>
    <xf numFmtId="0" fontId="27" fillId="2" borderId="1" xfId="0" applyFont="1" applyFill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2" borderId="3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2" borderId="44" xfId="0" applyFont="1" applyFill="1" applyBorder="1" applyAlignment="1">
      <alignment horizontal="left" vertical="center"/>
    </xf>
    <xf numFmtId="0" fontId="7" fillId="2" borderId="45" xfId="0" applyFont="1" applyFill="1" applyBorder="1" applyAlignment="1">
      <alignment horizontal="left" vertical="center"/>
    </xf>
    <xf numFmtId="0" fontId="7" fillId="5" borderId="24" xfId="3" applyFont="1" applyFill="1" applyBorder="1" applyAlignment="1">
      <alignment horizontal="center" vertical="center" wrapText="1"/>
    </xf>
    <xf numFmtId="0" fontId="7" fillId="5" borderId="9" xfId="3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left" vertical="center" wrapText="1"/>
    </xf>
    <xf numFmtId="0" fontId="7" fillId="2" borderId="44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11" fillId="5" borderId="30" xfId="3" applyFont="1" applyFill="1" applyBorder="1" applyAlignment="1">
      <alignment horizontal="center" vertical="center" wrapText="1"/>
    </xf>
    <xf numFmtId="0" fontId="11" fillId="5" borderId="5" xfId="3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center" vertical="center" wrapText="1"/>
    </xf>
    <xf numFmtId="0" fontId="11" fillId="5" borderId="24" xfId="3" applyFont="1" applyFill="1" applyBorder="1" applyAlignment="1">
      <alignment horizontal="center" vertical="center" wrapText="1"/>
    </xf>
    <xf numFmtId="0" fontId="11" fillId="5" borderId="9" xfId="3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0" fillId="5" borderId="24" xfId="3" applyFont="1" applyFill="1" applyBorder="1" applyAlignment="1">
      <alignment horizontal="center" vertical="center" wrapText="1"/>
    </xf>
    <xf numFmtId="0" fontId="10" fillId="5" borderId="0" xfId="3" applyFont="1" applyFill="1" applyBorder="1" applyAlignment="1">
      <alignment horizontal="center" vertical="center" wrapText="1"/>
    </xf>
    <xf numFmtId="0" fontId="10" fillId="5" borderId="31" xfId="3" applyFont="1" applyFill="1" applyBorder="1" applyAlignment="1">
      <alignment horizontal="center" vertical="center" wrapText="1"/>
    </xf>
    <xf numFmtId="0" fontId="10" fillId="5" borderId="12" xfId="3" applyFont="1" applyFill="1" applyBorder="1" applyAlignment="1">
      <alignment horizontal="center" vertical="center" wrapText="1"/>
    </xf>
    <xf numFmtId="0" fontId="10" fillId="5" borderId="21" xfId="3" applyFont="1" applyFill="1" applyBorder="1" applyAlignment="1">
      <alignment horizontal="center" vertical="center" wrapText="1"/>
    </xf>
    <xf numFmtId="0" fontId="10" fillId="5" borderId="17" xfId="3" applyFont="1" applyFill="1" applyBorder="1" applyAlignment="1">
      <alignment horizontal="center" vertical="center" wrapText="1"/>
    </xf>
    <xf numFmtId="0" fontId="10" fillId="5" borderId="10" xfId="3" applyFont="1" applyFill="1" applyBorder="1" applyAlignment="1">
      <alignment horizontal="center" vertical="center" wrapText="1"/>
    </xf>
    <xf numFmtId="0" fontId="7" fillId="2" borderId="8" xfId="0" applyFont="1" applyFill="1" applyBorder="1" applyAlignment="1"/>
    <xf numFmtId="0" fontId="7" fillId="2" borderId="0" xfId="0" applyFont="1" applyFill="1" applyBorder="1" applyAlignment="1"/>
    <xf numFmtId="0" fontId="7" fillId="2" borderId="45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0" fontId="15" fillId="2" borderId="49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1" fillId="5" borderId="47" xfId="3" applyFont="1" applyFill="1" applyBorder="1" applyAlignment="1">
      <alignment horizontal="center" vertical="center" wrapText="1"/>
    </xf>
    <xf numFmtId="0" fontId="11" fillId="5" borderId="48" xfId="3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2" borderId="54" xfId="0" applyFont="1" applyFill="1" applyBorder="1" applyAlignment="1">
      <alignment horizontal="center" vertical="center" textRotation="255"/>
    </xf>
    <xf numFmtId="0" fontId="7" fillId="2" borderId="55" xfId="0" applyFont="1" applyFill="1" applyBorder="1" applyAlignment="1">
      <alignment horizontal="center" vertical="center" textRotation="255"/>
    </xf>
    <xf numFmtId="0" fontId="7" fillId="2" borderId="56" xfId="0" applyFont="1" applyFill="1" applyBorder="1" applyAlignment="1">
      <alignment horizontal="center" vertical="center" textRotation="255"/>
    </xf>
    <xf numFmtId="0" fontId="7" fillId="2" borderId="57" xfId="0" applyFont="1" applyFill="1" applyBorder="1" applyAlignment="1">
      <alignment horizontal="center" vertical="center" textRotation="255"/>
    </xf>
    <xf numFmtId="0" fontId="7" fillId="2" borderId="44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3" borderId="8" xfId="0" applyFont="1" applyFill="1" applyBorder="1"/>
    <xf numFmtId="0" fontId="7" fillId="3" borderId="0" xfId="0" applyFont="1" applyFill="1" applyBorder="1"/>
    <xf numFmtId="0" fontId="15" fillId="2" borderId="2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45" xfId="0" applyBorder="1"/>
    <xf numFmtId="0" fontId="27" fillId="2" borderId="45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31" xfId="0" applyFont="1" applyFill="1" applyBorder="1" applyAlignment="1">
      <alignment horizontal="center" vertical="center" textRotation="255"/>
    </xf>
    <xf numFmtId="0" fontId="7" fillId="2" borderId="17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textRotation="255"/>
    </xf>
    <xf numFmtId="0" fontId="15" fillId="2" borderId="49" xfId="0" applyFont="1" applyFill="1" applyBorder="1" applyAlignment="1">
      <alignment horizontal="left" vertical="center" wrapText="1"/>
    </xf>
    <xf numFmtId="0" fontId="15" fillId="2" borderId="44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31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38" fontId="7" fillId="0" borderId="32" xfId="2" applyFont="1" applyFill="1" applyBorder="1"/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362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2554" name="Line 1"/>
        <xdr:cNvSpPr>
          <a:spLocks noChangeShapeType="1"/>
        </xdr:cNvSpPr>
      </xdr:nvSpPr>
      <xdr:spPr bwMode="auto">
        <a:xfrm>
          <a:off x="276225" y="666750"/>
          <a:ext cx="876300" cy="1066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5416" name="Line 1"/>
        <xdr:cNvSpPr>
          <a:spLocks noChangeShapeType="1"/>
        </xdr:cNvSpPr>
      </xdr:nvSpPr>
      <xdr:spPr bwMode="auto">
        <a:xfrm>
          <a:off x="276225" y="666750"/>
          <a:ext cx="952500" cy="9048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295" name="Line 2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315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482" name="Line 1"/>
        <xdr:cNvSpPr>
          <a:spLocks noChangeShapeType="1"/>
        </xdr:cNvSpPr>
      </xdr:nvSpPr>
      <xdr:spPr bwMode="auto">
        <a:xfrm>
          <a:off x="276225" y="666750"/>
          <a:ext cx="952500" cy="800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506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>
          <a:off x="276225" y="838200"/>
          <a:ext cx="952500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4</xdr:row>
      <xdr:rowOff>9525</xdr:rowOff>
    </xdr:from>
    <xdr:to>
      <xdr:col>16</xdr:col>
      <xdr:colOff>9525</xdr:colOff>
      <xdr:row>6</xdr:row>
      <xdr:rowOff>9525</xdr:rowOff>
    </xdr:to>
    <xdr:sp macro="" textlink="">
      <xdr:nvSpPr>
        <xdr:cNvPr id="5653" name="Line 2"/>
        <xdr:cNvSpPr>
          <a:spLocks noChangeShapeType="1"/>
        </xdr:cNvSpPr>
      </xdr:nvSpPr>
      <xdr:spPr bwMode="auto">
        <a:xfrm>
          <a:off x="5819775" y="847725"/>
          <a:ext cx="952500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6410" name="Line 1"/>
        <xdr:cNvSpPr>
          <a:spLocks noChangeShapeType="1"/>
        </xdr:cNvSpPr>
      </xdr:nvSpPr>
      <xdr:spPr bwMode="auto">
        <a:xfrm>
          <a:off x="276225" y="666750"/>
          <a:ext cx="952500" cy="800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0</xdr:rowOff>
    </xdr:from>
    <xdr:to>
      <xdr:col>32</xdr:col>
      <xdr:colOff>0</xdr:colOff>
      <xdr:row>9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51460" y="662940"/>
          <a:ext cx="853440" cy="77724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"/>
  <sheetViews>
    <sheetView tabSelected="1" zoomScaleNormal="100" workbookViewId="0"/>
  </sheetViews>
  <sheetFormatPr defaultColWidth="9" defaultRowHeight="13.2"/>
  <cols>
    <col min="1" max="39" width="2.109375" style="50" customWidth="1"/>
    <col min="40" max="16384" width="9" style="50"/>
  </cols>
  <sheetData>
    <row r="1" spans="1:38" s="48" customFormat="1" ht="20.25" customHeight="1">
      <c r="A1" s="47" t="s">
        <v>119</v>
      </c>
    </row>
    <row r="2" spans="1:38" s="48" customFormat="1" ht="20.25" customHeight="1">
      <c r="A2" s="49" t="s">
        <v>120</v>
      </c>
    </row>
    <row r="3" spans="1:38" s="48" customFormat="1" ht="20.25" customHeight="1">
      <c r="A3" s="50"/>
      <c r="B3" s="49" t="s">
        <v>123</v>
      </c>
    </row>
    <row r="4" spans="1:38" ht="20.25" customHeight="1">
      <c r="A4" s="48"/>
      <c r="B4" s="48"/>
      <c r="C4" s="460" t="s">
        <v>222</v>
      </c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</row>
    <row r="5" spans="1:38" ht="20.25" customHeight="1">
      <c r="A5" s="48"/>
      <c r="B5" s="49" t="s">
        <v>201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8" ht="20.25" customHeight="1">
      <c r="A6" s="120"/>
      <c r="B6" s="120"/>
      <c r="C6" s="461" t="s">
        <v>255</v>
      </c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</row>
    <row r="7" spans="1:38" s="48" customFormat="1" ht="20.25" customHeight="1">
      <c r="B7" s="49" t="s">
        <v>121</v>
      </c>
    </row>
    <row r="8" spans="1:38" ht="20.25" customHeight="1">
      <c r="A8" s="48"/>
      <c r="B8" s="48"/>
      <c r="C8" s="460" t="s">
        <v>204</v>
      </c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</row>
    <row r="9" spans="1:38" s="48" customFormat="1" ht="20.25" customHeight="1">
      <c r="A9" s="50"/>
      <c r="B9" s="49" t="s">
        <v>122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</row>
    <row r="10" spans="1:38" ht="20.25" customHeight="1">
      <c r="A10" s="48"/>
      <c r="B10" s="48"/>
      <c r="C10" s="460" t="s">
        <v>205</v>
      </c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</row>
    <row r="11" spans="1:38" ht="20.25" customHeight="1">
      <c r="A11" s="120"/>
      <c r="B11" s="49" t="s">
        <v>223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</row>
    <row r="12" spans="1:38" ht="20.25" customHeight="1">
      <c r="A12" s="120"/>
      <c r="B12" s="120"/>
      <c r="C12" s="461" t="s">
        <v>256</v>
      </c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194"/>
      <c r="AE12" s="194"/>
      <c r="AF12" s="194"/>
      <c r="AG12" s="194"/>
      <c r="AH12" s="140"/>
      <c r="AI12" s="140"/>
      <c r="AJ12" s="140"/>
    </row>
    <row r="13" spans="1:38" s="48" customFormat="1" ht="20.25" customHeight="1">
      <c r="A13" s="120"/>
      <c r="B13" s="49" t="s">
        <v>196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</row>
    <row r="14" spans="1:38" ht="20.25" customHeight="1">
      <c r="A14" s="120"/>
      <c r="B14" s="120"/>
      <c r="C14" s="460" t="s">
        <v>225</v>
      </c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</row>
    <row r="15" spans="1:38" ht="20.25" customHeight="1">
      <c r="A15" s="120"/>
      <c r="B15" s="120"/>
      <c r="C15" s="460" t="s">
        <v>226</v>
      </c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</row>
    <row r="16" spans="1:38" s="48" customFormat="1" ht="20.25" customHeight="1">
      <c r="A16" s="120"/>
      <c r="B16" s="49" t="s">
        <v>190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</row>
    <row r="17" spans="1:37" ht="20.25" customHeight="1">
      <c r="A17" s="120"/>
      <c r="B17" s="120"/>
      <c r="C17" s="460" t="s">
        <v>227</v>
      </c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</row>
    <row r="18" spans="1:37" s="48" customFormat="1" ht="20.25" customHeight="1">
      <c r="A18" s="120"/>
      <c r="B18" s="49" t="s">
        <v>124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</row>
    <row r="19" spans="1:37" ht="20.25" customHeight="1">
      <c r="A19" s="120"/>
      <c r="B19" s="120"/>
      <c r="C19" s="460" t="s">
        <v>228</v>
      </c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</row>
    <row r="20" spans="1:37" s="48" customFormat="1" ht="20.25" customHeight="1">
      <c r="A20" s="120"/>
      <c r="B20" s="49" t="s">
        <v>125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</row>
    <row r="21" spans="1:37" ht="20.25" customHeight="1">
      <c r="A21" s="120"/>
      <c r="B21" s="120"/>
      <c r="C21" s="460" t="s">
        <v>239</v>
      </c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0"/>
      <c r="AH21" s="460"/>
      <c r="AI21" s="460"/>
      <c r="AJ21" s="460"/>
    </row>
    <row r="22" spans="1:37" s="48" customFormat="1" ht="20.25" customHeight="1">
      <c r="A22" s="49" t="s">
        <v>126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</row>
    <row r="23" spans="1:37" s="48" customFormat="1" ht="20.25" customHeight="1">
      <c r="A23" s="120"/>
      <c r="B23" s="49" t="s">
        <v>276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</row>
    <row r="24" spans="1:37" ht="20.25" customHeight="1">
      <c r="A24" s="120"/>
      <c r="B24" s="120"/>
      <c r="C24" s="461" t="s">
        <v>229</v>
      </c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461"/>
    </row>
    <row r="25" spans="1:37" s="48" customFormat="1" ht="20.25" customHeight="1">
      <c r="A25" s="120"/>
      <c r="B25" s="49" t="s">
        <v>196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</row>
    <row r="26" spans="1:37" ht="20.25" customHeight="1">
      <c r="A26" s="120"/>
      <c r="B26" s="120"/>
      <c r="C26" s="460" t="s">
        <v>230</v>
      </c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60"/>
      <c r="AJ26" s="460"/>
    </row>
    <row r="27" spans="1:37" s="48" customFormat="1" ht="20.25" customHeight="1">
      <c r="A27" s="49" t="s">
        <v>127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</row>
    <row r="28" spans="1:37" ht="20.25" customHeight="1">
      <c r="A28" s="120"/>
      <c r="B28" s="120"/>
      <c r="C28" s="460" t="s">
        <v>231</v>
      </c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0"/>
      <c r="AH28" s="460"/>
      <c r="AI28" s="460"/>
      <c r="AJ28" s="460"/>
    </row>
    <row r="29" spans="1:3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</row>
    <row r="30" spans="1:3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</row>
  </sheetData>
  <mergeCells count="13">
    <mergeCell ref="C26:AJ26"/>
    <mergeCell ref="C28:AJ28"/>
    <mergeCell ref="C17:AJ17"/>
    <mergeCell ref="C4:AJ4"/>
    <mergeCell ref="C19:AJ19"/>
    <mergeCell ref="C21:AJ21"/>
    <mergeCell ref="C8:AJ8"/>
    <mergeCell ref="C10:AJ10"/>
    <mergeCell ref="C14:AJ14"/>
    <mergeCell ref="C15:AJ15"/>
    <mergeCell ref="C6:AL6"/>
    <mergeCell ref="C24:AK24"/>
    <mergeCell ref="C12:AC12"/>
  </mergeCells>
  <phoneticPr fontId="2"/>
  <hyperlinks>
    <hyperlink ref="C8" location="'1表'!A1" display="第1表　国・公・私立別、市町村別学校数、学級数、児童数及び教職員数"/>
    <hyperlink ref="C10" location="'2表'!A1" display="第2表　国・公・私立別、市町村別学校数、学級数、生徒数及び教職員数"/>
    <hyperlink ref="C14" location="'3表'!A1" display="第3表　公・私立別、課程別、学科別生徒数"/>
    <hyperlink ref="C15" location="'4表'!A1" display="第4表　公・私立別、市町村別学校数、生徒数及び教職員数"/>
    <hyperlink ref="C4" location="'6表 '!A1" display="第6表　国・公・私立別、市町村別園数、在園者数、教職員数、修了者及び就園率"/>
    <hyperlink ref="C19" location="'7.8表'!A1" display="第7表　国・公・私立別、市町村別学校数、生徒数、教職員数、入学者数及び卒業者数"/>
    <hyperlink ref="C24" location="'9表'!A1" display="第9表　国・公・私立別、市町村別進路状況、進学率及び就職率"/>
    <hyperlink ref="C17" location="'5表'!A1" display="第5表　国・公・私立別学校種別、学校数、学級数及び教職員数"/>
    <hyperlink ref="C21" location="'7.8表'!N1" display="第8表　国・公・私立別、市町村別学校数、生徒数、教職員数、入学者数及び卒業者数"/>
    <hyperlink ref="C26" location="'10表'!A1" display="第10表　公・私立別市町村別　進路状況、進学率及び就職率"/>
    <hyperlink ref="C28" location="'11表'!A1" display="第11表　不就学学齢児童生徒数及び学齢児童生徒死亡者数等"/>
    <hyperlink ref="C4:AJ4" location="'1表 '!A1" display="第1表　国・公・私立別市町村別　園数、在園者数、教職員数、修了者数及び就園率"/>
    <hyperlink ref="C8:AJ8" location="'3表'!A1" display="第3表　国・公・私立別、市町村別学校数、学級数、児童数及び教職員数"/>
    <hyperlink ref="C10:AJ10" location="'4表'!A1" display="第4表　国・公・私立別、市町村別学校数、学級数、生徒数及び教職員数"/>
    <hyperlink ref="C14:AJ14" location="'6表'!A1" display="第6表　公・私立別、市町村別学校数及び教職員数"/>
    <hyperlink ref="C6" location="'6表 '!A1" display="第6表　国・公・私立別、市町村別園数、在園者数、教職員数、修了者及び就園率"/>
    <hyperlink ref="C6:AJ6" location="'2表'!A1" display="第2表　国・公・私立別、市町村別園数、在園者数、教職員数、修了者数及び就園率"/>
    <hyperlink ref="C15:AJ15" location="'7表'!A1" display="第7表　公・私立別、市町村別生徒数"/>
    <hyperlink ref="C17:AJ17" location="'8表'!A1" display="第8表　国・公・私立別、市町村別学校数、在学者数及び教職員数"/>
    <hyperlink ref="C19:AJ19" location="'9,10表'!A1" display="第9表　公・私立別、市町村別学校数、生徒数、教職員数、入学者数及び卒業者数"/>
    <hyperlink ref="C21:AJ21" location="'9,10表'!A1" display="第10表　市町村別学校数、生徒数、教職員数、入学者数及び卒業者数"/>
    <hyperlink ref="C24:AJ24" location="'11表'!A1" display="第11表　国・公・私立別、市町村別進路状況、進学率及び卒業者に占める就職者の割合"/>
    <hyperlink ref="C26:AJ26" location="'12表'!A1" display="第12表　公・私立別、市町村別進路状況、進学率及び卒業者に占める就職者の割合"/>
    <hyperlink ref="C28:AJ28" location="'13表'!A1" display="第13表　不就学学齢児童生徒数及び学齢児童生徒死亡者数等"/>
    <hyperlink ref="C12" location="'5表'!A1" display="第5表　国・公・私立別、市町村別学校数、学級数、児童・生徒数及び教職員数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21"/>
  <sheetViews>
    <sheetView workbookViewId="0"/>
  </sheetViews>
  <sheetFormatPr defaultColWidth="9" defaultRowHeight="9.6"/>
  <cols>
    <col min="1" max="1" width="3.6640625" style="3" customWidth="1"/>
    <col min="2" max="2" width="2.33203125" style="3" customWidth="1"/>
    <col min="3" max="3" width="8.77734375" style="3" customWidth="1"/>
    <col min="4" max="4" width="1.33203125" style="3" customWidth="1"/>
    <col min="5" max="8" width="5.6640625" style="3" customWidth="1"/>
    <col min="9" max="11" width="6.88671875" style="3" customWidth="1"/>
    <col min="12" max="12" width="8" style="3" customWidth="1"/>
    <col min="13" max="13" width="4.33203125" style="3" customWidth="1"/>
    <col min="14" max="14" width="2.33203125" style="3" customWidth="1"/>
    <col min="15" max="15" width="8.77734375" style="3" customWidth="1"/>
    <col min="16" max="16" width="1.33203125" style="3" customWidth="1"/>
    <col min="17" max="20" width="5.6640625" style="3" customWidth="1"/>
    <col min="21" max="23" width="6.88671875" style="3" customWidth="1"/>
    <col min="24" max="24" width="8" style="3" customWidth="1"/>
    <col min="25" max="16384" width="9" style="3"/>
  </cols>
  <sheetData>
    <row r="1" spans="1:24" ht="12" customHeight="1">
      <c r="A1" s="1"/>
      <c r="B1" s="2"/>
      <c r="N1" s="2"/>
    </row>
    <row r="2" spans="1:24" ht="13.5" customHeight="1">
      <c r="B2" s="14"/>
      <c r="C2" s="42" t="s">
        <v>207</v>
      </c>
      <c r="D2" s="5"/>
      <c r="E2" s="5"/>
      <c r="F2" s="43" t="s">
        <v>193</v>
      </c>
      <c r="G2" s="5"/>
      <c r="H2" s="5"/>
      <c r="I2" s="5"/>
      <c r="J2" s="5"/>
      <c r="K2" s="5"/>
      <c r="L2" s="5"/>
      <c r="N2" s="14"/>
      <c r="O2" s="42" t="s">
        <v>235</v>
      </c>
      <c r="P2" s="5"/>
      <c r="Q2" s="5"/>
      <c r="R2" s="43" t="s">
        <v>194</v>
      </c>
      <c r="S2" s="5"/>
      <c r="T2" s="5"/>
      <c r="U2" s="5"/>
      <c r="V2" s="5"/>
      <c r="W2" s="5"/>
      <c r="X2" s="5"/>
    </row>
    <row r="3" spans="1:24" ht="13.5" customHeight="1">
      <c r="A3" s="1"/>
      <c r="B3" s="5"/>
      <c r="C3" s="5"/>
      <c r="D3" s="5"/>
      <c r="E3" s="5"/>
      <c r="F3" s="43" t="s">
        <v>159</v>
      </c>
      <c r="G3" s="5"/>
      <c r="H3" s="5"/>
      <c r="I3" s="5"/>
      <c r="J3" s="5"/>
      <c r="K3" s="5"/>
      <c r="L3" s="5"/>
      <c r="N3" s="5"/>
      <c r="O3" s="5"/>
      <c r="P3" s="5"/>
      <c r="Q3" s="5"/>
      <c r="R3" s="43" t="s">
        <v>160</v>
      </c>
      <c r="S3" s="5"/>
      <c r="T3" s="5"/>
      <c r="U3" s="5"/>
      <c r="V3" s="5"/>
      <c r="W3" s="5"/>
      <c r="X3" s="5"/>
    </row>
    <row r="4" spans="1:24" ht="27" customHeight="1">
      <c r="A4" s="1"/>
      <c r="B4" s="17" t="s">
        <v>243</v>
      </c>
      <c r="C4" s="14"/>
      <c r="D4" s="14"/>
      <c r="E4" s="14"/>
      <c r="F4" s="14"/>
      <c r="G4" s="14"/>
      <c r="H4" s="14"/>
      <c r="I4" s="14"/>
      <c r="J4" s="14"/>
      <c r="L4" s="40" t="s">
        <v>143</v>
      </c>
      <c r="N4" s="17" t="s">
        <v>244</v>
      </c>
      <c r="O4" s="14"/>
      <c r="P4" s="14"/>
      <c r="Q4" s="14"/>
      <c r="R4" s="14"/>
      <c r="S4" s="14"/>
      <c r="T4" s="14"/>
      <c r="U4" s="14"/>
      <c r="V4" s="14"/>
      <c r="X4" s="40" t="s">
        <v>143</v>
      </c>
    </row>
    <row r="5" spans="1:24" ht="30" customHeight="1">
      <c r="A5" s="1"/>
      <c r="B5" s="18"/>
      <c r="C5" s="563" t="s">
        <v>54</v>
      </c>
      <c r="D5" s="564"/>
      <c r="E5" s="495" t="s">
        <v>34</v>
      </c>
      <c r="F5" s="468" t="s">
        <v>76</v>
      </c>
      <c r="G5" s="469"/>
      <c r="H5" s="469"/>
      <c r="I5" s="7" t="s">
        <v>50</v>
      </c>
      <c r="J5" s="7" t="s">
        <v>51</v>
      </c>
      <c r="K5" s="7" t="s">
        <v>74</v>
      </c>
      <c r="L5" s="38" t="s">
        <v>75</v>
      </c>
      <c r="N5" s="18"/>
      <c r="O5" s="563" t="s">
        <v>54</v>
      </c>
      <c r="P5" s="564"/>
      <c r="Q5" s="495" t="s">
        <v>34</v>
      </c>
      <c r="R5" s="468" t="s">
        <v>76</v>
      </c>
      <c r="S5" s="469"/>
      <c r="T5" s="469"/>
      <c r="U5" s="7" t="s">
        <v>50</v>
      </c>
      <c r="V5" s="7" t="s">
        <v>51</v>
      </c>
      <c r="W5" s="7" t="s">
        <v>74</v>
      </c>
      <c r="X5" s="38" t="s">
        <v>75</v>
      </c>
    </row>
    <row r="6" spans="1:24" ht="28.5" customHeight="1">
      <c r="A6" s="1"/>
      <c r="B6" s="491" t="s">
        <v>53</v>
      </c>
      <c r="C6" s="562"/>
      <c r="D6" s="23"/>
      <c r="E6" s="479"/>
      <c r="F6" s="22" t="s">
        <v>35</v>
      </c>
      <c r="G6" s="22" t="s">
        <v>40</v>
      </c>
      <c r="H6" s="22" t="s">
        <v>41</v>
      </c>
      <c r="I6" s="6" t="s">
        <v>52</v>
      </c>
      <c r="J6" s="6" t="s">
        <v>52</v>
      </c>
      <c r="K6" s="6" t="s">
        <v>77</v>
      </c>
      <c r="L6" s="44" t="s">
        <v>280</v>
      </c>
      <c r="N6" s="491" t="s">
        <v>53</v>
      </c>
      <c r="O6" s="562"/>
      <c r="P6" s="23"/>
      <c r="Q6" s="479"/>
      <c r="R6" s="22" t="s">
        <v>35</v>
      </c>
      <c r="S6" s="22" t="s">
        <v>40</v>
      </c>
      <c r="T6" s="22" t="s">
        <v>41</v>
      </c>
      <c r="U6" s="6" t="s">
        <v>52</v>
      </c>
      <c r="V6" s="6" t="s">
        <v>52</v>
      </c>
      <c r="W6" s="6" t="s">
        <v>77</v>
      </c>
      <c r="X6" s="44" t="s">
        <v>275</v>
      </c>
    </row>
    <row r="7" spans="1:24" ht="18.75" customHeight="1">
      <c r="A7" s="1"/>
      <c r="B7" s="482" t="s">
        <v>218</v>
      </c>
      <c r="C7" s="483"/>
      <c r="D7" s="15"/>
      <c r="E7" s="212">
        <f>SUM(E10:E18)</f>
        <v>36</v>
      </c>
      <c r="F7" s="232">
        <f t="shared" ref="F7:L7" si="0">SUM(F10:F18)</f>
        <v>5021</v>
      </c>
      <c r="G7" s="233">
        <f t="shared" si="0"/>
        <v>2040</v>
      </c>
      <c r="H7" s="233">
        <f t="shared" si="0"/>
        <v>2981</v>
      </c>
      <c r="I7" s="232">
        <f t="shared" si="0"/>
        <v>368</v>
      </c>
      <c r="J7" s="260">
        <f t="shared" si="0"/>
        <v>126</v>
      </c>
      <c r="K7" s="260">
        <f t="shared" si="0"/>
        <v>2365</v>
      </c>
      <c r="L7" s="269">
        <f t="shared" si="0"/>
        <v>2293</v>
      </c>
      <c r="N7" s="482" t="s">
        <v>218</v>
      </c>
      <c r="O7" s="483"/>
      <c r="P7" s="15"/>
      <c r="Q7" s="212">
        <f>SUM(Q9:Q11)</f>
        <v>7</v>
      </c>
      <c r="R7" s="205">
        <f t="shared" ref="R7:X7" si="1">SUM(R9:R11)</f>
        <v>416</v>
      </c>
      <c r="S7" s="261">
        <f t="shared" si="1"/>
        <v>129</v>
      </c>
      <c r="T7" s="261">
        <f t="shared" si="1"/>
        <v>287</v>
      </c>
      <c r="U7" s="205">
        <f t="shared" si="1"/>
        <v>27</v>
      </c>
      <c r="V7" s="212">
        <f t="shared" si="1"/>
        <v>2</v>
      </c>
      <c r="W7" s="212">
        <f t="shared" si="1"/>
        <v>290</v>
      </c>
      <c r="X7" s="270">
        <f t="shared" si="1"/>
        <v>218</v>
      </c>
    </row>
    <row r="8" spans="1:24" ht="18.75" customHeight="1">
      <c r="A8" s="1"/>
      <c r="B8" s="11"/>
      <c r="C8" s="12" t="s">
        <v>1</v>
      </c>
      <c r="D8" s="13"/>
      <c r="E8" s="70">
        <v>4</v>
      </c>
      <c r="F8" s="215">
        <f>SUM(G8:H8)</f>
        <v>379</v>
      </c>
      <c r="G8" s="67">
        <v>82</v>
      </c>
      <c r="H8" s="67">
        <v>297</v>
      </c>
      <c r="I8" s="83">
        <v>40</v>
      </c>
      <c r="J8" s="62">
        <v>14</v>
      </c>
      <c r="K8" s="62">
        <v>141</v>
      </c>
      <c r="L8" s="126">
        <v>142</v>
      </c>
      <c r="N8" s="11"/>
      <c r="O8" s="12" t="s">
        <v>2</v>
      </c>
      <c r="P8" s="13"/>
      <c r="Q8" s="71">
        <v>7</v>
      </c>
      <c r="R8" s="224">
        <f>SUM(S8:T8)</f>
        <v>416</v>
      </c>
      <c r="S8" s="71">
        <v>129</v>
      </c>
      <c r="T8" s="71">
        <v>287</v>
      </c>
      <c r="U8" s="82">
        <v>27</v>
      </c>
      <c r="V8" s="65">
        <v>2</v>
      </c>
      <c r="W8" s="65">
        <v>290</v>
      </c>
      <c r="X8" s="88">
        <v>218</v>
      </c>
    </row>
    <row r="9" spans="1:24" ht="18.75" customHeight="1">
      <c r="A9" s="1"/>
      <c r="B9" s="11"/>
      <c r="C9" s="12" t="s">
        <v>2</v>
      </c>
      <c r="D9" s="13"/>
      <c r="E9" s="71">
        <v>32</v>
      </c>
      <c r="F9" s="216">
        <f t="shared" ref="F9:F18" si="2">SUM(G9:H9)</f>
        <v>4642</v>
      </c>
      <c r="G9" s="69">
        <v>1958</v>
      </c>
      <c r="H9" s="69">
        <v>2684</v>
      </c>
      <c r="I9" s="84">
        <v>328</v>
      </c>
      <c r="J9" s="63">
        <v>112</v>
      </c>
      <c r="K9" s="63">
        <v>2224</v>
      </c>
      <c r="L9" s="127">
        <v>2151</v>
      </c>
      <c r="N9" s="11"/>
      <c r="O9" s="12" t="s">
        <v>3</v>
      </c>
      <c r="P9" s="13"/>
      <c r="Q9" s="70">
        <v>5</v>
      </c>
      <c r="R9" s="218">
        <f t="shared" ref="R9:R11" si="3">SUM(S9:T9)</f>
        <v>311</v>
      </c>
      <c r="S9" s="70">
        <v>90</v>
      </c>
      <c r="T9" s="70">
        <v>221</v>
      </c>
      <c r="U9" s="72">
        <v>24</v>
      </c>
      <c r="V9" s="64">
        <v>2</v>
      </c>
      <c r="W9" s="64">
        <v>185</v>
      </c>
      <c r="X9" s="86">
        <v>164</v>
      </c>
    </row>
    <row r="10" spans="1:24" ht="18.75" customHeight="1">
      <c r="A10" s="1"/>
      <c r="B10" s="11"/>
      <c r="C10" s="12" t="s">
        <v>3</v>
      </c>
      <c r="D10" s="13"/>
      <c r="E10" s="70">
        <v>22</v>
      </c>
      <c r="F10" s="215">
        <f t="shared" si="2"/>
        <v>3923</v>
      </c>
      <c r="G10" s="67">
        <v>1738</v>
      </c>
      <c r="H10" s="67">
        <v>2185</v>
      </c>
      <c r="I10" s="83">
        <v>253</v>
      </c>
      <c r="J10" s="62">
        <v>79</v>
      </c>
      <c r="K10" s="62">
        <v>1925</v>
      </c>
      <c r="L10" s="126">
        <v>1888</v>
      </c>
      <c r="N10" s="11"/>
      <c r="O10" s="12" t="s">
        <v>7</v>
      </c>
      <c r="P10" s="13"/>
      <c r="Q10" s="70">
        <v>1</v>
      </c>
      <c r="R10" s="218">
        <f t="shared" si="3"/>
        <v>20</v>
      </c>
      <c r="S10" s="70">
        <v>0</v>
      </c>
      <c r="T10" s="70">
        <v>20</v>
      </c>
      <c r="U10" s="72">
        <v>0</v>
      </c>
      <c r="V10" s="64">
        <v>0</v>
      </c>
      <c r="W10" s="64">
        <v>20</v>
      </c>
      <c r="X10" s="86">
        <v>20</v>
      </c>
    </row>
    <row r="11" spans="1:24" ht="18.75" customHeight="1">
      <c r="A11" s="1"/>
      <c r="B11" s="11"/>
      <c r="C11" s="12" t="s">
        <v>4</v>
      </c>
      <c r="D11" s="13"/>
      <c r="E11" s="70">
        <v>1</v>
      </c>
      <c r="F11" s="218">
        <f t="shared" si="2"/>
        <v>94</v>
      </c>
      <c r="G11" s="70">
        <v>8</v>
      </c>
      <c r="H11" s="70">
        <v>86</v>
      </c>
      <c r="I11" s="72">
        <v>8</v>
      </c>
      <c r="J11" s="64">
        <v>1</v>
      </c>
      <c r="K11" s="64">
        <v>32</v>
      </c>
      <c r="L11" s="86">
        <v>23</v>
      </c>
      <c r="N11" s="29"/>
      <c r="O11" s="30" t="s">
        <v>8</v>
      </c>
      <c r="P11" s="31"/>
      <c r="Q11" s="73">
        <v>1</v>
      </c>
      <c r="R11" s="225">
        <f t="shared" si="3"/>
        <v>85</v>
      </c>
      <c r="S11" s="73">
        <v>39</v>
      </c>
      <c r="T11" s="73">
        <v>46</v>
      </c>
      <c r="U11" s="85">
        <v>3</v>
      </c>
      <c r="V11" s="66">
        <v>0</v>
      </c>
      <c r="W11" s="66">
        <v>85</v>
      </c>
      <c r="X11" s="87">
        <v>34</v>
      </c>
    </row>
    <row r="12" spans="1:24" ht="18.75" customHeight="1">
      <c r="A12" s="1"/>
      <c r="B12" s="11"/>
      <c r="C12" s="12" t="s">
        <v>7</v>
      </c>
      <c r="D12" s="13"/>
      <c r="E12" s="70">
        <v>2</v>
      </c>
      <c r="F12" s="218">
        <f t="shared" si="2"/>
        <v>151</v>
      </c>
      <c r="G12" s="70">
        <v>17</v>
      </c>
      <c r="H12" s="70">
        <v>134</v>
      </c>
      <c r="I12" s="72">
        <v>19</v>
      </c>
      <c r="J12" s="64">
        <v>5</v>
      </c>
      <c r="K12" s="64">
        <v>58</v>
      </c>
      <c r="L12" s="86">
        <v>43</v>
      </c>
    </row>
    <row r="13" spans="1:24" ht="18.75" customHeight="1">
      <c r="A13" s="1"/>
      <c r="B13" s="11"/>
      <c r="C13" s="12" t="s">
        <v>8</v>
      </c>
      <c r="D13" s="13"/>
      <c r="E13" s="70">
        <v>1</v>
      </c>
      <c r="F13" s="218">
        <f t="shared" si="2"/>
        <v>129</v>
      </c>
      <c r="G13" s="70">
        <v>29</v>
      </c>
      <c r="H13" s="70">
        <v>100</v>
      </c>
      <c r="I13" s="72">
        <v>11</v>
      </c>
      <c r="J13" s="64">
        <v>1</v>
      </c>
      <c r="K13" s="64">
        <v>65</v>
      </c>
      <c r="L13" s="86">
        <v>68</v>
      </c>
    </row>
    <row r="14" spans="1:24" ht="18.75" customHeight="1">
      <c r="B14" s="141"/>
      <c r="C14" s="25" t="s">
        <v>11</v>
      </c>
      <c r="D14" s="33"/>
      <c r="E14" s="72">
        <v>6</v>
      </c>
      <c r="F14" s="218">
        <f t="shared" si="2"/>
        <v>403</v>
      </c>
      <c r="G14" s="70">
        <v>161</v>
      </c>
      <c r="H14" s="70">
        <v>242</v>
      </c>
      <c r="I14" s="72">
        <v>38</v>
      </c>
      <c r="J14" s="64">
        <v>25</v>
      </c>
      <c r="K14" s="64">
        <v>165</v>
      </c>
      <c r="L14" s="86">
        <v>145</v>
      </c>
    </row>
    <row r="15" spans="1:24" ht="18.75" customHeight="1">
      <c r="A15" s="59"/>
      <c r="B15" s="11"/>
      <c r="C15" s="12" t="s">
        <v>14</v>
      </c>
      <c r="D15" s="13"/>
      <c r="E15" s="89">
        <v>1</v>
      </c>
      <c r="F15" s="211">
        <f t="shared" si="2"/>
        <v>104</v>
      </c>
      <c r="G15" s="74">
        <v>6</v>
      </c>
      <c r="H15" s="74">
        <v>98</v>
      </c>
      <c r="I15" s="89">
        <v>8</v>
      </c>
      <c r="J15" s="99">
        <v>1</v>
      </c>
      <c r="K15" s="99">
        <v>34</v>
      </c>
      <c r="L15" s="438">
        <v>31</v>
      </c>
    </row>
    <row r="16" spans="1:24" ht="18.75" customHeight="1">
      <c r="A16" s="60"/>
      <c r="B16" s="11"/>
      <c r="C16" s="12" t="s">
        <v>6</v>
      </c>
      <c r="D16" s="13"/>
      <c r="E16" s="72">
        <v>1</v>
      </c>
      <c r="F16" s="218">
        <f t="shared" si="2"/>
        <v>107</v>
      </c>
      <c r="G16" s="70">
        <v>11</v>
      </c>
      <c r="H16" s="70">
        <v>96</v>
      </c>
      <c r="I16" s="72">
        <v>11</v>
      </c>
      <c r="J16" s="64">
        <v>2</v>
      </c>
      <c r="K16" s="64">
        <v>36</v>
      </c>
      <c r="L16" s="86">
        <v>33</v>
      </c>
    </row>
    <row r="17" spans="1:12" ht="18.75" customHeight="1">
      <c r="A17" s="1"/>
      <c r="B17" s="11"/>
      <c r="C17" s="12" t="s">
        <v>20</v>
      </c>
      <c r="D17" s="13"/>
      <c r="E17" s="72">
        <v>1</v>
      </c>
      <c r="F17" s="218">
        <f t="shared" si="2"/>
        <v>26</v>
      </c>
      <c r="G17" s="70">
        <v>12</v>
      </c>
      <c r="H17" s="70">
        <v>14</v>
      </c>
      <c r="I17" s="72">
        <v>4</v>
      </c>
      <c r="J17" s="64">
        <v>1</v>
      </c>
      <c r="K17" s="64">
        <v>8</v>
      </c>
      <c r="L17" s="86">
        <v>5</v>
      </c>
    </row>
    <row r="18" spans="1:12" ht="18.75" customHeight="1">
      <c r="A18" s="1"/>
      <c r="B18" s="29"/>
      <c r="C18" s="30" t="s">
        <v>158</v>
      </c>
      <c r="D18" s="31"/>
      <c r="E18" s="85">
        <v>1</v>
      </c>
      <c r="F18" s="225">
        <f t="shared" si="2"/>
        <v>84</v>
      </c>
      <c r="G18" s="73">
        <v>58</v>
      </c>
      <c r="H18" s="73">
        <v>26</v>
      </c>
      <c r="I18" s="85">
        <v>16</v>
      </c>
      <c r="J18" s="66">
        <v>11</v>
      </c>
      <c r="K18" s="66">
        <v>42</v>
      </c>
      <c r="L18" s="87">
        <v>57</v>
      </c>
    </row>
    <row r="19" spans="1:12" ht="10.5" customHeight="1"/>
    <row r="20" spans="1:12" ht="10.5" customHeight="1"/>
    <row r="21" spans="1:12" ht="10.5" customHeight="1"/>
  </sheetData>
  <mergeCells count="10">
    <mergeCell ref="Q5:Q6"/>
    <mergeCell ref="R5:T5"/>
    <mergeCell ref="N6:O6"/>
    <mergeCell ref="F5:H5"/>
    <mergeCell ref="E5:E6"/>
    <mergeCell ref="B7:C7"/>
    <mergeCell ref="B6:C6"/>
    <mergeCell ref="C5:D5"/>
    <mergeCell ref="N7:O7"/>
    <mergeCell ref="O5:P5"/>
  </mergeCells>
  <phoneticPr fontId="2"/>
  <pageMargins left="0.39370078740157483" right="0.19685039370078741" top="0.62992125984251968" bottom="0.43307086614173229" header="0.51181102362204722" footer="0.39370078740157483"/>
  <pageSetup paperSize="9" orientation="landscape" r:id="rId1"/>
  <headerFooter alignWithMargins="0"/>
  <ignoredErrors>
    <ignoredError sqref="E7:L7 F8:F18 Q7:X7 R8:R11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49"/>
  <sheetViews>
    <sheetView zoomScaleNormal="100" workbookViewId="0"/>
  </sheetViews>
  <sheetFormatPr defaultColWidth="9" defaultRowHeight="9.6"/>
  <cols>
    <col min="1" max="1" width="3.6640625" style="14" customWidth="1"/>
    <col min="2" max="2" width="2.33203125" style="14" customWidth="1"/>
    <col min="3" max="3" width="8.77734375" style="14" customWidth="1"/>
    <col min="4" max="4" width="1.33203125" style="14" customWidth="1"/>
    <col min="5" max="5" width="5.88671875" style="14" customWidth="1"/>
    <col min="6" max="7" width="5.109375" style="14" customWidth="1"/>
    <col min="8" max="9" width="5.109375" style="14" hidden="1" customWidth="1"/>
    <col min="10" max="29" width="5.109375" style="14" customWidth="1"/>
    <col min="30" max="30" width="2.88671875" style="14" customWidth="1"/>
    <col min="31" max="31" width="8.77734375" style="14" customWidth="1"/>
    <col min="32" max="32" width="2.109375" style="14" customWidth="1"/>
    <col min="33" max="33" width="5.6640625" style="14" customWidth="1"/>
    <col min="34" max="36" width="5.109375" style="14" customWidth="1"/>
    <col min="37" max="38" width="9" style="14" customWidth="1"/>
    <col min="39" max="16384" width="9" style="14"/>
  </cols>
  <sheetData>
    <row r="1" spans="1:44" ht="12" customHeight="1">
      <c r="A1" s="9"/>
      <c r="B1" s="16" t="s">
        <v>78</v>
      </c>
    </row>
    <row r="2" spans="1:44" ht="13.5" customHeight="1">
      <c r="A2" s="9"/>
      <c r="B2" s="462" t="s">
        <v>236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</row>
    <row r="3" spans="1:44" ht="27" customHeight="1">
      <c r="A3" s="9"/>
      <c r="B3" s="17" t="s">
        <v>274</v>
      </c>
      <c r="H3" s="318" t="s">
        <v>261</v>
      </c>
      <c r="I3" s="318"/>
      <c r="AC3" s="40" t="s">
        <v>171</v>
      </c>
      <c r="AE3" s="14" t="s">
        <v>289</v>
      </c>
      <c r="AG3" s="17"/>
      <c r="AI3" s="40"/>
      <c r="AR3" s="40" t="s">
        <v>171</v>
      </c>
    </row>
    <row r="4" spans="1:44" ht="10.5" customHeight="1">
      <c r="A4" s="9"/>
      <c r="B4" s="18"/>
      <c r="C4" s="463"/>
      <c r="D4" s="464"/>
      <c r="E4" s="583" t="s">
        <v>57</v>
      </c>
      <c r="F4" s="522"/>
      <c r="G4" s="523"/>
      <c r="H4" s="612"/>
      <c r="I4" s="612" t="s">
        <v>266</v>
      </c>
      <c r="J4" s="571" t="s">
        <v>128</v>
      </c>
      <c r="K4" s="595"/>
      <c r="L4" s="571" t="s">
        <v>129</v>
      </c>
      <c r="M4" s="595"/>
      <c r="N4" s="571" t="s">
        <v>130</v>
      </c>
      <c r="O4" s="595"/>
      <c r="P4" s="596" t="s">
        <v>172</v>
      </c>
      <c r="Q4" s="597"/>
      <c r="R4" s="571" t="s">
        <v>287</v>
      </c>
      <c r="S4" s="572"/>
      <c r="T4" s="615" t="s">
        <v>290</v>
      </c>
      <c r="U4" s="615"/>
      <c r="V4" s="615"/>
      <c r="W4" s="615"/>
      <c r="X4" s="615"/>
      <c r="Y4" s="615"/>
      <c r="Z4" s="615"/>
      <c r="AA4" s="615"/>
      <c r="AB4" s="615"/>
      <c r="AC4" s="616"/>
      <c r="AD4" s="18"/>
      <c r="AE4" s="463"/>
      <c r="AF4" s="464"/>
      <c r="AG4" s="598" t="s">
        <v>291</v>
      </c>
      <c r="AH4" s="599"/>
      <c r="AI4" s="598" t="s">
        <v>81</v>
      </c>
      <c r="AJ4" s="599"/>
      <c r="AK4" s="583" t="s">
        <v>175</v>
      </c>
      <c r="AL4" s="522"/>
      <c r="AM4" s="583" t="s">
        <v>80</v>
      </c>
      <c r="AN4" s="522"/>
      <c r="AO4" s="523"/>
      <c r="AP4" s="521" t="s">
        <v>292</v>
      </c>
      <c r="AQ4" s="625"/>
      <c r="AR4" s="626"/>
    </row>
    <row r="5" spans="1:44" ht="10.5" customHeight="1">
      <c r="A5" s="9"/>
      <c r="B5" s="19"/>
      <c r="C5" s="45" t="s">
        <v>62</v>
      </c>
      <c r="D5" s="37"/>
      <c r="E5" s="600"/>
      <c r="F5" s="601"/>
      <c r="G5" s="602"/>
      <c r="H5" s="613"/>
      <c r="I5" s="613"/>
      <c r="J5" s="604" t="s">
        <v>176</v>
      </c>
      <c r="K5" s="605"/>
      <c r="L5" s="604" t="s">
        <v>173</v>
      </c>
      <c r="M5" s="605"/>
      <c r="N5" s="604" t="s">
        <v>174</v>
      </c>
      <c r="O5" s="609"/>
      <c r="P5" s="604" t="s">
        <v>169</v>
      </c>
      <c r="Q5" s="609"/>
      <c r="R5" s="567" t="s">
        <v>286</v>
      </c>
      <c r="S5" s="568"/>
      <c r="T5" s="453"/>
      <c r="U5" s="454"/>
      <c r="V5" s="578" t="s">
        <v>281</v>
      </c>
      <c r="W5" s="579"/>
      <c r="X5" s="579"/>
      <c r="Y5" s="580"/>
      <c r="Z5" s="453"/>
      <c r="AA5" s="455"/>
      <c r="AB5" s="454"/>
      <c r="AC5" s="455"/>
      <c r="AD5" s="19"/>
      <c r="AE5" s="45" t="s">
        <v>62</v>
      </c>
      <c r="AF5" s="37"/>
      <c r="AG5" s="567"/>
      <c r="AH5" s="568"/>
      <c r="AI5" s="567"/>
      <c r="AJ5" s="568"/>
      <c r="AK5" s="584"/>
      <c r="AL5" s="585"/>
      <c r="AM5" s="600"/>
      <c r="AN5" s="601"/>
      <c r="AO5" s="602"/>
      <c r="AP5" s="627"/>
      <c r="AQ5" s="628"/>
      <c r="AR5" s="629"/>
    </row>
    <row r="6" spans="1:44" ht="10.5" customHeight="1">
      <c r="A6" s="9"/>
      <c r="B6" s="19"/>
      <c r="C6" s="45"/>
      <c r="D6" s="37"/>
      <c r="E6" s="600" t="s">
        <v>83</v>
      </c>
      <c r="F6" s="601"/>
      <c r="G6" s="602"/>
      <c r="H6" s="613"/>
      <c r="I6" s="613"/>
      <c r="J6" s="604"/>
      <c r="K6" s="605"/>
      <c r="L6" s="608"/>
      <c r="M6" s="609"/>
      <c r="N6" s="608"/>
      <c r="O6" s="609"/>
      <c r="P6" s="608"/>
      <c r="Q6" s="609"/>
      <c r="R6" s="567"/>
      <c r="S6" s="568"/>
      <c r="T6" s="581" t="s">
        <v>288</v>
      </c>
      <c r="U6" s="582"/>
      <c r="V6" s="586" t="s">
        <v>282</v>
      </c>
      <c r="W6" s="587"/>
      <c r="X6" s="590" t="s">
        <v>285</v>
      </c>
      <c r="Y6" s="591"/>
      <c r="Z6" s="581" t="s">
        <v>283</v>
      </c>
      <c r="AA6" s="582"/>
      <c r="AB6" s="565" t="s">
        <v>284</v>
      </c>
      <c r="AC6" s="566"/>
      <c r="AD6" s="19"/>
      <c r="AE6" s="45"/>
      <c r="AF6" s="37"/>
      <c r="AG6" s="567"/>
      <c r="AH6" s="568"/>
      <c r="AI6" s="567"/>
      <c r="AJ6" s="568"/>
      <c r="AK6" s="573" t="s">
        <v>177</v>
      </c>
      <c r="AL6" s="617" t="s">
        <v>170</v>
      </c>
      <c r="AM6" s="600"/>
      <c r="AN6" s="601"/>
      <c r="AO6" s="602"/>
      <c r="AP6" s="627"/>
      <c r="AQ6" s="628"/>
      <c r="AR6" s="629"/>
    </row>
    <row r="7" spans="1:44" ht="10.5" customHeight="1">
      <c r="A7" s="9"/>
      <c r="B7" s="19"/>
      <c r="C7" s="45"/>
      <c r="D7" s="37"/>
      <c r="E7" s="584"/>
      <c r="F7" s="585"/>
      <c r="G7" s="603"/>
      <c r="H7" s="614"/>
      <c r="I7" s="614"/>
      <c r="J7" s="606"/>
      <c r="K7" s="607"/>
      <c r="L7" s="610"/>
      <c r="M7" s="611"/>
      <c r="N7" s="610"/>
      <c r="O7" s="611"/>
      <c r="P7" s="610"/>
      <c r="Q7" s="611"/>
      <c r="R7" s="569"/>
      <c r="S7" s="570"/>
      <c r="T7" s="448"/>
      <c r="U7" s="449"/>
      <c r="V7" s="588"/>
      <c r="W7" s="589"/>
      <c r="X7" s="588"/>
      <c r="Y7" s="592"/>
      <c r="Z7" s="448"/>
      <c r="AA7" s="450"/>
      <c r="AB7" s="451"/>
      <c r="AC7" s="452"/>
      <c r="AD7" s="19"/>
      <c r="AE7" s="45"/>
      <c r="AF7" s="37"/>
      <c r="AG7" s="569"/>
      <c r="AH7" s="570"/>
      <c r="AI7" s="569"/>
      <c r="AJ7" s="570"/>
      <c r="AK7" s="574"/>
      <c r="AL7" s="618"/>
      <c r="AM7" s="584"/>
      <c r="AN7" s="585"/>
      <c r="AO7" s="603"/>
      <c r="AP7" s="630"/>
      <c r="AQ7" s="631"/>
      <c r="AR7" s="632"/>
    </row>
    <row r="8" spans="1:44" ht="10.5" customHeight="1" thickBot="1">
      <c r="A8" s="9"/>
      <c r="B8" s="593" t="s">
        <v>53</v>
      </c>
      <c r="C8" s="594"/>
      <c r="D8" s="21"/>
      <c r="E8" s="576" t="s">
        <v>35</v>
      </c>
      <c r="F8" s="576" t="s">
        <v>40</v>
      </c>
      <c r="G8" s="576" t="s">
        <v>41</v>
      </c>
      <c r="H8" s="200"/>
      <c r="I8" s="336"/>
      <c r="J8" s="576" t="s">
        <v>40</v>
      </c>
      <c r="K8" s="576" t="s">
        <v>41</v>
      </c>
      <c r="L8" s="576" t="s">
        <v>40</v>
      </c>
      <c r="M8" s="576" t="s">
        <v>41</v>
      </c>
      <c r="N8" s="576" t="s">
        <v>40</v>
      </c>
      <c r="O8" s="576" t="s">
        <v>41</v>
      </c>
      <c r="P8" s="576" t="s">
        <v>40</v>
      </c>
      <c r="Q8" s="576" t="s">
        <v>41</v>
      </c>
      <c r="R8" s="576" t="s">
        <v>40</v>
      </c>
      <c r="S8" s="576" t="s">
        <v>41</v>
      </c>
      <c r="T8" s="576" t="s">
        <v>40</v>
      </c>
      <c r="U8" s="576" t="s">
        <v>41</v>
      </c>
      <c r="V8" s="576" t="s">
        <v>40</v>
      </c>
      <c r="W8" s="576" t="s">
        <v>41</v>
      </c>
      <c r="X8" s="576" t="s">
        <v>40</v>
      </c>
      <c r="Y8" s="576" t="s">
        <v>41</v>
      </c>
      <c r="Z8" s="576" t="s">
        <v>40</v>
      </c>
      <c r="AA8" s="576" t="s">
        <v>41</v>
      </c>
      <c r="AB8" s="576" t="s">
        <v>40</v>
      </c>
      <c r="AC8" s="576" t="s">
        <v>41</v>
      </c>
      <c r="AD8" s="593" t="s">
        <v>53</v>
      </c>
      <c r="AE8" s="594"/>
      <c r="AF8" s="21"/>
      <c r="AG8" s="576" t="s">
        <v>40</v>
      </c>
      <c r="AH8" s="576" t="s">
        <v>41</v>
      </c>
      <c r="AI8" s="623" t="s">
        <v>40</v>
      </c>
      <c r="AJ8" s="621" t="s">
        <v>41</v>
      </c>
      <c r="AK8" s="574"/>
      <c r="AL8" s="619"/>
      <c r="AM8" s="517" t="s">
        <v>35</v>
      </c>
      <c r="AN8" s="517" t="s">
        <v>40</v>
      </c>
      <c r="AO8" s="517" t="s">
        <v>41</v>
      </c>
      <c r="AP8" s="517" t="s">
        <v>35</v>
      </c>
      <c r="AQ8" s="517" t="s">
        <v>40</v>
      </c>
      <c r="AR8" s="467" t="s">
        <v>41</v>
      </c>
    </row>
    <row r="9" spans="1:44" ht="10.5" customHeight="1" thickTop="1">
      <c r="A9" s="9"/>
      <c r="B9" s="484"/>
      <c r="C9" s="485"/>
      <c r="D9" s="23"/>
      <c r="E9" s="577"/>
      <c r="F9" s="577"/>
      <c r="G9" s="577"/>
      <c r="H9" s="201"/>
      <c r="I9" s="33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484"/>
      <c r="AE9" s="485"/>
      <c r="AF9" s="23"/>
      <c r="AG9" s="577"/>
      <c r="AH9" s="577"/>
      <c r="AI9" s="624"/>
      <c r="AJ9" s="622"/>
      <c r="AK9" s="575"/>
      <c r="AL9" s="620"/>
      <c r="AM9" s="479"/>
      <c r="AN9" s="479"/>
      <c r="AO9" s="479"/>
      <c r="AP9" s="479"/>
      <c r="AQ9" s="479"/>
      <c r="AR9" s="486"/>
    </row>
    <row r="10" spans="1:44" ht="12" customHeight="1">
      <c r="A10" s="9"/>
      <c r="B10" s="482" t="s">
        <v>218</v>
      </c>
      <c r="C10" s="483"/>
      <c r="D10" s="15"/>
      <c r="E10" s="338">
        <f>SUM(E14:E46)</f>
        <v>11379</v>
      </c>
      <c r="F10" s="209">
        <f t="shared" ref="F10:AC10" si="0">SUM(F14:F46)</f>
        <v>5755</v>
      </c>
      <c r="G10" s="209">
        <f t="shared" si="0"/>
        <v>5624</v>
      </c>
      <c r="H10" s="209">
        <f>SUM(J10:AJ10)</f>
        <v>11390</v>
      </c>
      <c r="I10" s="209">
        <f>SUM(J10:K10)</f>
        <v>11316</v>
      </c>
      <c r="J10" s="207">
        <f t="shared" si="0"/>
        <v>5717</v>
      </c>
      <c r="K10" s="210">
        <f t="shared" si="0"/>
        <v>5599</v>
      </c>
      <c r="L10" s="221">
        <f t="shared" si="0"/>
        <v>0</v>
      </c>
      <c r="M10" s="242">
        <f t="shared" si="0"/>
        <v>1</v>
      </c>
      <c r="N10" s="211">
        <f t="shared" si="0"/>
        <v>0</v>
      </c>
      <c r="O10" s="221">
        <f t="shared" si="0"/>
        <v>1</v>
      </c>
      <c r="P10" s="211">
        <f t="shared" si="0"/>
        <v>0</v>
      </c>
      <c r="Q10" s="242">
        <f t="shared" si="0"/>
        <v>0</v>
      </c>
      <c r="R10" s="211">
        <f t="shared" si="0"/>
        <v>8</v>
      </c>
      <c r="S10" s="242">
        <f t="shared" si="0"/>
        <v>5</v>
      </c>
      <c r="T10" s="212">
        <f t="shared" si="0"/>
        <v>2</v>
      </c>
      <c r="U10" s="248">
        <f t="shared" si="0"/>
        <v>1</v>
      </c>
      <c r="V10" s="248">
        <f t="shared" si="0"/>
        <v>2</v>
      </c>
      <c r="W10" s="248">
        <f t="shared" si="0"/>
        <v>2</v>
      </c>
      <c r="X10" s="248">
        <f t="shared" si="0"/>
        <v>1</v>
      </c>
      <c r="Y10" s="248">
        <f t="shared" si="0"/>
        <v>1</v>
      </c>
      <c r="Z10" s="248">
        <f t="shared" si="0"/>
        <v>2</v>
      </c>
      <c r="AA10" s="248">
        <f t="shared" si="0"/>
        <v>0</v>
      </c>
      <c r="AB10" s="248">
        <f t="shared" si="0"/>
        <v>0</v>
      </c>
      <c r="AC10" s="248">
        <f t="shared" si="0"/>
        <v>0</v>
      </c>
      <c r="AD10" s="482" t="s">
        <v>218</v>
      </c>
      <c r="AE10" s="483"/>
      <c r="AF10" s="447"/>
      <c r="AG10" s="205">
        <f t="shared" ref="AG10:AL10" si="1">SUM(AG14:AG46)</f>
        <v>30</v>
      </c>
      <c r="AH10" s="206">
        <f t="shared" si="1"/>
        <v>17</v>
      </c>
      <c r="AI10" s="205">
        <f t="shared" si="1"/>
        <v>0</v>
      </c>
      <c r="AJ10" s="206">
        <f t="shared" si="1"/>
        <v>1</v>
      </c>
      <c r="AK10" s="211">
        <f t="shared" si="1"/>
        <v>223</v>
      </c>
      <c r="AL10" s="212">
        <f t="shared" si="1"/>
        <v>1</v>
      </c>
      <c r="AM10" s="271">
        <f>(J10+K10)/E10*100</f>
        <v>99.446348536778274</v>
      </c>
      <c r="AN10" s="273">
        <f t="shared" ref="AN10:AN46" si="2">J10/F10*100</f>
        <v>99.339704604691576</v>
      </c>
      <c r="AO10" s="277">
        <f t="shared" ref="AO10:AO46" si="3">K10/G10*100</f>
        <v>99.555476529160742</v>
      </c>
      <c r="AP10" s="159">
        <f>(R10+S10)/E10*100</f>
        <v>0.11424554002987959</v>
      </c>
      <c r="AQ10" s="90">
        <f>R10/F10*100</f>
        <v>0.13900955690703737</v>
      </c>
      <c r="AR10" s="101">
        <f>S10/G10*100</f>
        <v>8.8904694167852058E-2</v>
      </c>
    </row>
    <row r="11" spans="1:44" ht="12" customHeight="1">
      <c r="A11" s="9"/>
      <c r="B11" s="11"/>
      <c r="C11" s="12" t="s">
        <v>0</v>
      </c>
      <c r="D11" s="13"/>
      <c r="E11" s="207">
        <f>SUM(F11:G11)</f>
        <v>156</v>
      </c>
      <c r="F11" s="68">
        <v>76</v>
      </c>
      <c r="G11" s="68">
        <v>80</v>
      </c>
      <c r="H11" s="208"/>
      <c r="I11" s="208"/>
      <c r="J11" s="61">
        <v>76</v>
      </c>
      <c r="K11" s="95">
        <v>80</v>
      </c>
      <c r="L11" s="74">
        <v>0</v>
      </c>
      <c r="M11" s="74">
        <v>0</v>
      </c>
      <c r="N11" s="89">
        <v>0</v>
      </c>
      <c r="O11" s="98">
        <v>0</v>
      </c>
      <c r="P11" s="74">
        <v>0</v>
      </c>
      <c r="Q11" s="74">
        <v>0</v>
      </c>
      <c r="R11" s="89">
        <v>0</v>
      </c>
      <c r="S11" s="98">
        <v>0</v>
      </c>
      <c r="T11" s="89">
        <v>0</v>
      </c>
      <c r="U11" s="98">
        <v>0</v>
      </c>
      <c r="V11" s="89">
        <v>0</v>
      </c>
      <c r="W11" s="98">
        <v>0</v>
      </c>
      <c r="X11" s="89">
        <v>0</v>
      </c>
      <c r="Y11" s="98">
        <v>0</v>
      </c>
      <c r="Z11" s="89">
        <v>0</v>
      </c>
      <c r="AA11" s="98">
        <v>0</v>
      </c>
      <c r="AB11" s="89">
        <v>0</v>
      </c>
      <c r="AC11" s="98">
        <v>0</v>
      </c>
      <c r="AD11" s="11"/>
      <c r="AE11" s="12" t="s">
        <v>0</v>
      </c>
      <c r="AF11" s="13"/>
      <c r="AG11" s="74">
        <v>0</v>
      </c>
      <c r="AH11" s="74">
        <v>0</v>
      </c>
      <c r="AI11" s="89">
        <v>0</v>
      </c>
      <c r="AJ11" s="98">
        <v>0</v>
      </c>
      <c r="AK11" s="74">
        <v>9</v>
      </c>
      <c r="AL11" s="89">
        <v>0</v>
      </c>
      <c r="AM11" s="456">
        <f t="shared" ref="AM11:AM46" si="4">(J11+K11)/E11*100</f>
        <v>100</v>
      </c>
      <c r="AN11" s="273">
        <f t="shared" si="2"/>
        <v>100</v>
      </c>
      <c r="AO11" s="277">
        <f t="shared" si="3"/>
        <v>100</v>
      </c>
      <c r="AP11" s="91">
        <v>0</v>
      </c>
      <c r="AQ11" s="91">
        <v>0</v>
      </c>
      <c r="AR11" s="100">
        <v>0</v>
      </c>
    </row>
    <row r="12" spans="1:44" ht="12" customHeight="1">
      <c r="A12" s="9"/>
      <c r="B12" s="11"/>
      <c r="C12" s="12" t="s">
        <v>1</v>
      </c>
      <c r="D12" s="13"/>
      <c r="E12" s="209">
        <f t="shared" ref="E12:E46" si="5">SUM(F12:G12)</f>
        <v>11168</v>
      </c>
      <c r="F12" s="67">
        <v>5660</v>
      </c>
      <c r="G12" s="67">
        <v>5508</v>
      </c>
      <c r="H12" s="209"/>
      <c r="I12" s="209"/>
      <c r="J12" s="83">
        <v>5622</v>
      </c>
      <c r="K12" s="96">
        <v>5483</v>
      </c>
      <c r="L12" s="70">
        <v>0</v>
      </c>
      <c r="M12" s="76">
        <v>1</v>
      </c>
      <c r="N12" s="72">
        <v>0</v>
      </c>
      <c r="O12" s="70">
        <v>1</v>
      </c>
      <c r="P12" s="72">
        <v>0</v>
      </c>
      <c r="Q12" s="76">
        <v>0</v>
      </c>
      <c r="R12" s="72">
        <v>8</v>
      </c>
      <c r="S12" s="76">
        <v>5</v>
      </c>
      <c r="T12" s="72">
        <v>2</v>
      </c>
      <c r="U12" s="76">
        <v>1</v>
      </c>
      <c r="V12" s="72">
        <v>2</v>
      </c>
      <c r="W12" s="76">
        <v>2</v>
      </c>
      <c r="X12" s="72">
        <v>1</v>
      </c>
      <c r="Y12" s="76">
        <v>1</v>
      </c>
      <c r="Z12" s="72">
        <v>2</v>
      </c>
      <c r="AA12" s="76">
        <v>0</v>
      </c>
      <c r="AB12" s="72">
        <v>0</v>
      </c>
      <c r="AC12" s="76">
        <v>0</v>
      </c>
      <c r="AD12" s="11"/>
      <c r="AE12" s="12" t="s">
        <v>1</v>
      </c>
      <c r="AF12" s="13"/>
      <c r="AG12" s="70">
        <v>30</v>
      </c>
      <c r="AH12" s="70">
        <v>17</v>
      </c>
      <c r="AI12" s="72">
        <v>0</v>
      </c>
      <c r="AJ12" s="70">
        <v>1</v>
      </c>
      <c r="AK12" s="72">
        <v>213</v>
      </c>
      <c r="AL12" s="72">
        <v>1</v>
      </c>
      <c r="AM12" s="457">
        <f t="shared" si="4"/>
        <v>99.435888252148999</v>
      </c>
      <c r="AN12" s="274">
        <f t="shared" si="2"/>
        <v>99.328621908127218</v>
      </c>
      <c r="AO12" s="278">
        <f t="shared" si="3"/>
        <v>99.546114742193168</v>
      </c>
      <c r="AP12" s="90">
        <f>(R12+S12)/E12*100</f>
        <v>0.11640401146131805</v>
      </c>
      <c r="AQ12" s="90">
        <f>R12/F12*100</f>
        <v>0.14134275618374559</v>
      </c>
      <c r="AR12" s="101">
        <f>S12/G12*100</f>
        <v>9.0777051561365285E-2</v>
      </c>
    </row>
    <row r="13" spans="1:44" ht="12" customHeight="1">
      <c r="A13" s="9"/>
      <c r="B13" s="11"/>
      <c r="C13" s="12" t="s">
        <v>2</v>
      </c>
      <c r="D13" s="13"/>
      <c r="E13" s="237">
        <f t="shared" si="5"/>
        <v>55</v>
      </c>
      <c r="F13" s="69">
        <v>19</v>
      </c>
      <c r="G13" s="69">
        <v>36</v>
      </c>
      <c r="H13" s="237"/>
      <c r="I13" s="237"/>
      <c r="J13" s="84">
        <v>19</v>
      </c>
      <c r="K13" s="97">
        <v>36</v>
      </c>
      <c r="L13" s="71">
        <v>0</v>
      </c>
      <c r="M13" s="77">
        <v>0</v>
      </c>
      <c r="N13" s="82">
        <v>0</v>
      </c>
      <c r="O13" s="71">
        <v>0</v>
      </c>
      <c r="P13" s="82">
        <v>0</v>
      </c>
      <c r="Q13" s="77">
        <v>0</v>
      </c>
      <c r="R13" s="82">
        <v>0</v>
      </c>
      <c r="S13" s="77">
        <v>0</v>
      </c>
      <c r="T13" s="82">
        <v>0</v>
      </c>
      <c r="U13" s="77">
        <v>0</v>
      </c>
      <c r="V13" s="82">
        <v>0</v>
      </c>
      <c r="W13" s="77">
        <v>0</v>
      </c>
      <c r="X13" s="82">
        <v>0</v>
      </c>
      <c r="Y13" s="77">
        <v>0</v>
      </c>
      <c r="Z13" s="82">
        <v>0</v>
      </c>
      <c r="AA13" s="77">
        <v>0</v>
      </c>
      <c r="AB13" s="82">
        <v>0</v>
      </c>
      <c r="AC13" s="77">
        <v>0</v>
      </c>
      <c r="AD13" s="11"/>
      <c r="AE13" s="12" t="s">
        <v>2</v>
      </c>
      <c r="AF13" s="13"/>
      <c r="AG13" s="71">
        <v>0</v>
      </c>
      <c r="AH13" s="71">
        <v>0</v>
      </c>
      <c r="AI13" s="82">
        <v>0</v>
      </c>
      <c r="AJ13" s="71">
        <v>0</v>
      </c>
      <c r="AK13" s="82">
        <v>1</v>
      </c>
      <c r="AL13" s="82">
        <v>0</v>
      </c>
      <c r="AM13" s="458">
        <f t="shared" si="4"/>
        <v>100</v>
      </c>
      <c r="AN13" s="275">
        <f t="shared" si="2"/>
        <v>100</v>
      </c>
      <c r="AO13" s="279">
        <f t="shared" si="3"/>
        <v>100</v>
      </c>
      <c r="AP13" s="92">
        <v>0</v>
      </c>
      <c r="AQ13" s="92">
        <v>0</v>
      </c>
      <c r="AR13" s="102">
        <v>0</v>
      </c>
    </row>
    <row r="14" spans="1:44" ht="12" customHeight="1">
      <c r="A14" s="9"/>
      <c r="B14" s="11"/>
      <c r="C14" s="12" t="s">
        <v>90</v>
      </c>
      <c r="D14" s="13"/>
      <c r="E14" s="209">
        <f t="shared" si="5"/>
        <v>2751</v>
      </c>
      <c r="F14" s="67">
        <v>1427</v>
      </c>
      <c r="G14" s="67">
        <v>1324</v>
      </c>
      <c r="H14" s="209"/>
      <c r="I14" s="209"/>
      <c r="J14" s="83">
        <v>1412</v>
      </c>
      <c r="K14" s="96">
        <v>1318</v>
      </c>
      <c r="L14" s="70">
        <v>0</v>
      </c>
      <c r="M14" s="76">
        <v>0</v>
      </c>
      <c r="N14" s="72">
        <v>0</v>
      </c>
      <c r="O14" s="70">
        <v>1</v>
      </c>
      <c r="P14" s="72">
        <v>0</v>
      </c>
      <c r="Q14" s="76">
        <v>0</v>
      </c>
      <c r="R14" s="72">
        <v>1</v>
      </c>
      <c r="S14" s="76">
        <v>0</v>
      </c>
      <c r="T14" s="72">
        <v>0</v>
      </c>
      <c r="U14" s="76">
        <v>0</v>
      </c>
      <c r="V14" s="72">
        <v>1</v>
      </c>
      <c r="W14" s="76">
        <v>0</v>
      </c>
      <c r="X14" s="72">
        <v>0</v>
      </c>
      <c r="Y14" s="76">
        <v>0</v>
      </c>
      <c r="Z14" s="72">
        <v>0</v>
      </c>
      <c r="AA14" s="76">
        <v>0</v>
      </c>
      <c r="AB14" s="72">
        <v>0</v>
      </c>
      <c r="AC14" s="76">
        <v>0</v>
      </c>
      <c r="AD14" s="11"/>
      <c r="AE14" s="12" t="s">
        <v>90</v>
      </c>
      <c r="AF14" s="13"/>
      <c r="AG14" s="70">
        <v>14</v>
      </c>
      <c r="AH14" s="70">
        <v>5</v>
      </c>
      <c r="AI14" s="72">
        <v>0</v>
      </c>
      <c r="AJ14" s="70">
        <v>0</v>
      </c>
      <c r="AK14" s="72">
        <v>52</v>
      </c>
      <c r="AL14" s="72">
        <v>0</v>
      </c>
      <c r="AM14" s="457">
        <f t="shared" si="4"/>
        <v>99.236641221374043</v>
      </c>
      <c r="AN14" s="274">
        <f t="shared" si="2"/>
        <v>98.948843728100911</v>
      </c>
      <c r="AO14" s="278">
        <f t="shared" si="3"/>
        <v>99.546827794561935</v>
      </c>
      <c r="AP14" s="91">
        <v>3.6350418029807298E-2</v>
      </c>
      <c r="AQ14" s="90">
        <v>7.0077084793272598E-2</v>
      </c>
      <c r="AR14" s="101">
        <v>0</v>
      </c>
    </row>
    <row r="15" spans="1:44" ht="12" customHeight="1">
      <c r="A15" s="9"/>
      <c r="B15" s="11"/>
      <c r="C15" s="12" t="s">
        <v>91</v>
      </c>
      <c r="D15" s="13"/>
      <c r="E15" s="209">
        <f t="shared" si="5"/>
        <v>473</v>
      </c>
      <c r="F15" s="67">
        <v>244</v>
      </c>
      <c r="G15" s="67">
        <v>229</v>
      </c>
      <c r="H15" s="209"/>
      <c r="I15" s="209"/>
      <c r="J15" s="83">
        <v>242</v>
      </c>
      <c r="K15" s="96">
        <v>226</v>
      </c>
      <c r="L15" s="70">
        <v>0</v>
      </c>
      <c r="M15" s="76">
        <v>0</v>
      </c>
      <c r="N15" s="72">
        <v>0</v>
      </c>
      <c r="O15" s="70">
        <v>0</v>
      </c>
      <c r="P15" s="72">
        <v>0</v>
      </c>
      <c r="Q15" s="76">
        <v>0</v>
      </c>
      <c r="R15" s="72">
        <v>1</v>
      </c>
      <c r="S15" s="76">
        <v>0</v>
      </c>
      <c r="T15" s="72">
        <v>1</v>
      </c>
      <c r="U15" s="76">
        <v>0</v>
      </c>
      <c r="V15" s="72">
        <v>0</v>
      </c>
      <c r="W15" s="76">
        <v>0</v>
      </c>
      <c r="X15" s="72">
        <v>0</v>
      </c>
      <c r="Y15" s="76">
        <v>0</v>
      </c>
      <c r="Z15" s="72">
        <v>0</v>
      </c>
      <c r="AA15" s="76">
        <v>0</v>
      </c>
      <c r="AB15" s="72">
        <v>0</v>
      </c>
      <c r="AC15" s="76">
        <v>0</v>
      </c>
      <c r="AD15" s="11"/>
      <c r="AE15" s="12" t="s">
        <v>91</v>
      </c>
      <c r="AF15" s="13"/>
      <c r="AG15" s="70">
        <v>1</v>
      </c>
      <c r="AH15" s="70">
        <v>3</v>
      </c>
      <c r="AI15" s="72">
        <v>0</v>
      </c>
      <c r="AJ15" s="70">
        <v>0</v>
      </c>
      <c r="AK15" s="72">
        <v>3</v>
      </c>
      <c r="AL15" s="72">
        <v>0</v>
      </c>
      <c r="AM15" s="457">
        <f t="shared" si="4"/>
        <v>98.942917547568712</v>
      </c>
      <c r="AN15" s="274">
        <f t="shared" si="2"/>
        <v>99.180327868852459</v>
      </c>
      <c r="AO15" s="278">
        <f t="shared" si="3"/>
        <v>98.689956331877724</v>
      </c>
      <c r="AP15" s="90">
        <v>0.21141649048625799</v>
      </c>
      <c r="AQ15" s="90">
        <v>0.409836065573771</v>
      </c>
      <c r="AR15" s="101">
        <v>0</v>
      </c>
    </row>
    <row r="16" spans="1:44" ht="12" customHeight="1">
      <c r="A16" s="9"/>
      <c r="B16" s="11"/>
      <c r="C16" s="12" t="s">
        <v>92</v>
      </c>
      <c r="D16" s="13"/>
      <c r="E16" s="209">
        <f t="shared" si="5"/>
        <v>297</v>
      </c>
      <c r="F16" s="67">
        <v>131</v>
      </c>
      <c r="G16" s="67">
        <v>166</v>
      </c>
      <c r="H16" s="209"/>
      <c r="I16" s="209"/>
      <c r="J16" s="83">
        <v>130</v>
      </c>
      <c r="K16" s="96">
        <v>165</v>
      </c>
      <c r="L16" s="70">
        <v>0</v>
      </c>
      <c r="M16" s="76">
        <v>0</v>
      </c>
      <c r="N16" s="72">
        <v>0</v>
      </c>
      <c r="O16" s="70">
        <v>0</v>
      </c>
      <c r="P16" s="72">
        <v>0</v>
      </c>
      <c r="Q16" s="76">
        <v>0</v>
      </c>
      <c r="R16" s="72">
        <v>0</v>
      </c>
      <c r="S16" s="76">
        <v>0</v>
      </c>
      <c r="T16" s="72">
        <v>0</v>
      </c>
      <c r="U16" s="76">
        <v>0</v>
      </c>
      <c r="V16" s="72">
        <v>0</v>
      </c>
      <c r="W16" s="76">
        <v>0</v>
      </c>
      <c r="X16" s="72">
        <v>0</v>
      </c>
      <c r="Y16" s="76">
        <v>0</v>
      </c>
      <c r="Z16" s="72">
        <v>0</v>
      </c>
      <c r="AA16" s="76">
        <v>0</v>
      </c>
      <c r="AB16" s="72">
        <v>0</v>
      </c>
      <c r="AC16" s="76">
        <v>0</v>
      </c>
      <c r="AD16" s="11"/>
      <c r="AE16" s="12" t="s">
        <v>92</v>
      </c>
      <c r="AF16" s="13"/>
      <c r="AG16" s="70">
        <v>1</v>
      </c>
      <c r="AH16" s="70">
        <v>1</v>
      </c>
      <c r="AI16" s="72">
        <v>0</v>
      </c>
      <c r="AJ16" s="70">
        <v>0</v>
      </c>
      <c r="AK16" s="72">
        <v>2</v>
      </c>
      <c r="AL16" s="72">
        <v>0</v>
      </c>
      <c r="AM16" s="457">
        <f t="shared" si="4"/>
        <v>99.326599326599336</v>
      </c>
      <c r="AN16" s="274">
        <f t="shared" si="2"/>
        <v>99.236641221374043</v>
      </c>
      <c r="AO16" s="278">
        <f t="shared" si="3"/>
        <v>99.397590361445793</v>
      </c>
      <c r="AP16" s="90">
        <v>0</v>
      </c>
      <c r="AQ16" s="90">
        <v>0</v>
      </c>
      <c r="AR16" s="101">
        <v>0</v>
      </c>
    </row>
    <row r="17" spans="1:44" ht="12" customHeight="1">
      <c r="A17" s="9"/>
      <c r="B17" s="11"/>
      <c r="C17" s="12" t="s">
        <v>93</v>
      </c>
      <c r="D17" s="13"/>
      <c r="E17" s="209">
        <f t="shared" si="5"/>
        <v>875</v>
      </c>
      <c r="F17" s="67">
        <v>442</v>
      </c>
      <c r="G17" s="67">
        <v>433</v>
      </c>
      <c r="H17" s="209"/>
      <c r="I17" s="209"/>
      <c r="J17" s="83">
        <v>441</v>
      </c>
      <c r="K17" s="96">
        <v>431</v>
      </c>
      <c r="L17" s="70">
        <v>0</v>
      </c>
      <c r="M17" s="76">
        <v>1</v>
      </c>
      <c r="N17" s="72">
        <v>0</v>
      </c>
      <c r="O17" s="70">
        <v>0</v>
      </c>
      <c r="P17" s="72">
        <v>0</v>
      </c>
      <c r="Q17" s="76">
        <v>0</v>
      </c>
      <c r="R17" s="72">
        <v>0</v>
      </c>
      <c r="S17" s="76">
        <v>1</v>
      </c>
      <c r="T17" s="72">
        <v>0</v>
      </c>
      <c r="U17" s="76">
        <v>0</v>
      </c>
      <c r="V17" s="72">
        <v>0</v>
      </c>
      <c r="W17" s="76">
        <v>1</v>
      </c>
      <c r="X17" s="72">
        <v>0</v>
      </c>
      <c r="Y17" s="76">
        <v>0</v>
      </c>
      <c r="Z17" s="72">
        <v>0</v>
      </c>
      <c r="AA17" s="76">
        <v>0</v>
      </c>
      <c r="AB17" s="72">
        <v>0</v>
      </c>
      <c r="AC17" s="76">
        <v>0</v>
      </c>
      <c r="AD17" s="11"/>
      <c r="AE17" s="12" t="s">
        <v>93</v>
      </c>
      <c r="AF17" s="13"/>
      <c r="AG17" s="70">
        <v>1</v>
      </c>
      <c r="AH17" s="70">
        <v>0</v>
      </c>
      <c r="AI17" s="72">
        <v>0</v>
      </c>
      <c r="AJ17" s="70">
        <v>0</v>
      </c>
      <c r="AK17" s="72">
        <v>10</v>
      </c>
      <c r="AL17" s="72">
        <v>0</v>
      </c>
      <c r="AM17" s="457">
        <f t="shared" si="4"/>
        <v>99.657142857142858</v>
      </c>
      <c r="AN17" s="274">
        <f t="shared" si="2"/>
        <v>99.773755656108591</v>
      </c>
      <c r="AO17" s="278">
        <f t="shared" si="3"/>
        <v>99.53810623556582</v>
      </c>
      <c r="AP17" s="90">
        <v>0.114285714285714</v>
      </c>
      <c r="AQ17" s="90">
        <v>0</v>
      </c>
      <c r="AR17" s="101">
        <v>0.23094688221709</v>
      </c>
    </row>
    <row r="18" spans="1:44" ht="12" customHeight="1">
      <c r="A18" s="9"/>
      <c r="B18" s="11"/>
      <c r="C18" s="12" t="s">
        <v>94</v>
      </c>
      <c r="D18" s="13"/>
      <c r="E18" s="215">
        <f t="shared" si="5"/>
        <v>857</v>
      </c>
      <c r="F18" s="67">
        <v>443</v>
      </c>
      <c r="G18" s="67">
        <v>414</v>
      </c>
      <c r="H18" s="209"/>
      <c r="I18" s="209"/>
      <c r="J18" s="83">
        <v>442</v>
      </c>
      <c r="K18" s="96">
        <v>414</v>
      </c>
      <c r="L18" s="70">
        <v>0</v>
      </c>
      <c r="M18" s="76">
        <v>0</v>
      </c>
      <c r="N18" s="72">
        <v>0</v>
      </c>
      <c r="O18" s="70">
        <v>0</v>
      </c>
      <c r="P18" s="72">
        <v>0</v>
      </c>
      <c r="Q18" s="76">
        <v>0</v>
      </c>
      <c r="R18" s="72">
        <v>1</v>
      </c>
      <c r="S18" s="76">
        <v>0</v>
      </c>
      <c r="T18" s="82">
        <v>0</v>
      </c>
      <c r="U18" s="77">
        <v>0</v>
      </c>
      <c r="V18" s="82">
        <v>0</v>
      </c>
      <c r="W18" s="77">
        <v>0</v>
      </c>
      <c r="X18" s="82">
        <v>1</v>
      </c>
      <c r="Y18" s="77">
        <v>0</v>
      </c>
      <c r="Z18" s="82">
        <v>0</v>
      </c>
      <c r="AA18" s="77">
        <v>0</v>
      </c>
      <c r="AB18" s="82">
        <v>0</v>
      </c>
      <c r="AC18" s="77">
        <v>0</v>
      </c>
      <c r="AD18" s="11"/>
      <c r="AE18" s="12" t="s">
        <v>94</v>
      </c>
      <c r="AF18" s="13"/>
      <c r="AG18" s="70">
        <v>0</v>
      </c>
      <c r="AH18" s="70">
        <v>0</v>
      </c>
      <c r="AI18" s="72">
        <v>0</v>
      </c>
      <c r="AJ18" s="70">
        <v>0</v>
      </c>
      <c r="AK18" s="72">
        <v>2</v>
      </c>
      <c r="AL18" s="72">
        <v>0</v>
      </c>
      <c r="AM18" s="457">
        <f t="shared" si="4"/>
        <v>99.88331388564761</v>
      </c>
      <c r="AN18" s="274">
        <f t="shared" si="2"/>
        <v>99.77426636568849</v>
      </c>
      <c r="AO18" s="278">
        <f t="shared" si="3"/>
        <v>100</v>
      </c>
      <c r="AP18" s="90">
        <v>0.116686114352392</v>
      </c>
      <c r="AQ18" s="90">
        <v>0.225733634311512</v>
      </c>
      <c r="AR18" s="101">
        <v>0</v>
      </c>
    </row>
    <row r="19" spans="1:44" ht="12" customHeight="1">
      <c r="A19" s="9"/>
      <c r="B19" s="11"/>
      <c r="C19" s="12" t="s">
        <v>95</v>
      </c>
      <c r="D19" s="13"/>
      <c r="E19" s="207">
        <f t="shared" si="5"/>
        <v>331</v>
      </c>
      <c r="F19" s="68">
        <v>157</v>
      </c>
      <c r="G19" s="68">
        <v>174</v>
      </c>
      <c r="H19" s="208"/>
      <c r="I19" s="208"/>
      <c r="J19" s="61">
        <v>156</v>
      </c>
      <c r="K19" s="95">
        <v>173</v>
      </c>
      <c r="L19" s="74">
        <v>0</v>
      </c>
      <c r="M19" s="98">
        <v>0</v>
      </c>
      <c r="N19" s="89">
        <v>0</v>
      </c>
      <c r="O19" s="74">
        <v>0</v>
      </c>
      <c r="P19" s="89">
        <v>0</v>
      </c>
      <c r="Q19" s="98">
        <v>0</v>
      </c>
      <c r="R19" s="89">
        <v>0</v>
      </c>
      <c r="S19" s="98">
        <v>1</v>
      </c>
      <c r="T19" s="72">
        <v>0</v>
      </c>
      <c r="U19" s="76">
        <v>0</v>
      </c>
      <c r="V19" s="72">
        <v>0</v>
      </c>
      <c r="W19" s="76">
        <v>1</v>
      </c>
      <c r="X19" s="72">
        <v>0</v>
      </c>
      <c r="Y19" s="76">
        <v>0</v>
      </c>
      <c r="Z19" s="72">
        <v>0</v>
      </c>
      <c r="AA19" s="76">
        <v>0</v>
      </c>
      <c r="AB19" s="72">
        <v>0</v>
      </c>
      <c r="AC19" s="76">
        <v>0</v>
      </c>
      <c r="AD19" s="11"/>
      <c r="AE19" s="12" t="s">
        <v>95</v>
      </c>
      <c r="AF19" s="13"/>
      <c r="AG19" s="74">
        <v>1</v>
      </c>
      <c r="AH19" s="74">
        <v>0</v>
      </c>
      <c r="AI19" s="89">
        <v>0</v>
      </c>
      <c r="AJ19" s="74">
        <v>0</v>
      </c>
      <c r="AK19" s="89">
        <v>8</v>
      </c>
      <c r="AL19" s="89">
        <v>0</v>
      </c>
      <c r="AM19" s="456">
        <f t="shared" si="4"/>
        <v>99.395770392749256</v>
      </c>
      <c r="AN19" s="273">
        <f t="shared" si="2"/>
        <v>99.363057324840767</v>
      </c>
      <c r="AO19" s="277">
        <f t="shared" si="3"/>
        <v>99.425287356321832</v>
      </c>
      <c r="AP19" s="91">
        <v>0.30211480362537801</v>
      </c>
      <c r="AQ19" s="91">
        <v>0</v>
      </c>
      <c r="AR19" s="100">
        <v>0.57471264367816099</v>
      </c>
    </row>
    <row r="20" spans="1:44" ht="12" customHeight="1">
      <c r="A20" s="9"/>
      <c r="B20" s="11"/>
      <c r="C20" s="12" t="s">
        <v>96</v>
      </c>
      <c r="D20" s="13"/>
      <c r="E20" s="215">
        <f t="shared" si="5"/>
        <v>222</v>
      </c>
      <c r="F20" s="67">
        <v>109</v>
      </c>
      <c r="G20" s="67">
        <v>113</v>
      </c>
      <c r="H20" s="209"/>
      <c r="I20" s="209"/>
      <c r="J20" s="83">
        <v>109</v>
      </c>
      <c r="K20" s="96">
        <v>112</v>
      </c>
      <c r="L20" s="70">
        <v>0</v>
      </c>
      <c r="M20" s="76">
        <v>0</v>
      </c>
      <c r="N20" s="72">
        <v>0</v>
      </c>
      <c r="O20" s="70">
        <v>0</v>
      </c>
      <c r="P20" s="72">
        <v>0</v>
      </c>
      <c r="Q20" s="76">
        <v>0</v>
      </c>
      <c r="R20" s="72">
        <v>0</v>
      </c>
      <c r="S20" s="76">
        <v>0</v>
      </c>
      <c r="T20" s="72">
        <v>0</v>
      </c>
      <c r="U20" s="76">
        <v>0</v>
      </c>
      <c r="V20" s="72">
        <v>0</v>
      </c>
      <c r="W20" s="76">
        <v>0</v>
      </c>
      <c r="X20" s="72">
        <v>0</v>
      </c>
      <c r="Y20" s="76">
        <v>0</v>
      </c>
      <c r="Z20" s="72">
        <v>0</v>
      </c>
      <c r="AA20" s="76">
        <v>0</v>
      </c>
      <c r="AB20" s="72">
        <v>0</v>
      </c>
      <c r="AC20" s="76">
        <v>0</v>
      </c>
      <c r="AD20" s="11"/>
      <c r="AE20" s="12" t="s">
        <v>96</v>
      </c>
      <c r="AF20" s="13"/>
      <c r="AG20" s="70">
        <v>0</v>
      </c>
      <c r="AH20" s="70">
        <v>1</v>
      </c>
      <c r="AI20" s="72">
        <v>0</v>
      </c>
      <c r="AJ20" s="70">
        <v>0</v>
      </c>
      <c r="AK20" s="72">
        <v>5</v>
      </c>
      <c r="AL20" s="72">
        <v>0</v>
      </c>
      <c r="AM20" s="457">
        <f t="shared" si="4"/>
        <v>99.549549549549553</v>
      </c>
      <c r="AN20" s="274">
        <f t="shared" si="2"/>
        <v>100</v>
      </c>
      <c r="AO20" s="278">
        <f t="shared" si="3"/>
        <v>99.115044247787608</v>
      </c>
      <c r="AP20" s="90">
        <v>0</v>
      </c>
      <c r="AQ20" s="90">
        <v>0</v>
      </c>
      <c r="AR20" s="101">
        <v>0</v>
      </c>
    </row>
    <row r="21" spans="1:44" ht="12" customHeight="1">
      <c r="A21" s="9"/>
      <c r="B21" s="11"/>
      <c r="C21" s="12" t="s">
        <v>97</v>
      </c>
      <c r="D21" s="13"/>
      <c r="E21" s="215">
        <f t="shared" si="5"/>
        <v>1107</v>
      </c>
      <c r="F21" s="67">
        <v>544</v>
      </c>
      <c r="G21" s="67">
        <v>563</v>
      </c>
      <c r="H21" s="209"/>
      <c r="I21" s="209"/>
      <c r="J21" s="83">
        <v>543</v>
      </c>
      <c r="K21" s="96">
        <v>562</v>
      </c>
      <c r="L21" s="70">
        <v>0</v>
      </c>
      <c r="M21" s="76">
        <v>0</v>
      </c>
      <c r="N21" s="72">
        <v>0</v>
      </c>
      <c r="O21" s="70">
        <v>0</v>
      </c>
      <c r="P21" s="72">
        <v>0</v>
      </c>
      <c r="Q21" s="76">
        <v>0</v>
      </c>
      <c r="R21" s="72">
        <v>0</v>
      </c>
      <c r="S21" s="76">
        <v>0</v>
      </c>
      <c r="T21" s="72">
        <v>0</v>
      </c>
      <c r="U21" s="76">
        <v>0</v>
      </c>
      <c r="V21" s="72">
        <v>0</v>
      </c>
      <c r="W21" s="76">
        <v>0</v>
      </c>
      <c r="X21" s="72">
        <v>0</v>
      </c>
      <c r="Y21" s="76">
        <v>0</v>
      </c>
      <c r="Z21" s="72">
        <v>0</v>
      </c>
      <c r="AA21" s="76">
        <v>0</v>
      </c>
      <c r="AB21" s="72">
        <v>0</v>
      </c>
      <c r="AC21" s="76">
        <v>0</v>
      </c>
      <c r="AD21" s="11"/>
      <c r="AE21" s="12" t="s">
        <v>97</v>
      </c>
      <c r="AF21" s="13"/>
      <c r="AG21" s="70">
        <v>1</v>
      </c>
      <c r="AH21" s="70">
        <v>1</v>
      </c>
      <c r="AI21" s="72">
        <v>0</v>
      </c>
      <c r="AJ21" s="70">
        <v>0</v>
      </c>
      <c r="AK21" s="72">
        <v>36</v>
      </c>
      <c r="AL21" s="72">
        <v>0</v>
      </c>
      <c r="AM21" s="457">
        <f t="shared" si="4"/>
        <v>99.819331526648597</v>
      </c>
      <c r="AN21" s="274">
        <f t="shared" si="2"/>
        <v>99.816176470588232</v>
      </c>
      <c r="AO21" s="278">
        <f t="shared" si="3"/>
        <v>99.822380106571941</v>
      </c>
      <c r="AP21" s="90">
        <v>0</v>
      </c>
      <c r="AQ21" s="90">
        <v>0</v>
      </c>
      <c r="AR21" s="101">
        <v>0</v>
      </c>
    </row>
    <row r="22" spans="1:44" ht="12" customHeight="1">
      <c r="A22" s="9"/>
      <c r="B22" s="11"/>
      <c r="C22" s="12" t="s">
        <v>98</v>
      </c>
      <c r="D22" s="13"/>
      <c r="E22" s="215">
        <f t="shared" si="5"/>
        <v>169</v>
      </c>
      <c r="F22" s="67">
        <v>75</v>
      </c>
      <c r="G22" s="67">
        <v>94</v>
      </c>
      <c r="H22" s="209"/>
      <c r="I22" s="209"/>
      <c r="J22" s="83">
        <v>73</v>
      </c>
      <c r="K22" s="96">
        <v>93</v>
      </c>
      <c r="L22" s="70">
        <v>0</v>
      </c>
      <c r="M22" s="76">
        <v>0</v>
      </c>
      <c r="N22" s="72">
        <v>0</v>
      </c>
      <c r="O22" s="70">
        <v>0</v>
      </c>
      <c r="P22" s="72">
        <v>0</v>
      </c>
      <c r="Q22" s="76">
        <v>0</v>
      </c>
      <c r="R22" s="72">
        <v>1</v>
      </c>
      <c r="S22" s="76">
        <v>0</v>
      </c>
      <c r="T22" s="72">
        <v>0</v>
      </c>
      <c r="U22" s="76">
        <v>0</v>
      </c>
      <c r="V22" s="72">
        <v>1</v>
      </c>
      <c r="W22" s="76">
        <v>0</v>
      </c>
      <c r="X22" s="72">
        <v>0</v>
      </c>
      <c r="Y22" s="76">
        <v>0</v>
      </c>
      <c r="Z22" s="72">
        <v>0</v>
      </c>
      <c r="AA22" s="76">
        <v>0</v>
      </c>
      <c r="AB22" s="72">
        <v>0</v>
      </c>
      <c r="AC22" s="76">
        <v>0</v>
      </c>
      <c r="AD22" s="11"/>
      <c r="AE22" s="12" t="s">
        <v>98</v>
      </c>
      <c r="AF22" s="13"/>
      <c r="AG22" s="70">
        <v>1</v>
      </c>
      <c r="AH22" s="70">
        <v>1</v>
      </c>
      <c r="AI22" s="72">
        <v>0</v>
      </c>
      <c r="AJ22" s="70">
        <v>0</v>
      </c>
      <c r="AK22" s="72">
        <v>0</v>
      </c>
      <c r="AL22" s="72">
        <v>0</v>
      </c>
      <c r="AM22" s="457">
        <f t="shared" si="4"/>
        <v>98.224852071005913</v>
      </c>
      <c r="AN22" s="274">
        <f t="shared" si="2"/>
        <v>97.333333333333343</v>
      </c>
      <c r="AO22" s="278">
        <f t="shared" si="3"/>
        <v>98.936170212765958</v>
      </c>
      <c r="AP22" s="90">
        <v>0.59171597633136097</v>
      </c>
      <c r="AQ22" s="90">
        <v>1.3333333333333299</v>
      </c>
      <c r="AR22" s="101">
        <v>0</v>
      </c>
    </row>
    <row r="23" spans="1:44" ht="12" customHeight="1">
      <c r="A23" s="56"/>
      <c r="B23" s="11"/>
      <c r="C23" s="12" t="s">
        <v>99</v>
      </c>
      <c r="D23" s="13"/>
      <c r="E23" s="216">
        <f t="shared" si="5"/>
        <v>255</v>
      </c>
      <c r="F23" s="69">
        <v>123</v>
      </c>
      <c r="G23" s="69">
        <v>132</v>
      </c>
      <c r="H23" s="237"/>
      <c r="I23" s="237"/>
      <c r="J23" s="84">
        <v>119</v>
      </c>
      <c r="K23" s="97">
        <v>132</v>
      </c>
      <c r="L23" s="71">
        <v>0</v>
      </c>
      <c r="M23" s="77">
        <v>0</v>
      </c>
      <c r="N23" s="82">
        <v>0</v>
      </c>
      <c r="O23" s="71">
        <v>0</v>
      </c>
      <c r="P23" s="82">
        <v>0</v>
      </c>
      <c r="Q23" s="77">
        <v>0</v>
      </c>
      <c r="R23" s="82">
        <v>2</v>
      </c>
      <c r="S23" s="77">
        <v>0</v>
      </c>
      <c r="T23" s="72">
        <v>0</v>
      </c>
      <c r="U23" s="76">
        <v>0</v>
      </c>
      <c r="V23" s="72">
        <v>0</v>
      </c>
      <c r="W23" s="76">
        <v>0</v>
      </c>
      <c r="X23" s="72">
        <v>0</v>
      </c>
      <c r="Y23" s="76">
        <v>0</v>
      </c>
      <c r="Z23" s="72">
        <v>2</v>
      </c>
      <c r="AA23" s="76">
        <v>0</v>
      </c>
      <c r="AB23" s="72">
        <v>0</v>
      </c>
      <c r="AC23" s="76">
        <v>0</v>
      </c>
      <c r="AD23" s="11"/>
      <c r="AE23" s="12" t="s">
        <v>99</v>
      </c>
      <c r="AF23" s="13"/>
      <c r="AG23" s="71">
        <v>2</v>
      </c>
      <c r="AH23" s="71">
        <v>0</v>
      </c>
      <c r="AI23" s="82">
        <v>0</v>
      </c>
      <c r="AJ23" s="71">
        <v>0</v>
      </c>
      <c r="AK23" s="82">
        <v>4</v>
      </c>
      <c r="AL23" s="82">
        <v>0</v>
      </c>
      <c r="AM23" s="458">
        <f t="shared" si="4"/>
        <v>98.431372549019599</v>
      </c>
      <c r="AN23" s="275">
        <f t="shared" si="2"/>
        <v>96.747967479674799</v>
      </c>
      <c r="AO23" s="279">
        <f t="shared" si="3"/>
        <v>100</v>
      </c>
      <c r="AP23" s="92">
        <v>0</v>
      </c>
      <c r="AQ23" s="92">
        <v>0</v>
      </c>
      <c r="AR23" s="102">
        <v>0</v>
      </c>
    </row>
    <row r="24" spans="1:44" ht="12" customHeight="1">
      <c r="A24" s="58"/>
      <c r="B24" s="11"/>
      <c r="C24" s="12" t="s">
        <v>100</v>
      </c>
      <c r="D24" s="13"/>
      <c r="E24" s="215">
        <f t="shared" si="5"/>
        <v>253</v>
      </c>
      <c r="F24" s="67">
        <v>127</v>
      </c>
      <c r="G24" s="67">
        <v>126</v>
      </c>
      <c r="H24" s="209"/>
      <c r="I24" s="209"/>
      <c r="J24" s="83">
        <v>127</v>
      </c>
      <c r="K24" s="96">
        <v>126</v>
      </c>
      <c r="L24" s="70">
        <v>0</v>
      </c>
      <c r="M24" s="76">
        <v>0</v>
      </c>
      <c r="N24" s="72">
        <v>0</v>
      </c>
      <c r="O24" s="70">
        <v>0</v>
      </c>
      <c r="P24" s="72">
        <v>0</v>
      </c>
      <c r="Q24" s="76">
        <v>0</v>
      </c>
      <c r="R24" s="72">
        <v>0</v>
      </c>
      <c r="S24" s="76">
        <v>0</v>
      </c>
      <c r="T24" s="89">
        <v>0</v>
      </c>
      <c r="U24" s="98">
        <v>0</v>
      </c>
      <c r="V24" s="89">
        <v>0</v>
      </c>
      <c r="W24" s="98">
        <v>0</v>
      </c>
      <c r="X24" s="89">
        <v>0</v>
      </c>
      <c r="Y24" s="98">
        <v>0</v>
      </c>
      <c r="Z24" s="89">
        <v>0</v>
      </c>
      <c r="AA24" s="98">
        <v>0</v>
      </c>
      <c r="AB24" s="89">
        <v>0</v>
      </c>
      <c r="AC24" s="98">
        <v>0</v>
      </c>
      <c r="AD24" s="11"/>
      <c r="AE24" s="12" t="s">
        <v>100</v>
      </c>
      <c r="AF24" s="13"/>
      <c r="AG24" s="70">
        <v>0</v>
      </c>
      <c r="AH24" s="70">
        <v>0</v>
      </c>
      <c r="AI24" s="72">
        <v>0</v>
      </c>
      <c r="AJ24" s="70">
        <v>0</v>
      </c>
      <c r="AK24" s="72">
        <v>12</v>
      </c>
      <c r="AL24" s="72">
        <v>0</v>
      </c>
      <c r="AM24" s="457">
        <f t="shared" si="4"/>
        <v>100</v>
      </c>
      <c r="AN24" s="274">
        <f t="shared" si="2"/>
        <v>100</v>
      </c>
      <c r="AO24" s="278">
        <f t="shared" si="3"/>
        <v>100</v>
      </c>
      <c r="AP24" s="90">
        <v>0</v>
      </c>
      <c r="AQ24" s="90">
        <v>0</v>
      </c>
      <c r="AR24" s="101">
        <v>0</v>
      </c>
    </row>
    <row r="25" spans="1:44" ht="12" customHeight="1">
      <c r="A25" s="28"/>
      <c r="B25" s="11"/>
      <c r="C25" s="12" t="s">
        <v>101</v>
      </c>
      <c r="D25" s="13"/>
      <c r="E25" s="215">
        <f t="shared" si="5"/>
        <v>206</v>
      </c>
      <c r="F25" s="67">
        <v>116</v>
      </c>
      <c r="G25" s="67">
        <v>90</v>
      </c>
      <c r="H25" s="209"/>
      <c r="I25" s="209"/>
      <c r="J25" s="83">
        <v>116</v>
      </c>
      <c r="K25" s="96">
        <v>90</v>
      </c>
      <c r="L25" s="70">
        <v>0</v>
      </c>
      <c r="M25" s="76">
        <v>0</v>
      </c>
      <c r="N25" s="72">
        <v>0</v>
      </c>
      <c r="O25" s="70">
        <v>0</v>
      </c>
      <c r="P25" s="72">
        <v>0</v>
      </c>
      <c r="Q25" s="76">
        <v>0</v>
      </c>
      <c r="R25" s="72">
        <v>0</v>
      </c>
      <c r="S25" s="76">
        <v>0</v>
      </c>
      <c r="T25" s="72">
        <v>0</v>
      </c>
      <c r="U25" s="76">
        <v>0</v>
      </c>
      <c r="V25" s="72">
        <v>0</v>
      </c>
      <c r="W25" s="76">
        <v>0</v>
      </c>
      <c r="X25" s="72">
        <v>0</v>
      </c>
      <c r="Y25" s="76">
        <v>0</v>
      </c>
      <c r="Z25" s="72">
        <v>0</v>
      </c>
      <c r="AA25" s="76">
        <v>0</v>
      </c>
      <c r="AB25" s="72">
        <v>0</v>
      </c>
      <c r="AC25" s="76">
        <v>0</v>
      </c>
      <c r="AD25" s="11"/>
      <c r="AE25" s="12" t="s">
        <v>101</v>
      </c>
      <c r="AF25" s="13"/>
      <c r="AG25" s="70">
        <v>0</v>
      </c>
      <c r="AH25" s="70">
        <v>0</v>
      </c>
      <c r="AI25" s="72">
        <v>0</v>
      </c>
      <c r="AJ25" s="70">
        <v>0</v>
      </c>
      <c r="AK25" s="72">
        <v>3</v>
      </c>
      <c r="AL25" s="72">
        <v>0</v>
      </c>
      <c r="AM25" s="457">
        <f t="shared" si="4"/>
        <v>100</v>
      </c>
      <c r="AN25" s="274">
        <f t="shared" si="2"/>
        <v>100</v>
      </c>
      <c r="AO25" s="278">
        <f t="shared" si="3"/>
        <v>100</v>
      </c>
      <c r="AP25" s="90">
        <v>0</v>
      </c>
      <c r="AQ25" s="90">
        <v>0</v>
      </c>
      <c r="AR25" s="101">
        <v>0</v>
      </c>
    </row>
    <row r="26" spans="1:44" ht="12" customHeight="1">
      <c r="A26" s="9"/>
      <c r="B26" s="11"/>
      <c r="C26" s="12" t="s">
        <v>86</v>
      </c>
      <c r="D26" s="13"/>
      <c r="E26" s="215">
        <f t="shared" si="5"/>
        <v>1078</v>
      </c>
      <c r="F26" s="67">
        <v>551</v>
      </c>
      <c r="G26" s="67">
        <v>527</v>
      </c>
      <c r="H26" s="209"/>
      <c r="I26" s="209"/>
      <c r="J26" s="83">
        <v>549</v>
      </c>
      <c r="K26" s="96">
        <v>526</v>
      </c>
      <c r="L26" s="70">
        <v>0</v>
      </c>
      <c r="M26" s="76">
        <v>0</v>
      </c>
      <c r="N26" s="72">
        <v>0</v>
      </c>
      <c r="O26" s="70">
        <v>0</v>
      </c>
      <c r="P26" s="72">
        <v>0</v>
      </c>
      <c r="Q26" s="76">
        <v>0</v>
      </c>
      <c r="R26" s="72">
        <v>0</v>
      </c>
      <c r="S26" s="76">
        <v>0</v>
      </c>
      <c r="T26" s="72">
        <v>0</v>
      </c>
      <c r="U26" s="76">
        <v>0</v>
      </c>
      <c r="V26" s="72">
        <v>0</v>
      </c>
      <c r="W26" s="76">
        <v>0</v>
      </c>
      <c r="X26" s="72">
        <v>0</v>
      </c>
      <c r="Y26" s="76">
        <v>0</v>
      </c>
      <c r="Z26" s="72">
        <v>0</v>
      </c>
      <c r="AA26" s="76">
        <v>0</v>
      </c>
      <c r="AB26" s="72">
        <v>0</v>
      </c>
      <c r="AC26" s="76">
        <v>0</v>
      </c>
      <c r="AD26" s="11"/>
      <c r="AE26" s="12" t="s">
        <v>86</v>
      </c>
      <c r="AF26" s="13"/>
      <c r="AG26" s="70">
        <v>2</v>
      </c>
      <c r="AH26" s="70">
        <v>1</v>
      </c>
      <c r="AI26" s="72">
        <v>0</v>
      </c>
      <c r="AJ26" s="70">
        <v>0</v>
      </c>
      <c r="AK26" s="72">
        <v>7</v>
      </c>
      <c r="AL26" s="72">
        <v>0</v>
      </c>
      <c r="AM26" s="457">
        <f t="shared" si="4"/>
        <v>99.721706864564013</v>
      </c>
      <c r="AN26" s="274">
        <f t="shared" si="2"/>
        <v>99.637023593466424</v>
      </c>
      <c r="AO26" s="278">
        <f t="shared" si="3"/>
        <v>99.81024667931689</v>
      </c>
      <c r="AP26" s="90">
        <v>0</v>
      </c>
      <c r="AQ26" s="90">
        <v>0</v>
      </c>
      <c r="AR26" s="101">
        <v>0</v>
      </c>
    </row>
    <row r="27" spans="1:44" ht="12" customHeight="1">
      <c r="A27" s="9"/>
      <c r="B27" s="11"/>
      <c r="C27" s="12" t="s">
        <v>199</v>
      </c>
      <c r="D27" s="13"/>
      <c r="E27" s="218">
        <f t="shared" si="5"/>
        <v>584</v>
      </c>
      <c r="F27" s="70">
        <v>298</v>
      </c>
      <c r="G27" s="70">
        <v>286</v>
      </c>
      <c r="H27" s="221"/>
      <c r="I27" s="221"/>
      <c r="J27" s="72">
        <v>295</v>
      </c>
      <c r="K27" s="76">
        <v>285</v>
      </c>
      <c r="L27" s="70">
        <v>0</v>
      </c>
      <c r="M27" s="76">
        <v>0</v>
      </c>
      <c r="N27" s="72">
        <v>0</v>
      </c>
      <c r="O27" s="70">
        <v>0</v>
      </c>
      <c r="P27" s="72">
        <v>0</v>
      </c>
      <c r="Q27" s="76">
        <v>0</v>
      </c>
      <c r="R27" s="72">
        <v>0</v>
      </c>
      <c r="S27" s="76">
        <v>1</v>
      </c>
      <c r="T27" s="72">
        <v>0</v>
      </c>
      <c r="U27" s="76">
        <v>0</v>
      </c>
      <c r="V27" s="72">
        <v>0</v>
      </c>
      <c r="W27" s="76">
        <v>0</v>
      </c>
      <c r="X27" s="72">
        <v>0</v>
      </c>
      <c r="Y27" s="76">
        <v>1</v>
      </c>
      <c r="Z27" s="72">
        <v>0</v>
      </c>
      <c r="AA27" s="76">
        <v>0</v>
      </c>
      <c r="AB27" s="72">
        <v>0</v>
      </c>
      <c r="AC27" s="76">
        <v>0</v>
      </c>
      <c r="AD27" s="11"/>
      <c r="AE27" s="12" t="s">
        <v>199</v>
      </c>
      <c r="AF27" s="13"/>
      <c r="AG27" s="70">
        <v>3</v>
      </c>
      <c r="AH27" s="70">
        <v>0</v>
      </c>
      <c r="AI27" s="72">
        <v>0</v>
      </c>
      <c r="AJ27" s="70">
        <v>0</v>
      </c>
      <c r="AK27" s="72">
        <v>8</v>
      </c>
      <c r="AL27" s="72">
        <v>0</v>
      </c>
      <c r="AM27" s="457">
        <f t="shared" si="4"/>
        <v>99.315068493150676</v>
      </c>
      <c r="AN27" s="274">
        <f t="shared" si="2"/>
        <v>98.993288590604024</v>
      </c>
      <c r="AO27" s="278">
        <f t="shared" si="3"/>
        <v>99.650349650349639</v>
      </c>
      <c r="AP27" s="90">
        <v>0.17123287671232901</v>
      </c>
      <c r="AQ27" s="90">
        <v>0</v>
      </c>
      <c r="AR27" s="101">
        <v>0.34965034965035002</v>
      </c>
    </row>
    <row r="28" spans="1:44" ht="12" customHeight="1">
      <c r="A28" s="9"/>
      <c r="B28" s="11"/>
      <c r="C28" s="12" t="s">
        <v>102</v>
      </c>
      <c r="D28" s="13"/>
      <c r="E28" s="224">
        <f t="shared" si="5"/>
        <v>144</v>
      </c>
      <c r="F28" s="71">
        <v>65</v>
      </c>
      <c r="G28" s="71">
        <v>79</v>
      </c>
      <c r="H28" s="222"/>
      <c r="I28" s="222"/>
      <c r="J28" s="82">
        <v>64</v>
      </c>
      <c r="K28" s="77">
        <v>79</v>
      </c>
      <c r="L28" s="71">
        <v>0</v>
      </c>
      <c r="M28" s="77">
        <v>0</v>
      </c>
      <c r="N28" s="82">
        <v>0</v>
      </c>
      <c r="O28" s="71">
        <v>0</v>
      </c>
      <c r="P28" s="82">
        <v>0</v>
      </c>
      <c r="Q28" s="77">
        <v>0</v>
      </c>
      <c r="R28" s="82">
        <v>0</v>
      </c>
      <c r="S28" s="77">
        <v>0</v>
      </c>
      <c r="T28" s="82">
        <v>0</v>
      </c>
      <c r="U28" s="77">
        <v>0</v>
      </c>
      <c r="V28" s="82">
        <v>0</v>
      </c>
      <c r="W28" s="77">
        <v>0</v>
      </c>
      <c r="X28" s="82">
        <v>0</v>
      </c>
      <c r="Y28" s="77">
        <v>0</v>
      </c>
      <c r="Z28" s="82">
        <v>0</v>
      </c>
      <c r="AA28" s="77">
        <v>0</v>
      </c>
      <c r="AB28" s="82">
        <v>0</v>
      </c>
      <c r="AC28" s="77">
        <v>0</v>
      </c>
      <c r="AD28" s="11"/>
      <c r="AE28" s="12" t="s">
        <v>102</v>
      </c>
      <c r="AF28" s="13"/>
      <c r="AG28" s="71">
        <v>1</v>
      </c>
      <c r="AH28" s="71">
        <v>0</v>
      </c>
      <c r="AI28" s="82">
        <v>0</v>
      </c>
      <c r="AJ28" s="71">
        <v>0</v>
      </c>
      <c r="AK28" s="82">
        <v>0</v>
      </c>
      <c r="AL28" s="82">
        <v>0</v>
      </c>
      <c r="AM28" s="457">
        <f t="shared" si="4"/>
        <v>99.305555555555557</v>
      </c>
      <c r="AN28" s="275">
        <f t="shared" si="2"/>
        <v>98.461538461538467</v>
      </c>
      <c r="AO28" s="279">
        <f t="shared" si="3"/>
        <v>100</v>
      </c>
      <c r="AP28" s="92">
        <v>0</v>
      </c>
      <c r="AQ28" s="92">
        <v>0</v>
      </c>
      <c r="AR28" s="102">
        <v>0</v>
      </c>
    </row>
    <row r="29" spans="1:44" ht="12" customHeight="1">
      <c r="A29" s="9"/>
      <c r="B29" s="11"/>
      <c r="C29" s="12" t="s">
        <v>103</v>
      </c>
      <c r="D29" s="13"/>
      <c r="E29" s="218">
        <f t="shared" si="5"/>
        <v>45</v>
      </c>
      <c r="F29" s="70">
        <v>25</v>
      </c>
      <c r="G29" s="70">
        <v>20</v>
      </c>
      <c r="H29" s="221"/>
      <c r="I29" s="221"/>
      <c r="J29" s="72">
        <v>25</v>
      </c>
      <c r="K29" s="76">
        <v>20</v>
      </c>
      <c r="L29" s="70">
        <v>0</v>
      </c>
      <c r="M29" s="76">
        <v>0</v>
      </c>
      <c r="N29" s="72">
        <v>0</v>
      </c>
      <c r="O29" s="70">
        <v>0</v>
      </c>
      <c r="P29" s="72">
        <v>0</v>
      </c>
      <c r="Q29" s="76">
        <v>0</v>
      </c>
      <c r="R29" s="72">
        <v>0</v>
      </c>
      <c r="S29" s="76">
        <v>0</v>
      </c>
      <c r="T29" s="72">
        <v>0</v>
      </c>
      <c r="U29" s="76">
        <v>0</v>
      </c>
      <c r="V29" s="72">
        <v>0</v>
      </c>
      <c r="W29" s="76">
        <v>0</v>
      </c>
      <c r="X29" s="72">
        <v>0</v>
      </c>
      <c r="Y29" s="76">
        <v>0</v>
      </c>
      <c r="Z29" s="72">
        <v>0</v>
      </c>
      <c r="AA29" s="76">
        <v>0</v>
      </c>
      <c r="AB29" s="72">
        <v>0</v>
      </c>
      <c r="AC29" s="76">
        <v>0</v>
      </c>
      <c r="AD29" s="11"/>
      <c r="AE29" s="12" t="s">
        <v>103</v>
      </c>
      <c r="AF29" s="13"/>
      <c r="AG29" s="70">
        <v>0</v>
      </c>
      <c r="AH29" s="70">
        <v>0</v>
      </c>
      <c r="AI29" s="72">
        <v>0</v>
      </c>
      <c r="AJ29" s="70">
        <v>0</v>
      </c>
      <c r="AK29" s="72">
        <v>1</v>
      </c>
      <c r="AL29" s="72">
        <v>0</v>
      </c>
      <c r="AM29" s="456">
        <f t="shared" si="4"/>
        <v>100</v>
      </c>
      <c r="AN29" s="274">
        <f t="shared" si="2"/>
        <v>100</v>
      </c>
      <c r="AO29" s="278">
        <f t="shared" si="3"/>
        <v>100</v>
      </c>
      <c r="AP29" s="90">
        <v>0</v>
      </c>
      <c r="AQ29" s="90">
        <v>0</v>
      </c>
      <c r="AR29" s="101">
        <v>0</v>
      </c>
    </row>
    <row r="30" spans="1:44" ht="12" customHeight="1">
      <c r="A30" s="9"/>
      <c r="B30" s="11"/>
      <c r="C30" s="12" t="s">
        <v>104</v>
      </c>
      <c r="D30" s="13"/>
      <c r="E30" s="218">
        <f t="shared" si="5"/>
        <v>128</v>
      </c>
      <c r="F30" s="70">
        <v>64</v>
      </c>
      <c r="G30" s="70">
        <v>64</v>
      </c>
      <c r="H30" s="221"/>
      <c r="I30" s="221"/>
      <c r="J30" s="72">
        <v>64</v>
      </c>
      <c r="K30" s="76">
        <v>63</v>
      </c>
      <c r="L30" s="70">
        <v>0</v>
      </c>
      <c r="M30" s="76">
        <v>0</v>
      </c>
      <c r="N30" s="72">
        <v>0</v>
      </c>
      <c r="O30" s="70">
        <v>0</v>
      </c>
      <c r="P30" s="72">
        <v>0</v>
      </c>
      <c r="Q30" s="76">
        <v>0</v>
      </c>
      <c r="R30" s="72">
        <v>0</v>
      </c>
      <c r="S30" s="76">
        <v>0</v>
      </c>
      <c r="T30" s="72">
        <v>0</v>
      </c>
      <c r="U30" s="76">
        <v>0</v>
      </c>
      <c r="V30" s="72">
        <v>0</v>
      </c>
      <c r="W30" s="76">
        <v>0</v>
      </c>
      <c r="X30" s="72">
        <v>0</v>
      </c>
      <c r="Y30" s="76">
        <v>0</v>
      </c>
      <c r="Z30" s="72">
        <v>0</v>
      </c>
      <c r="AA30" s="76">
        <v>0</v>
      </c>
      <c r="AB30" s="72">
        <v>0</v>
      </c>
      <c r="AC30" s="76">
        <v>0</v>
      </c>
      <c r="AD30" s="11"/>
      <c r="AE30" s="12" t="s">
        <v>104</v>
      </c>
      <c r="AF30" s="13"/>
      <c r="AG30" s="70">
        <v>0</v>
      </c>
      <c r="AH30" s="70">
        <v>1</v>
      </c>
      <c r="AI30" s="72">
        <v>0</v>
      </c>
      <c r="AJ30" s="70">
        <v>0</v>
      </c>
      <c r="AK30" s="72">
        <v>1</v>
      </c>
      <c r="AL30" s="72">
        <v>0</v>
      </c>
      <c r="AM30" s="457">
        <f t="shared" si="4"/>
        <v>99.21875</v>
      </c>
      <c r="AN30" s="274">
        <f t="shared" si="2"/>
        <v>100</v>
      </c>
      <c r="AO30" s="278">
        <f t="shared" si="3"/>
        <v>98.4375</v>
      </c>
      <c r="AP30" s="90">
        <v>0</v>
      </c>
      <c r="AQ30" s="90">
        <v>0</v>
      </c>
      <c r="AR30" s="101">
        <v>0</v>
      </c>
    </row>
    <row r="31" spans="1:44" ht="12" customHeight="1">
      <c r="A31" s="9"/>
      <c r="B31" s="11"/>
      <c r="C31" s="12" t="s">
        <v>105</v>
      </c>
      <c r="D31" s="13"/>
      <c r="E31" s="218">
        <f t="shared" si="5"/>
        <v>318</v>
      </c>
      <c r="F31" s="70">
        <v>166</v>
      </c>
      <c r="G31" s="70">
        <v>152</v>
      </c>
      <c r="H31" s="221"/>
      <c r="I31" s="221"/>
      <c r="J31" s="72">
        <v>166</v>
      </c>
      <c r="K31" s="76">
        <v>152</v>
      </c>
      <c r="L31" s="70">
        <v>0</v>
      </c>
      <c r="M31" s="76">
        <v>0</v>
      </c>
      <c r="N31" s="72">
        <v>0</v>
      </c>
      <c r="O31" s="70">
        <v>0</v>
      </c>
      <c r="P31" s="72">
        <v>0</v>
      </c>
      <c r="Q31" s="76">
        <v>0</v>
      </c>
      <c r="R31" s="72">
        <v>0</v>
      </c>
      <c r="S31" s="76">
        <v>0</v>
      </c>
      <c r="T31" s="72">
        <v>0</v>
      </c>
      <c r="U31" s="76">
        <v>0</v>
      </c>
      <c r="V31" s="72">
        <v>0</v>
      </c>
      <c r="W31" s="76">
        <v>0</v>
      </c>
      <c r="X31" s="72">
        <v>0</v>
      </c>
      <c r="Y31" s="76">
        <v>0</v>
      </c>
      <c r="Z31" s="72">
        <v>0</v>
      </c>
      <c r="AA31" s="76">
        <v>0</v>
      </c>
      <c r="AB31" s="72">
        <v>0</v>
      </c>
      <c r="AC31" s="76">
        <v>0</v>
      </c>
      <c r="AD31" s="11"/>
      <c r="AE31" s="12" t="s">
        <v>105</v>
      </c>
      <c r="AF31" s="13"/>
      <c r="AG31" s="70">
        <v>0</v>
      </c>
      <c r="AH31" s="70">
        <v>0</v>
      </c>
      <c r="AI31" s="72">
        <v>0</v>
      </c>
      <c r="AJ31" s="70">
        <v>0</v>
      </c>
      <c r="AK31" s="72">
        <v>5</v>
      </c>
      <c r="AL31" s="72">
        <v>0</v>
      </c>
      <c r="AM31" s="457">
        <f t="shared" si="4"/>
        <v>100</v>
      </c>
      <c r="AN31" s="274">
        <f t="shared" si="2"/>
        <v>100</v>
      </c>
      <c r="AO31" s="278">
        <f t="shared" si="3"/>
        <v>100</v>
      </c>
      <c r="AP31" s="90">
        <v>0</v>
      </c>
      <c r="AQ31" s="90">
        <v>0</v>
      </c>
      <c r="AR31" s="101">
        <v>0</v>
      </c>
    </row>
    <row r="32" spans="1:44" ht="12" customHeight="1">
      <c r="A32" s="9"/>
      <c r="B32" s="11"/>
      <c r="C32" s="12" t="s">
        <v>106</v>
      </c>
      <c r="D32" s="13"/>
      <c r="E32" s="218">
        <f t="shared" si="5"/>
        <v>247</v>
      </c>
      <c r="F32" s="70">
        <v>121</v>
      </c>
      <c r="G32" s="70">
        <v>126</v>
      </c>
      <c r="H32" s="221"/>
      <c r="I32" s="221"/>
      <c r="J32" s="72">
        <v>121</v>
      </c>
      <c r="K32" s="76">
        <v>125</v>
      </c>
      <c r="L32" s="70">
        <v>0</v>
      </c>
      <c r="M32" s="76">
        <v>0</v>
      </c>
      <c r="N32" s="72">
        <v>0</v>
      </c>
      <c r="O32" s="70">
        <v>0</v>
      </c>
      <c r="P32" s="72">
        <v>0</v>
      </c>
      <c r="Q32" s="76">
        <v>0</v>
      </c>
      <c r="R32" s="72">
        <v>0</v>
      </c>
      <c r="S32" s="76">
        <v>1</v>
      </c>
      <c r="T32" s="72">
        <v>0</v>
      </c>
      <c r="U32" s="76">
        <v>1</v>
      </c>
      <c r="V32" s="72">
        <v>0</v>
      </c>
      <c r="W32" s="76">
        <v>0</v>
      </c>
      <c r="X32" s="72">
        <v>0</v>
      </c>
      <c r="Y32" s="76">
        <v>0</v>
      </c>
      <c r="Z32" s="72">
        <v>0</v>
      </c>
      <c r="AA32" s="76">
        <v>0</v>
      </c>
      <c r="AB32" s="72">
        <v>0</v>
      </c>
      <c r="AC32" s="76">
        <v>0</v>
      </c>
      <c r="AD32" s="11"/>
      <c r="AE32" s="12" t="s">
        <v>106</v>
      </c>
      <c r="AF32" s="13"/>
      <c r="AG32" s="70">
        <v>0</v>
      </c>
      <c r="AH32" s="70">
        <v>0</v>
      </c>
      <c r="AI32" s="72">
        <v>0</v>
      </c>
      <c r="AJ32" s="70">
        <v>0</v>
      </c>
      <c r="AK32" s="72">
        <v>1</v>
      </c>
      <c r="AL32" s="72">
        <v>0</v>
      </c>
      <c r="AM32" s="457">
        <f t="shared" si="4"/>
        <v>99.595141700404852</v>
      </c>
      <c r="AN32" s="274">
        <f t="shared" si="2"/>
        <v>100</v>
      </c>
      <c r="AO32" s="278">
        <f t="shared" si="3"/>
        <v>99.206349206349216</v>
      </c>
      <c r="AP32" s="90">
        <v>0.40485829959514202</v>
      </c>
      <c r="AQ32" s="90">
        <v>0</v>
      </c>
      <c r="AR32" s="101">
        <v>0.79365079365079405</v>
      </c>
    </row>
    <row r="33" spans="1:44" ht="12" customHeight="1">
      <c r="A33" s="9"/>
      <c r="B33" s="11"/>
      <c r="C33" s="12" t="s">
        <v>107</v>
      </c>
      <c r="D33" s="13"/>
      <c r="E33" s="224">
        <f t="shared" si="5"/>
        <v>39</v>
      </c>
      <c r="F33" s="71">
        <v>21</v>
      </c>
      <c r="G33" s="71">
        <v>18</v>
      </c>
      <c r="H33" s="222"/>
      <c r="I33" s="222"/>
      <c r="J33" s="82">
        <v>21</v>
      </c>
      <c r="K33" s="77">
        <v>17</v>
      </c>
      <c r="L33" s="71">
        <v>0</v>
      </c>
      <c r="M33" s="77">
        <v>0</v>
      </c>
      <c r="N33" s="82">
        <v>0</v>
      </c>
      <c r="O33" s="71">
        <v>0</v>
      </c>
      <c r="P33" s="82">
        <v>0</v>
      </c>
      <c r="Q33" s="77">
        <v>0</v>
      </c>
      <c r="R33" s="82">
        <v>0</v>
      </c>
      <c r="S33" s="77">
        <v>0</v>
      </c>
      <c r="T33" s="72">
        <v>0</v>
      </c>
      <c r="U33" s="76">
        <v>0</v>
      </c>
      <c r="V33" s="72">
        <v>0</v>
      </c>
      <c r="W33" s="76">
        <v>0</v>
      </c>
      <c r="X33" s="72">
        <v>0</v>
      </c>
      <c r="Y33" s="76">
        <v>0</v>
      </c>
      <c r="Z33" s="72">
        <v>0</v>
      </c>
      <c r="AA33" s="76">
        <v>0</v>
      </c>
      <c r="AB33" s="72">
        <v>0</v>
      </c>
      <c r="AC33" s="76">
        <v>0</v>
      </c>
      <c r="AD33" s="11"/>
      <c r="AE33" s="12" t="s">
        <v>107</v>
      </c>
      <c r="AF33" s="13"/>
      <c r="AG33" s="71">
        <v>0</v>
      </c>
      <c r="AH33" s="71">
        <v>1</v>
      </c>
      <c r="AI33" s="82">
        <v>0</v>
      </c>
      <c r="AJ33" s="71">
        <v>0</v>
      </c>
      <c r="AK33" s="82">
        <v>3</v>
      </c>
      <c r="AL33" s="82">
        <v>0</v>
      </c>
      <c r="AM33" s="458">
        <f t="shared" si="4"/>
        <v>97.435897435897431</v>
      </c>
      <c r="AN33" s="275">
        <f t="shared" si="2"/>
        <v>100</v>
      </c>
      <c r="AO33" s="279">
        <f t="shared" si="3"/>
        <v>94.444444444444443</v>
      </c>
      <c r="AP33" s="92">
        <v>0</v>
      </c>
      <c r="AQ33" s="92">
        <v>0</v>
      </c>
      <c r="AR33" s="102">
        <v>0</v>
      </c>
    </row>
    <row r="34" spans="1:44" ht="12" customHeight="1">
      <c r="A34" s="9"/>
      <c r="B34" s="11"/>
      <c r="C34" s="12" t="s">
        <v>108</v>
      </c>
      <c r="D34" s="13"/>
      <c r="E34" s="221">
        <f t="shared" si="5"/>
        <v>152</v>
      </c>
      <c r="F34" s="70">
        <v>74</v>
      </c>
      <c r="G34" s="70">
        <v>78</v>
      </c>
      <c r="H34" s="221"/>
      <c r="I34" s="221"/>
      <c r="J34" s="72">
        <v>74</v>
      </c>
      <c r="K34" s="76">
        <v>78</v>
      </c>
      <c r="L34" s="70">
        <v>0</v>
      </c>
      <c r="M34" s="76">
        <v>0</v>
      </c>
      <c r="N34" s="72">
        <v>0</v>
      </c>
      <c r="O34" s="70">
        <v>0</v>
      </c>
      <c r="P34" s="72">
        <v>0</v>
      </c>
      <c r="Q34" s="76">
        <v>0</v>
      </c>
      <c r="R34" s="72">
        <v>0</v>
      </c>
      <c r="S34" s="76">
        <v>0</v>
      </c>
      <c r="T34" s="89">
        <v>0</v>
      </c>
      <c r="U34" s="98">
        <v>0</v>
      </c>
      <c r="V34" s="89">
        <v>0</v>
      </c>
      <c r="W34" s="98">
        <v>0</v>
      </c>
      <c r="X34" s="89">
        <v>0</v>
      </c>
      <c r="Y34" s="98">
        <v>0</v>
      </c>
      <c r="Z34" s="89">
        <v>0</v>
      </c>
      <c r="AA34" s="98">
        <v>0</v>
      </c>
      <c r="AB34" s="89">
        <v>0</v>
      </c>
      <c r="AC34" s="98">
        <v>0</v>
      </c>
      <c r="AD34" s="11"/>
      <c r="AE34" s="12" t="s">
        <v>108</v>
      </c>
      <c r="AF34" s="13"/>
      <c r="AG34" s="70">
        <v>0</v>
      </c>
      <c r="AH34" s="70">
        <v>0</v>
      </c>
      <c r="AI34" s="72">
        <v>0</v>
      </c>
      <c r="AJ34" s="70">
        <v>0</v>
      </c>
      <c r="AK34" s="72">
        <v>3</v>
      </c>
      <c r="AL34" s="72">
        <v>0</v>
      </c>
      <c r="AM34" s="457">
        <f t="shared" si="4"/>
        <v>100</v>
      </c>
      <c r="AN34" s="274">
        <f t="shared" si="2"/>
        <v>100</v>
      </c>
      <c r="AO34" s="278">
        <f t="shared" si="3"/>
        <v>100</v>
      </c>
      <c r="AP34" s="90">
        <v>0</v>
      </c>
      <c r="AQ34" s="90">
        <v>0</v>
      </c>
      <c r="AR34" s="101">
        <v>0</v>
      </c>
    </row>
    <row r="35" spans="1:44" ht="12" customHeight="1">
      <c r="A35" s="9"/>
      <c r="B35" s="11"/>
      <c r="C35" s="12" t="s">
        <v>109</v>
      </c>
      <c r="D35" s="13"/>
      <c r="E35" s="221">
        <f t="shared" si="5"/>
        <v>54</v>
      </c>
      <c r="F35" s="70">
        <v>30</v>
      </c>
      <c r="G35" s="70">
        <v>24</v>
      </c>
      <c r="H35" s="221"/>
      <c r="I35" s="221"/>
      <c r="J35" s="72">
        <v>30</v>
      </c>
      <c r="K35" s="76">
        <v>23</v>
      </c>
      <c r="L35" s="70">
        <v>0</v>
      </c>
      <c r="M35" s="76">
        <v>0</v>
      </c>
      <c r="N35" s="72">
        <v>0</v>
      </c>
      <c r="O35" s="70">
        <v>0</v>
      </c>
      <c r="P35" s="72">
        <v>0</v>
      </c>
      <c r="Q35" s="76">
        <v>0</v>
      </c>
      <c r="R35" s="72">
        <v>0</v>
      </c>
      <c r="S35" s="76">
        <v>0</v>
      </c>
      <c r="T35" s="72">
        <v>0</v>
      </c>
      <c r="U35" s="76">
        <v>0</v>
      </c>
      <c r="V35" s="72">
        <v>0</v>
      </c>
      <c r="W35" s="76">
        <v>0</v>
      </c>
      <c r="X35" s="72">
        <v>0</v>
      </c>
      <c r="Y35" s="76">
        <v>0</v>
      </c>
      <c r="Z35" s="72">
        <v>0</v>
      </c>
      <c r="AA35" s="76">
        <v>0</v>
      </c>
      <c r="AB35" s="72">
        <v>0</v>
      </c>
      <c r="AC35" s="76">
        <v>0</v>
      </c>
      <c r="AD35" s="11"/>
      <c r="AE35" s="12" t="s">
        <v>109</v>
      </c>
      <c r="AF35" s="13"/>
      <c r="AG35" s="70">
        <v>0</v>
      </c>
      <c r="AH35" s="70">
        <v>1</v>
      </c>
      <c r="AI35" s="72">
        <v>0</v>
      </c>
      <c r="AJ35" s="70">
        <v>0</v>
      </c>
      <c r="AK35" s="72">
        <v>0</v>
      </c>
      <c r="AL35" s="72">
        <v>0</v>
      </c>
      <c r="AM35" s="457">
        <f t="shared" si="4"/>
        <v>98.148148148148152</v>
      </c>
      <c r="AN35" s="274">
        <f t="shared" si="2"/>
        <v>100</v>
      </c>
      <c r="AO35" s="278">
        <f t="shared" si="3"/>
        <v>95.833333333333343</v>
      </c>
      <c r="AP35" s="90">
        <v>0</v>
      </c>
      <c r="AQ35" s="90">
        <v>0</v>
      </c>
      <c r="AR35" s="101">
        <v>0</v>
      </c>
    </row>
    <row r="36" spans="1:44" ht="12" customHeight="1">
      <c r="A36" s="9"/>
      <c r="B36" s="11"/>
      <c r="C36" s="12" t="s">
        <v>110</v>
      </c>
      <c r="D36" s="13"/>
      <c r="E36" s="221">
        <f t="shared" si="5"/>
        <v>39</v>
      </c>
      <c r="F36" s="70">
        <v>16</v>
      </c>
      <c r="G36" s="70">
        <v>23</v>
      </c>
      <c r="H36" s="221"/>
      <c r="I36" s="221"/>
      <c r="J36" s="72">
        <v>16</v>
      </c>
      <c r="K36" s="76">
        <v>23</v>
      </c>
      <c r="L36" s="70">
        <v>0</v>
      </c>
      <c r="M36" s="76">
        <v>0</v>
      </c>
      <c r="N36" s="72">
        <v>0</v>
      </c>
      <c r="O36" s="70">
        <v>0</v>
      </c>
      <c r="P36" s="72">
        <v>0</v>
      </c>
      <c r="Q36" s="76">
        <v>0</v>
      </c>
      <c r="R36" s="72">
        <v>0</v>
      </c>
      <c r="S36" s="76">
        <v>0</v>
      </c>
      <c r="T36" s="72">
        <v>0</v>
      </c>
      <c r="U36" s="76">
        <v>0</v>
      </c>
      <c r="V36" s="72">
        <v>0</v>
      </c>
      <c r="W36" s="76">
        <v>0</v>
      </c>
      <c r="X36" s="72">
        <v>0</v>
      </c>
      <c r="Y36" s="76">
        <v>0</v>
      </c>
      <c r="Z36" s="72">
        <v>0</v>
      </c>
      <c r="AA36" s="76">
        <v>0</v>
      </c>
      <c r="AB36" s="72">
        <v>0</v>
      </c>
      <c r="AC36" s="76">
        <v>0</v>
      </c>
      <c r="AD36" s="11"/>
      <c r="AE36" s="12" t="s">
        <v>110</v>
      </c>
      <c r="AF36" s="13"/>
      <c r="AG36" s="70">
        <v>0</v>
      </c>
      <c r="AH36" s="70">
        <v>0</v>
      </c>
      <c r="AI36" s="72">
        <v>0</v>
      </c>
      <c r="AJ36" s="70">
        <v>0</v>
      </c>
      <c r="AK36" s="72">
        <v>1</v>
      </c>
      <c r="AL36" s="72">
        <v>0</v>
      </c>
      <c r="AM36" s="457">
        <f t="shared" si="4"/>
        <v>100</v>
      </c>
      <c r="AN36" s="274">
        <f t="shared" si="2"/>
        <v>100</v>
      </c>
      <c r="AO36" s="278">
        <f t="shared" si="3"/>
        <v>100</v>
      </c>
      <c r="AP36" s="90">
        <v>0</v>
      </c>
      <c r="AQ36" s="90">
        <v>0</v>
      </c>
      <c r="AR36" s="101">
        <v>0</v>
      </c>
    </row>
    <row r="37" spans="1:44" ht="12" customHeight="1">
      <c r="A37" s="9"/>
      <c r="B37" s="11"/>
      <c r="C37" s="12" t="s">
        <v>111</v>
      </c>
      <c r="D37" s="13"/>
      <c r="E37" s="218">
        <f t="shared" si="5"/>
        <v>100</v>
      </c>
      <c r="F37" s="70">
        <v>45</v>
      </c>
      <c r="G37" s="70">
        <v>55</v>
      </c>
      <c r="H37" s="221"/>
      <c r="I37" s="221"/>
      <c r="J37" s="72">
        <v>44</v>
      </c>
      <c r="K37" s="76">
        <v>53</v>
      </c>
      <c r="L37" s="70">
        <v>0</v>
      </c>
      <c r="M37" s="76">
        <v>0</v>
      </c>
      <c r="N37" s="72">
        <v>0</v>
      </c>
      <c r="O37" s="70">
        <v>0</v>
      </c>
      <c r="P37" s="72">
        <v>0</v>
      </c>
      <c r="Q37" s="76">
        <v>0</v>
      </c>
      <c r="R37" s="72">
        <v>1</v>
      </c>
      <c r="S37" s="76">
        <v>1</v>
      </c>
      <c r="T37" s="72">
        <v>0</v>
      </c>
      <c r="U37" s="76">
        <v>0</v>
      </c>
      <c r="V37" s="72">
        <v>0</v>
      </c>
      <c r="W37" s="76">
        <v>0</v>
      </c>
      <c r="X37" s="72">
        <v>0</v>
      </c>
      <c r="Y37" s="76">
        <v>0</v>
      </c>
      <c r="Z37" s="72">
        <v>0</v>
      </c>
      <c r="AA37" s="76">
        <v>0</v>
      </c>
      <c r="AB37" s="72">
        <v>0</v>
      </c>
      <c r="AC37" s="76">
        <v>0</v>
      </c>
      <c r="AD37" s="11"/>
      <c r="AE37" s="12" t="s">
        <v>111</v>
      </c>
      <c r="AF37" s="13"/>
      <c r="AG37" s="70">
        <v>0</v>
      </c>
      <c r="AH37" s="70">
        <v>0</v>
      </c>
      <c r="AI37" s="72">
        <v>0</v>
      </c>
      <c r="AJ37" s="70">
        <v>1</v>
      </c>
      <c r="AK37" s="72">
        <v>2</v>
      </c>
      <c r="AL37" s="72">
        <v>0</v>
      </c>
      <c r="AM37" s="457">
        <f t="shared" si="4"/>
        <v>97</v>
      </c>
      <c r="AN37" s="274">
        <f t="shared" si="2"/>
        <v>97.777777777777771</v>
      </c>
      <c r="AO37" s="278">
        <f t="shared" si="3"/>
        <v>96.36363636363636</v>
      </c>
      <c r="AP37" s="90">
        <f>(R37+S37)/E37*100</f>
        <v>2</v>
      </c>
      <c r="AQ37" s="90">
        <f>R37/F37*100</f>
        <v>2.2222222222222223</v>
      </c>
      <c r="AR37" s="101">
        <f>S37/G37*100</f>
        <v>1.8181818181818181</v>
      </c>
    </row>
    <row r="38" spans="1:44" ht="12" customHeight="1">
      <c r="A38" s="9"/>
      <c r="B38" s="11"/>
      <c r="C38" s="12" t="s">
        <v>87</v>
      </c>
      <c r="D38" s="13"/>
      <c r="E38" s="224">
        <f t="shared" si="5"/>
        <v>151</v>
      </c>
      <c r="F38" s="71">
        <v>73</v>
      </c>
      <c r="G38" s="71">
        <v>78</v>
      </c>
      <c r="H38" s="222"/>
      <c r="I38" s="222"/>
      <c r="J38" s="82">
        <v>73</v>
      </c>
      <c r="K38" s="77">
        <v>77</v>
      </c>
      <c r="L38" s="71">
        <v>0</v>
      </c>
      <c r="M38" s="77">
        <v>0</v>
      </c>
      <c r="N38" s="82">
        <v>0</v>
      </c>
      <c r="O38" s="71">
        <v>0</v>
      </c>
      <c r="P38" s="82">
        <v>0</v>
      </c>
      <c r="Q38" s="77">
        <v>0</v>
      </c>
      <c r="R38" s="82">
        <v>0</v>
      </c>
      <c r="S38" s="77">
        <v>0</v>
      </c>
      <c r="T38" s="82">
        <v>0</v>
      </c>
      <c r="U38" s="77">
        <v>0</v>
      </c>
      <c r="V38" s="82">
        <v>0</v>
      </c>
      <c r="W38" s="77">
        <v>0</v>
      </c>
      <c r="X38" s="82">
        <v>0</v>
      </c>
      <c r="Y38" s="77">
        <v>0</v>
      </c>
      <c r="Z38" s="82">
        <v>0</v>
      </c>
      <c r="AA38" s="77">
        <v>0</v>
      </c>
      <c r="AB38" s="82">
        <v>0</v>
      </c>
      <c r="AC38" s="77">
        <v>0</v>
      </c>
      <c r="AD38" s="11"/>
      <c r="AE38" s="12" t="s">
        <v>87</v>
      </c>
      <c r="AF38" s="13"/>
      <c r="AG38" s="71">
        <v>0</v>
      </c>
      <c r="AH38" s="71">
        <v>1</v>
      </c>
      <c r="AI38" s="82">
        <v>0</v>
      </c>
      <c r="AJ38" s="71">
        <v>0</v>
      </c>
      <c r="AK38" s="82">
        <v>1</v>
      </c>
      <c r="AL38" s="82">
        <v>1</v>
      </c>
      <c r="AM38" s="457">
        <f t="shared" si="4"/>
        <v>99.337748344370851</v>
      </c>
      <c r="AN38" s="275">
        <f t="shared" si="2"/>
        <v>100</v>
      </c>
      <c r="AO38" s="279">
        <f t="shared" si="3"/>
        <v>98.71794871794873</v>
      </c>
      <c r="AP38" s="92">
        <v>0.66225165562913901</v>
      </c>
      <c r="AQ38" s="92">
        <v>0</v>
      </c>
      <c r="AR38" s="102">
        <v>1.2820512820512799</v>
      </c>
    </row>
    <row r="39" spans="1:44" ht="12" customHeight="1">
      <c r="A39" s="9"/>
      <c r="B39" s="11"/>
      <c r="C39" s="12" t="s">
        <v>112</v>
      </c>
      <c r="D39" s="13"/>
      <c r="E39" s="218">
        <f t="shared" si="5"/>
        <v>84</v>
      </c>
      <c r="F39" s="70">
        <v>47</v>
      </c>
      <c r="G39" s="70">
        <v>37</v>
      </c>
      <c r="H39" s="221"/>
      <c r="I39" s="221"/>
      <c r="J39" s="72">
        <v>47</v>
      </c>
      <c r="K39" s="76">
        <v>37</v>
      </c>
      <c r="L39" s="70">
        <v>0</v>
      </c>
      <c r="M39" s="76">
        <v>0</v>
      </c>
      <c r="N39" s="72">
        <v>0</v>
      </c>
      <c r="O39" s="70">
        <v>0</v>
      </c>
      <c r="P39" s="72">
        <v>0</v>
      </c>
      <c r="Q39" s="76">
        <v>0</v>
      </c>
      <c r="R39" s="72">
        <v>0</v>
      </c>
      <c r="S39" s="76">
        <v>0</v>
      </c>
      <c r="T39" s="72">
        <v>0</v>
      </c>
      <c r="U39" s="76">
        <v>0</v>
      </c>
      <c r="V39" s="72">
        <v>0</v>
      </c>
      <c r="W39" s="76">
        <v>0</v>
      </c>
      <c r="X39" s="72">
        <v>0</v>
      </c>
      <c r="Y39" s="76">
        <v>0</v>
      </c>
      <c r="Z39" s="72">
        <v>0</v>
      </c>
      <c r="AA39" s="76">
        <v>0</v>
      </c>
      <c r="AB39" s="72">
        <v>0</v>
      </c>
      <c r="AC39" s="76">
        <v>0</v>
      </c>
      <c r="AD39" s="11"/>
      <c r="AE39" s="12" t="s">
        <v>112</v>
      </c>
      <c r="AF39" s="13"/>
      <c r="AG39" s="70">
        <v>0</v>
      </c>
      <c r="AH39" s="70">
        <v>0</v>
      </c>
      <c r="AI39" s="72">
        <v>0</v>
      </c>
      <c r="AJ39" s="70">
        <v>0</v>
      </c>
      <c r="AK39" s="72">
        <v>1</v>
      </c>
      <c r="AL39" s="72">
        <v>0</v>
      </c>
      <c r="AM39" s="456">
        <f t="shared" si="4"/>
        <v>100</v>
      </c>
      <c r="AN39" s="274">
        <f t="shared" si="2"/>
        <v>100</v>
      </c>
      <c r="AO39" s="278">
        <f t="shared" si="3"/>
        <v>100</v>
      </c>
      <c r="AP39" s="90">
        <v>0</v>
      </c>
      <c r="AQ39" s="90">
        <v>0</v>
      </c>
      <c r="AR39" s="101">
        <v>0</v>
      </c>
    </row>
    <row r="40" spans="1:44" ht="12" customHeight="1">
      <c r="A40" s="9"/>
      <c r="B40" s="11"/>
      <c r="C40" s="12" t="s">
        <v>113</v>
      </c>
      <c r="D40" s="13"/>
      <c r="E40" s="218">
        <f t="shared" si="5"/>
        <v>25</v>
      </c>
      <c r="F40" s="70">
        <v>16</v>
      </c>
      <c r="G40" s="70">
        <v>9</v>
      </c>
      <c r="H40" s="221"/>
      <c r="I40" s="221"/>
      <c r="J40" s="72">
        <v>16</v>
      </c>
      <c r="K40" s="76">
        <v>9</v>
      </c>
      <c r="L40" s="70">
        <v>0</v>
      </c>
      <c r="M40" s="76">
        <v>0</v>
      </c>
      <c r="N40" s="72">
        <v>0</v>
      </c>
      <c r="O40" s="70">
        <v>0</v>
      </c>
      <c r="P40" s="72">
        <v>0</v>
      </c>
      <c r="Q40" s="76">
        <v>0</v>
      </c>
      <c r="R40" s="72">
        <v>0</v>
      </c>
      <c r="S40" s="76">
        <v>0</v>
      </c>
      <c r="T40" s="72">
        <v>0</v>
      </c>
      <c r="U40" s="76">
        <v>0</v>
      </c>
      <c r="V40" s="72">
        <v>0</v>
      </c>
      <c r="W40" s="76">
        <v>0</v>
      </c>
      <c r="X40" s="72">
        <v>0</v>
      </c>
      <c r="Y40" s="76">
        <v>0</v>
      </c>
      <c r="Z40" s="72">
        <v>0</v>
      </c>
      <c r="AA40" s="76">
        <v>0</v>
      </c>
      <c r="AB40" s="72">
        <v>0</v>
      </c>
      <c r="AC40" s="76">
        <v>0</v>
      </c>
      <c r="AD40" s="11"/>
      <c r="AE40" s="12" t="s">
        <v>113</v>
      </c>
      <c r="AF40" s="13"/>
      <c r="AG40" s="70">
        <v>0</v>
      </c>
      <c r="AH40" s="70">
        <v>0</v>
      </c>
      <c r="AI40" s="72">
        <v>0</v>
      </c>
      <c r="AJ40" s="70">
        <v>0</v>
      </c>
      <c r="AK40" s="72">
        <v>1</v>
      </c>
      <c r="AL40" s="72">
        <v>0</v>
      </c>
      <c r="AM40" s="457">
        <f t="shared" si="4"/>
        <v>100</v>
      </c>
      <c r="AN40" s="274">
        <f t="shared" si="2"/>
        <v>100</v>
      </c>
      <c r="AO40" s="278">
        <f t="shared" si="3"/>
        <v>100</v>
      </c>
      <c r="AP40" s="90">
        <v>0</v>
      </c>
      <c r="AQ40" s="90">
        <v>0</v>
      </c>
      <c r="AR40" s="101">
        <v>0</v>
      </c>
    </row>
    <row r="41" spans="1:44" ht="12" customHeight="1">
      <c r="A41" s="9"/>
      <c r="B41" s="11"/>
      <c r="C41" s="12" t="s">
        <v>114</v>
      </c>
      <c r="D41" s="13"/>
      <c r="E41" s="218">
        <f t="shared" si="5"/>
        <v>20</v>
      </c>
      <c r="F41" s="70">
        <v>9</v>
      </c>
      <c r="G41" s="70">
        <v>11</v>
      </c>
      <c r="H41" s="221"/>
      <c r="I41" s="221"/>
      <c r="J41" s="72">
        <v>9</v>
      </c>
      <c r="K41" s="76">
        <v>11</v>
      </c>
      <c r="L41" s="70">
        <v>0</v>
      </c>
      <c r="M41" s="76">
        <v>0</v>
      </c>
      <c r="N41" s="72">
        <v>0</v>
      </c>
      <c r="O41" s="70">
        <v>0</v>
      </c>
      <c r="P41" s="72">
        <v>0</v>
      </c>
      <c r="Q41" s="76">
        <v>0</v>
      </c>
      <c r="R41" s="72">
        <v>0</v>
      </c>
      <c r="S41" s="76">
        <v>0</v>
      </c>
      <c r="T41" s="72">
        <v>0</v>
      </c>
      <c r="U41" s="76">
        <v>0</v>
      </c>
      <c r="V41" s="72">
        <v>0</v>
      </c>
      <c r="W41" s="76">
        <v>0</v>
      </c>
      <c r="X41" s="72">
        <v>0</v>
      </c>
      <c r="Y41" s="76">
        <v>0</v>
      </c>
      <c r="Z41" s="72">
        <v>0</v>
      </c>
      <c r="AA41" s="76">
        <v>0</v>
      </c>
      <c r="AB41" s="72">
        <v>0</v>
      </c>
      <c r="AC41" s="76">
        <v>0</v>
      </c>
      <c r="AD41" s="11"/>
      <c r="AE41" s="12" t="s">
        <v>114</v>
      </c>
      <c r="AF41" s="13"/>
      <c r="AG41" s="70">
        <v>0</v>
      </c>
      <c r="AH41" s="70">
        <v>0</v>
      </c>
      <c r="AI41" s="72">
        <v>0</v>
      </c>
      <c r="AJ41" s="70">
        <v>0</v>
      </c>
      <c r="AK41" s="72">
        <v>0</v>
      </c>
      <c r="AL41" s="72">
        <v>0</v>
      </c>
      <c r="AM41" s="457">
        <f t="shared" si="4"/>
        <v>100</v>
      </c>
      <c r="AN41" s="274">
        <f t="shared" si="2"/>
        <v>100</v>
      </c>
      <c r="AO41" s="278">
        <f t="shared" si="3"/>
        <v>100</v>
      </c>
      <c r="AP41" s="90">
        <v>0</v>
      </c>
      <c r="AQ41" s="90">
        <v>0</v>
      </c>
      <c r="AR41" s="101">
        <v>0</v>
      </c>
    </row>
    <row r="42" spans="1:44" ht="12" customHeight="1">
      <c r="A42" s="9"/>
      <c r="B42" s="11"/>
      <c r="C42" s="12" t="s">
        <v>115</v>
      </c>
      <c r="D42" s="13"/>
      <c r="E42" s="218">
        <f t="shared" si="5"/>
        <v>64</v>
      </c>
      <c r="F42" s="70">
        <v>35</v>
      </c>
      <c r="G42" s="70">
        <v>29</v>
      </c>
      <c r="H42" s="221"/>
      <c r="I42" s="221"/>
      <c r="J42" s="72">
        <v>34</v>
      </c>
      <c r="K42" s="76">
        <v>29</v>
      </c>
      <c r="L42" s="70">
        <v>0</v>
      </c>
      <c r="M42" s="76">
        <v>0</v>
      </c>
      <c r="N42" s="72">
        <v>0</v>
      </c>
      <c r="O42" s="70">
        <v>0</v>
      </c>
      <c r="P42" s="72">
        <v>0</v>
      </c>
      <c r="Q42" s="76">
        <v>0</v>
      </c>
      <c r="R42" s="72">
        <v>1</v>
      </c>
      <c r="S42" s="76">
        <v>0</v>
      </c>
      <c r="T42" s="72">
        <v>1</v>
      </c>
      <c r="U42" s="76">
        <v>0</v>
      </c>
      <c r="V42" s="72">
        <v>0</v>
      </c>
      <c r="W42" s="76">
        <v>0</v>
      </c>
      <c r="X42" s="72">
        <v>0</v>
      </c>
      <c r="Y42" s="76">
        <v>0</v>
      </c>
      <c r="Z42" s="72">
        <v>0</v>
      </c>
      <c r="AA42" s="76">
        <v>0</v>
      </c>
      <c r="AB42" s="72">
        <v>0</v>
      </c>
      <c r="AC42" s="76">
        <v>0</v>
      </c>
      <c r="AD42" s="11"/>
      <c r="AE42" s="12" t="s">
        <v>115</v>
      </c>
      <c r="AF42" s="13"/>
      <c r="AG42" s="70">
        <v>0</v>
      </c>
      <c r="AH42" s="70">
        <v>0</v>
      </c>
      <c r="AI42" s="72">
        <v>0</v>
      </c>
      <c r="AJ42" s="70">
        <v>0</v>
      </c>
      <c r="AK42" s="72">
        <v>7</v>
      </c>
      <c r="AL42" s="72">
        <v>0</v>
      </c>
      <c r="AM42" s="457">
        <f t="shared" si="4"/>
        <v>98.4375</v>
      </c>
      <c r="AN42" s="274">
        <f t="shared" si="2"/>
        <v>97.142857142857139</v>
      </c>
      <c r="AO42" s="278">
        <f t="shared" si="3"/>
        <v>100</v>
      </c>
      <c r="AP42" s="90">
        <v>1.5625</v>
      </c>
      <c r="AQ42" s="90">
        <v>2.8571428571428599</v>
      </c>
      <c r="AR42" s="101">
        <v>0</v>
      </c>
    </row>
    <row r="43" spans="1:44" ht="12" customHeight="1">
      <c r="A43" s="9"/>
      <c r="B43" s="11"/>
      <c r="C43" s="12" t="s">
        <v>116</v>
      </c>
      <c r="D43" s="13"/>
      <c r="E43" s="224">
        <f t="shared" si="5"/>
        <v>39</v>
      </c>
      <c r="F43" s="71">
        <v>25</v>
      </c>
      <c r="G43" s="71">
        <v>14</v>
      </c>
      <c r="H43" s="222"/>
      <c r="I43" s="222"/>
      <c r="J43" s="82">
        <v>25</v>
      </c>
      <c r="K43" s="77">
        <v>14</v>
      </c>
      <c r="L43" s="71">
        <v>0</v>
      </c>
      <c r="M43" s="77">
        <v>0</v>
      </c>
      <c r="N43" s="82">
        <v>0</v>
      </c>
      <c r="O43" s="71">
        <v>0</v>
      </c>
      <c r="P43" s="82">
        <v>0</v>
      </c>
      <c r="Q43" s="77">
        <v>0</v>
      </c>
      <c r="R43" s="82">
        <v>0</v>
      </c>
      <c r="S43" s="77">
        <v>0</v>
      </c>
      <c r="T43" s="72">
        <v>0</v>
      </c>
      <c r="U43" s="76">
        <v>0</v>
      </c>
      <c r="V43" s="72">
        <v>0</v>
      </c>
      <c r="W43" s="76">
        <v>0</v>
      </c>
      <c r="X43" s="72">
        <v>0</v>
      </c>
      <c r="Y43" s="76">
        <v>0</v>
      </c>
      <c r="Z43" s="72">
        <v>0</v>
      </c>
      <c r="AA43" s="76">
        <v>0</v>
      </c>
      <c r="AB43" s="72">
        <v>0</v>
      </c>
      <c r="AC43" s="76">
        <v>0</v>
      </c>
      <c r="AD43" s="11"/>
      <c r="AE43" s="12" t="s">
        <v>116</v>
      </c>
      <c r="AF43" s="13"/>
      <c r="AG43" s="71">
        <v>0</v>
      </c>
      <c r="AH43" s="71">
        <v>0</v>
      </c>
      <c r="AI43" s="82">
        <v>0</v>
      </c>
      <c r="AJ43" s="71">
        <v>0</v>
      </c>
      <c r="AK43" s="82">
        <v>0</v>
      </c>
      <c r="AL43" s="82">
        <v>0</v>
      </c>
      <c r="AM43" s="458">
        <f t="shared" si="4"/>
        <v>100</v>
      </c>
      <c r="AN43" s="275">
        <f t="shared" si="2"/>
        <v>100</v>
      </c>
      <c r="AO43" s="279">
        <f t="shared" si="3"/>
        <v>100</v>
      </c>
      <c r="AP43" s="92">
        <v>0</v>
      </c>
      <c r="AQ43" s="92">
        <v>0</v>
      </c>
      <c r="AR43" s="102">
        <v>0</v>
      </c>
    </row>
    <row r="44" spans="1:44" ht="12" customHeight="1">
      <c r="A44" s="9"/>
      <c r="B44" s="11"/>
      <c r="C44" s="12" t="s">
        <v>117</v>
      </c>
      <c r="D44" s="13"/>
      <c r="E44" s="221">
        <f t="shared" si="5"/>
        <v>48</v>
      </c>
      <c r="F44" s="70">
        <v>26</v>
      </c>
      <c r="G44" s="70">
        <v>22</v>
      </c>
      <c r="H44" s="221"/>
      <c r="I44" s="221"/>
      <c r="J44" s="72">
        <v>26</v>
      </c>
      <c r="K44" s="76">
        <v>22</v>
      </c>
      <c r="L44" s="70">
        <v>0</v>
      </c>
      <c r="M44" s="76">
        <v>0</v>
      </c>
      <c r="N44" s="72">
        <v>0</v>
      </c>
      <c r="O44" s="70">
        <v>0</v>
      </c>
      <c r="P44" s="72">
        <v>0</v>
      </c>
      <c r="Q44" s="76">
        <v>0</v>
      </c>
      <c r="R44" s="72">
        <v>0</v>
      </c>
      <c r="S44" s="76">
        <v>0</v>
      </c>
      <c r="T44" s="89">
        <v>0</v>
      </c>
      <c r="U44" s="74">
        <v>0</v>
      </c>
      <c r="V44" s="89">
        <v>0</v>
      </c>
      <c r="W44" s="98">
        <v>0</v>
      </c>
      <c r="X44" s="74">
        <v>0</v>
      </c>
      <c r="Y44" s="74">
        <v>0</v>
      </c>
      <c r="Z44" s="89">
        <v>0</v>
      </c>
      <c r="AA44" s="98">
        <v>0</v>
      </c>
      <c r="AB44" s="89">
        <v>0</v>
      </c>
      <c r="AC44" s="98">
        <v>0</v>
      </c>
      <c r="AD44" s="11"/>
      <c r="AE44" s="12" t="s">
        <v>117</v>
      </c>
      <c r="AF44" s="13"/>
      <c r="AG44" s="70">
        <v>0</v>
      </c>
      <c r="AH44" s="70">
        <v>0</v>
      </c>
      <c r="AI44" s="72">
        <v>0</v>
      </c>
      <c r="AJ44" s="70">
        <v>0</v>
      </c>
      <c r="AK44" s="72">
        <v>0</v>
      </c>
      <c r="AL44" s="72">
        <v>0</v>
      </c>
      <c r="AM44" s="456">
        <f t="shared" si="4"/>
        <v>100</v>
      </c>
      <c r="AN44" s="274">
        <f t="shared" si="2"/>
        <v>100</v>
      </c>
      <c r="AO44" s="278">
        <f t="shared" si="3"/>
        <v>100</v>
      </c>
      <c r="AP44" s="90">
        <v>0</v>
      </c>
      <c r="AQ44" s="90">
        <v>0</v>
      </c>
      <c r="AR44" s="101">
        <v>0</v>
      </c>
    </row>
    <row r="45" spans="1:44" ht="12" customHeight="1">
      <c r="A45" s="9"/>
      <c r="B45" s="11"/>
      <c r="C45" s="12" t="s">
        <v>89</v>
      </c>
      <c r="D45" s="13"/>
      <c r="E45" s="221">
        <f t="shared" si="5"/>
        <v>139</v>
      </c>
      <c r="F45" s="70">
        <v>67</v>
      </c>
      <c r="G45" s="70">
        <v>72</v>
      </c>
      <c r="H45" s="221"/>
      <c r="I45" s="221"/>
      <c r="J45" s="72">
        <v>65</v>
      </c>
      <c r="K45" s="76">
        <v>72</v>
      </c>
      <c r="L45" s="70">
        <v>0</v>
      </c>
      <c r="M45" s="76">
        <v>0</v>
      </c>
      <c r="N45" s="72">
        <v>0</v>
      </c>
      <c r="O45" s="70">
        <v>0</v>
      </c>
      <c r="P45" s="72">
        <v>0</v>
      </c>
      <c r="Q45" s="76">
        <v>0</v>
      </c>
      <c r="R45" s="72">
        <v>0</v>
      </c>
      <c r="S45" s="76">
        <v>0</v>
      </c>
      <c r="T45" s="70">
        <v>0</v>
      </c>
      <c r="U45" s="70">
        <v>0</v>
      </c>
      <c r="V45" s="72">
        <v>0</v>
      </c>
      <c r="W45" s="76">
        <v>0</v>
      </c>
      <c r="X45" s="70">
        <v>0</v>
      </c>
      <c r="Y45" s="70">
        <v>0</v>
      </c>
      <c r="Z45" s="72">
        <v>0</v>
      </c>
      <c r="AA45" s="76">
        <v>0</v>
      </c>
      <c r="AB45" s="72">
        <v>0</v>
      </c>
      <c r="AC45" s="76">
        <v>0</v>
      </c>
      <c r="AD45" s="11"/>
      <c r="AE45" s="12" t="s">
        <v>89</v>
      </c>
      <c r="AF45" s="13"/>
      <c r="AG45" s="70">
        <v>2</v>
      </c>
      <c r="AH45" s="70">
        <v>0</v>
      </c>
      <c r="AI45" s="72">
        <v>0</v>
      </c>
      <c r="AJ45" s="70">
        <v>0</v>
      </c>
      <c r="AK45" s="72">
        <v>43</v>
      </c>
      <c r="AL45" s="72">
        <v>0</v>
      </c>
      <c r="AM45" s="457">
        <f t="shared" si="4"/>
        <v>98.561151079136692</v>
      </c>
      <c r="AN45" s="274">
        <f t="shared" si="2"/>
        <v>97.014925373134332</v>
      </c>
      <c r="AO45" s="278">
        <f t="shared" si="3"/>
        <v>100</v>
      </c>
      <c r="AP45" s="90">
        <v>0</v>
      </c>
      <c r="AQ45" s="90">
        <v>0</v>
      </c>
      <c r="AR45" s="101">
        <v>0</v>
      </c>
    </row>
    <row r="46" spans="1:44" ht="12" customHeight="1">
      <c r="A46" s="9"/>
      <c r="B46" s="29"/>
      <c r="C46" s="30" t="s">
        <v>118</v>
      </c>
      <c r="D46" s="31"/>
      <c r="E46" s="223">
        <f t="shared" si="5"/>
        <v>85</v>
      </c>
      <c r="F46" s="73">
        <v>43</v>
      </c>
      <c r="G46" s="73">
        <v>42</v>
      </c>
      <c r="H46" s="223"/>
      <c r="I46" s="223"/>
      <c r="J46" s="85">
        <v>43</v>
      </c>
      <c r="K46" s="78">
        <v>42</v>
      </c>
      <c r="L46" s="73">
        <v>0</v>
      </c>
      <c r="M46" s="78">
        <v>0</v>
      </c>
      <c r="N46" s="85">
        <v>0</v>
      </c>
      <c r="O46" s="73">
        <v>0</v>
      </c>
      <c r="P46" s="85">
        <v>0</v>
      </c>
      <c r="Q46" s="78">
        <v>0</v>
      </c>
      <c r="R46" s="85">
        <v>0</v>
      </c>
      <c r="S46" s="78">
        <v>0</v>
      </c>
      <c r="T46" s="73">
        <v>0</v>
      </c>
      <c r="U46" s="73">
        <v>0</v>
      </c>
      <c r="V46" s="85">
        <v>0</v>
      </c>
      <c r="W46" s="78">
        <v>0</v>
      </c>
      <c r="X46" s="73">
        <v>0</v>
      </c>
      <c r="Y46" s="73">
        <v>0</v>
      </c>
      <c r="Z46" s="85">
        <v>0</v>
      </c>
      <c r="AA46" s="78">
        <v>0</v>
      </c>
      <c r="AB46" s="85">
        <v>0</v>
      </c>
      <c r="AC46" s="78">
        <v>0</v>
      </c>
      <c r="AD46" s="29"/>
      <c r="AE46" s="30" t="s">
        <v>118</v>
      </c>
      <c r="AF46" s="31"/>
      <c r="AG46" s="73">
        <v>0</v>
      </c>
      <c r="AH46" s="73">
        <v>0</v>
      </c>
      <c r="AI46" s="85">
        <v>0</v>
      </c>
      <c r="AJ46" s="73">
        <v>0</v>
      </c>
      <c r="AK46" s="85">
        <v>1</v>
      </c>
      <c r="AL46" s="85">
        <v>0</v>
      </c>
      <c r="AM46" s="459">
        <f t="shared" si="4"/>
        <v>100</v>
      </c>
      <c r="AN46" s="276">
        <f t="shared" si="2"/>
        <v>100</v>
      </c>
      <c r="AO46" s="280">
        <f t="shared" si="3"/>
        <v>100</v>
      </c>
      <c r="AP46" s="93">
        <v>0</v>
      </c>
      <c r="AQ46" s="93">
        <v>0</v>
      </c>
      <c r="AR46" s="103">
        <v>0</v>
      </c>
    </row>
    <row r="47" spans="1:44" ht="10.5" customHeight="1"/>
    <row r="48" spans="1:44" ht="10.5" customHeight="1">
      <c r="X48" s="24"/>
      <c r="AC48" s="24"/>
    </row>
    <row r="49" ht="10.5" customHeight="1"/>
  </sheetData>
  <mergeCells count="70">
    <mergeCell ref="AQ8:AQ9"/>
    <mergeCell ref="AR8:AR9"/>
    <mergeCell ref="N5:O7"/>
    <mergeCell ref="O8:O9"/>
    <mergeCell ref="P8:P9"/>
    <mergeCell ref="AL6:AL9"/>
    <mergeCell ref="AN8:AN9"/>
    <mergeCell ref="AJ8:AJ9"/>
    <mergeCell ref="AG8:AG9"/>
    <mergeCell ref="AH8:AH9"/>
    <mergeCell ref="AI8:AI9"/>
    <mergeCell ref="P5:Q7"/>
    <mergeCell ref="R8:R9"/>
    <mergeCell ref="AP4:AR7"/>
    <mergeCell ref="AM4:AO7"/>
    <mergeCell ref="T8:T9"/>
    <mergeCell ref="B10:C10"/>
    <mergeCell ref="B9:C9"/>
    <mergeCell ref="E8:E9"/>
    <mergeCell ref="F8:F9"/>
    <mergeCell ref="B8:C8"/>
    <mergeCell ref="B2:AJ2"/>
    <mergeCell ref="C4:D4"/>
    <mergeCell ref="N4:O4"/>
    <mergeCell ref="L4:M4"/>
    <mergeCell ref="J4:K4"/>
    <mergeCell ref="P4:Q4"/>
    <mergeCell ref="AG4:AH7"/>
    <mergeCell ref="AI4:AJ7"/>
    <mergeCell ref="E6:G7"/>
    <mergeCell ref="J5:K7"/>
    <mergeCell ref="L5:M7"/>
    <mergeCell ref="E4:G5"/>
    <mergeCell ref="Z6:AA6"/>
    <mergeCell ref="H4:H7"/>
    <mergeCell ref="I4:I7"/>
    <mergeCell ref="T4:AC4"/>
    <mergeCell ref="AO8:AO9"/>
    <mergeCell ref="G8:G9"/>
    <mergeCell ref="J8:J9"/>
    <mergeCell ref="K8:K9"/>
    <mergeCell ref="AM8:AM9"/>
    <mergeCell ref="Q8:Q9"/>
    <mergeCell ref="L8:L9"/>
    <mergeCell ref="M8:M9"/>
    <mergeCell ref="S8:S9"/>
    <mergeCell ref="N8:N9"/>
    <mergeCell ref="AD8:AE8"/>
    <mergeCell ref="AD9:AE9"/>
    <mergeCell ref="V5:Y5"/>
    <mergeCell ref="T6:U6"/>
    <mergeCell ref="AK4:AL5"/>
    <mergeCell ref="V6:W7"/>
    <mergeCell ref="X6:Y7"/>
    <mergeCell ref="AD10:AE10"/>
    <mergeCell ref="AB6:AC6"/>
    <mergeCell ref="R5:S7"/>
    <mergeCell ref="R4:S4"/>
    <mergeCell ref="AP8:AP9"/>
    <mergeCell ref="AK6:AK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E4:AF4"/>
  </mergeCells>
  <phoneticPr fontId="2"/>
  <pageMargins left="0.59055118110236227" right="0.19685039370078741" top="0.62992125984251968" bottom="0.27559055118110237" header="0.51181102362204722" footer="0.23622047244094491"/>
  <pageSetup paperSize="9" orientation="landscape" r:id="rId1"/>
  <headerFooter alignWithMargins="0"/>
  <colBreaks count="1" manualBreakCount="1">
    <brk id="29" max="1048575" man="1"/>
  </colBreaks>
  <ignoredErrors>
    <ignoredError sqref="E11:E46 E10:G10 J10:S10 T10:AC10 AK10:AL10 AI10:AJ10 AG10:AH10" formulaRange="1"/>
    <ignoredError sqref="H10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G48"/>
  <sheetViews>
    <sheetView workbookViewId="0"/>
  </sheetViews>
  <sheetFormatPr defaultColWidth="9" defaultRowHeight="9.6"/>
  <cols>
    <col min="1" max="1" width="3.6640625" style="14" customWidth="1"/>
    <col min="2" max="2" width="1.33203125" style="14" customWidth="1"/>
    <col min="3" max="3" width="8.77734375" style="14" customWidth="1"/>
    <col min="4" max="4" width="1.33203125" style="14" customWidth="1"/>
    <col min="5" max="5" width="5.77734375" style="14" customWidth="1"/>
    <col min="6" max="7" width="5.109375" style="14" customWidth="1"/>
    <col min="8" max="8" width="5.109375" style="14" hidden="1" customWidth="1"/>
    <col min="9" max="24" width="4.6640625" style="14" customWidth="1"/>
    <col min="25" max="26" width="3.6640625" style="14" customWidth="1"/>
    <col min="27" max="27" width="5.33203125" style="14" customWidth="1"/>
    <col min="28" max="30" width="5" style="14" customWidth="1"/>
    <col min="31" max="32" width="5.33203125" style="14" customWidth="1"/>
    <col min="33" max="33" width="5.6640625" style="14" customWidth="1"/>
    <col min="34" max="16384" width="9" style="14"/>
  </cols>
  <sheetData>
    <row r="1" spans="1:33" ht="12" customHeight="1">
      <c r="A1" s="9"/>
      <c r="B1" s="16"/>
    </row>
    <row r="2" spans="1:33" ht="13.5" customHeight="1">
      <c r="A2" s="9"/>
      <c r="B2" s="462" t="s">
        <v>237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</row>
    <row r="3" spans="1:33" ht="27" customHeight="1">
      <c r="A3" s="9"/>
      <c r="B3" s="516" t="s">
        <v>195</v>
      </c>
      <c r="C3" s="516"/>
      <c r="D3" s="516"/>
      <c r="E3" s="516"/>
      <c r="F3" s="516"/>
      <c r="G3" s="516"/>
      <c r="H3" s="319" t="s">
        <v>267</v>
      </c>
      <c r="AD3" s="17"/>
      <c r="AF3" s="40"/>
      <c r="AG3" s="40" t="s">
        <v>171</v>
      </c>
    </row>
    <row r="4" spans="1:33" ht="10.5" customHeight="1">
      <c r="A4" s="9"/>
      <c r="B4" s="18"/>
      <c r="C4" s="463"/>
      <c r="D4" s="464"/>
      <c r="E4" s="583" t="s">
        <v>57</v>
      </c>
      <c r="F4" s="522"/>
      <c r="G4" s="523"/>
      <c r="H4" s="640" t="s">
        <v>268</v>
      </c>
      <c r="I4" s="571" t="s">
        <v>179</v>
      </c>
      <c r="J4" s="595"/>
      <c r="K4" s="571" t="s">
        <v>180</v>
      </c>
      <c r="L4" s="595"/>
      <c r="M4" s="571" t="s">
        <v>181</v>
      </c>
      <c r="N4" s="595"/>
      <c r="O4" s="596" t="s">
        <v>182</v>
      </c>
      <c r="P4" s="639"/>
      <c r="Q4" s="651" t="s">
        <v>178</v>
      </c>
      <c r="R4" s="652"/>
      <c r="S4" s="652"/>
      <c r="T4" s="652"/>
      <c r="U4" s="598" t="s">
        <v>185</v>
      </c>
      <c r="V4" s="599"/>
      <c r="W4" s="598" t="s">
        <v>79</v>
      </c>
      <c r="X4" s="599"/>
      <c r="Y4" s="598" t="s">
        <v>81</v>
      </c>
      <c r="Z4" s="599"/>
      <c r="AA4" s="637" t="s">
        <v>186</v>
      </c>
      <c r="AB4" s="583" t="s">
        <v>82</v>
      </c>
      <c r="AC4" s="522"/>
      <c r="AD4" s="523"/>
      <c r="AE4" s="625" t="s">
        <v>200</v>
      </c>
      <c r="AF4" s="625"/>
      <c r="AG4" s="626"/>
    </row>
    <row r="5" spans="1:33" ht="10.5" customHeight="1">
      <c r="A5" s="9"/>
      <c r="B5" s="19"/>
      <c r="C5" s="45" t="s">
        <v>62</v>
      </c>
      <c r="D5" s="37"/>
      <c r="E5" s="600"/>
      <c r="F5" s="601"/>
      <c r="G5" s="601"/>
      <c r="H5" s="641"/>
      <c r="I5" s="567" t="s">
        <v>183</v>
      </c>
      <c r="J5" s="568"/>
      <c r="K5" s="643" t="s">
        <v>184</v>
      </c>
      <c r="L5" s="644"/>
      <c r="M5" s="643" t="s">
        <v>174</v>
      </c>
      <c r="N5" s="644"/>
      <c r="O5" s="643" t="s">
        <v>169</v>
      </c>
      <c r="P5" s="644"/>
      <c r="Q5" s="653"/>
      <c r="R5" s="654"/>
      <c r="S5" s="654"/>
      <c r="T5" s="654"/>
      <c r="U5" s="567"/>
      <c r="V5" s="568"/>
      <c r="W5" s="567"/>
      <c r="X5" s="568"/>
      <c r="Y5" s="567"/>
      <c r="Z5" s="568"/>
      <c r="AA5" s="638"/>
      <c r="AB5" s="600"/>
      <c r="AC5" s="601"/>
      <c r="AD5" s="602"/>
      <c r="AE5" s="628"/>
      <c r="AF5" s="628"/>
      <c r="AG5" s="629"/>
    </row>
    <row r="6" spans="1:33" ht="10.5" customHeight="1">
      <c r="A6" s="9"/>
      <c r="B6" s="19"/>
      <c r="C6" s="45"/>
      <c r="D6" s="37"/>
      <c r="E6" s="600" t="s">
        <v>83</v>
      </c>
      <c r="F6" s="601"/>
      <c r="G6" s="601"/>
      <c r="H6" s="641"/>
      <c r="I6" s="567"/>
      <c r="J6" s="568"/>
      <c r="K6" s="643"/>
      <c r="L6" s="644"/>
      <c r="M6" s="643"/>
      <c r="N6" s="644"/>
      <c r="O6" s="643"/>
      <c r="P6" s="644"/>
      <c r="Q6" s="653"/>
      <c r="R6" s="654"/>
      <c r="S6" s="654"/>
      <c r="T6" s="654"/>
      <c r="U6" s="567"/>
      <c r="V6" s="568"/>
      <c r="W6" s="567"/>
      <c r="X6" s="568"/>
      <c r="Y6" s="567"/>
      <c r="Z6" s="568"/>
      <c r="AA6" s="658" t="s">
        <v>170</v>
      </c>
      <c r="AB6" s="600"/>
      <c r="AC6" s="601"/>
      <c r="AD6" s="602"/>
      <c r="AE6" s="628"/>
      <c r="AF6" s="628"/>
      <c r="AG6" s="629"/>
    </row>
    <row r="7" spans="1:33" ht="10.5" customHeight="1">
      <c r="A7" s="9"/>
      <c r="B7" s="19"/>
      <c r="C7" s="45"/>
      <c r="D7" s="37"/>
      <c r="E7" s="600"/>
      <c r="F7" s="601"/>
      <c r="G7" s="601"/>
      <c r="H7" s="641"/>
      <c r="I7" s="567"/>
      <c r="J7" s="568"/>
      <c r="K7" s="643"/>
      <c r="L7" s="644"/>
      <c r="M7" s="643"/>
      <c r="N7" s="644"/>
      <c r="O7" s="643"/>
      <c r="P7" s="644"/>
      <c r="Q7" s="655"/>
      <c r="R7" s="656"/>
      <c r="S7" s="656"/>
      <c r="T7" s="656"/>
      <c r="U7" s="567"/>
      <c r="V7" s="568"/>
      <c r="W7" s="567"/>
      <c r="X7" s="568"/>
      <c r="Y7" s="567"/>
      <c r="Z7" s="568"/>
      <c r="AA7" s="659"/>
      <c r="AB7" s="600"/>
      <c r="AC7" s="601"/>
      <c r="AD7" s="602"/>
      <c r="AE7" s="628"/>
      <c r="AF7" s="628"/>
      <c r="AG7" s="629"/>
    </row>
    <row r="8" spans="1:33" ht="10.5" customHeight="1">
      <c r="A8" s="9"/>
      <c r="B8" s="19"/>
      <c r="C8" s="45"/>
      <c r="D8" s="37"/>
      <c r="E8" s="600"/>
      <c r="F8" s="601"/>
      <c r="G8" s="601"/>
      <c r="H8" s="641"/>
      <c r="I8" s="567"/>
      <c r="J8" s="568"/>
      <c r="K8" s="643"/>
      <c r="L8" s="644"/>
      <c r="M8" s="643"/>
      <c r="N8" s="644"/>
      <c r="O8" s="643"/>
      <c r="P8" s="644"/>
      <c r="Q8" s="635" t="s">
        <v>216</v>
      </c>
      <c r="R8" s="636"/>
      <c r="S8" s="635" t="s">
        <v>217</v>
      </c>
      <c r="T8" s="636"/>
      <c r="U8" s="567"/>
      <c r="V8" s="568"/>
      <c r="W8" s="567"/>
      <c r="X8" s="568"/>
      <c r="Y8" s="567"/>
      <c r="Z8" s="568"/>
      <c r="AA8" s="659"/>
      <c r="AB8" s="600"/>
      <c r="AC8" s="601"/>
      <c r="AD8" s="602"/>
      <c r="AE8" s="628"/>
      <c r="AF8" s="628"/>
      <c r="AG8" s="629"/>
    </row>
    <row r="9" spans="1:33" ht="10.5" customHeight="1">
      <c r="A9" s="9"/>
      <c r="B9" s="19"/>
      <c r="C9" s="45"/>
      <c r="D9" s="37"/>
      <c r="E9" s="584"/>
      <c r="F9" s="585"/>
      <c r="G9" s="585"/>
      <c r="H9" s="642"/>
      <c r="I9" s="569"/>
      <c r="J9" s="570"/>
      <c r="K9" s="645"/>
      <c r="L9" s="646"/>
      <c r="M9" s="645"/>
      <c r="N9" s="646"/>
      <c r="O9" s="645"/>
      <c r="P9" s="646"/>
      <c r="Q9" s="569"/>
      <c r="R9" s="570"/>
      <c r="S9" s="569"/>
      <c r="T9" s="570"/>
      <c r="U9" s="569"/>
      <c r="V9" s="570"/>
      <c r="W9" s="569"/>
      <c r="X9" s="570"/>
      <c r="Y9" s="569"/>
      <c r="Z9" s="570"/>
      <c r="AA9" s="659"/>
      <c r="AB9" s="600"/>
      <c r="AC9" s="601"/>
      <c r="AD9" s="602"/>
      <c r="AE9" s="628"/>
      <c r="AF9" s="628"/>
      <c r="AG9" s="629"/>
    </row>
    <row r="10" spans="1:33" ht="10.5" customHeight="1">
      <c r="A10" s="9"/>
      <c r="B10" s="593" t="s">
        <v>53</v>
      </c>
      <c r="C10" s="594"/>
      <c r="D10" s="21"/>
      <c r="E10" s="576" t="s">
        <v>35</v>
      </c>
      <c r="F10" s="576" t="s">
        <v>40</v>
      </c>
      <c r="G10" s="647" t="s">
        <v>41</v>
      </c>
      <c r="H10" s="202"/>
      <c r="I10" s="576" t="s">
        <v>40</v>
      </c>
      <c r="J10" s="576" t="s">
        <v>41</v>
      </c>
      <c r="K10" s="649" t="s">
        <v>40</v>
      </c>
      <c r="L10" s="647" t="s">
        <v>41</v>
      </c>
      <c r="M10" s="576" t="s">
        <v>40</v>
      </c>
      <c r="N10" s="576" t="s">
        <v>41</v>
      </c>
      <c r="O10" s="649" t="s">
        <v>40</v>
      </c>
      <c r="P10" s="647" t="s">
        <v>41</v>
      </c>
      <c r="Q10" s="576" t="s">
        <v>40</v>
      </c>
      <c r="R10" s="576" t="s">
        <v>41</v>
      </c>
      <c r="S10" s="649" t="s">
        <v>40</v>
      </c>
      <c r="T10" s="647" t="s">
        <v>41</v>
      </c>
      <c r="U10" s="576" t="s">
        <v>40</v>
      </c>
      <c r="V10" s="576" t="s">
        <v>41</v>
      </c>
      <c r="W10" s="649" t="s">
        <v>40</v>
      </c>
      <c r="X10" s="647" t="s">
        <v>41</v>
      </c>
      <c r="Y10" s="576" t="s">
        <v>40</v>
      </c>
      <c r="Z10" s="576" t="s">
        <v>41</v>
      </c>
      <c r="AA10" s="660"/>
      <c r="AB10" s="478" t="s">
        <v>35</v>
      </c>
      <c r="AC10" s="478" t="s">
        <v>40</v>
      </c>
      <c r="AD10" s="478" t="s">
        <v>41</v>
      </c>
      <c r="AE10" s="519" t="s">
        <v>35</v>
      </c>
      <c r="AF10" s="478" t="s">
        <v>40</v>
      </c>
      <c r="AG10" s="657" t="s">
        <v>41</v>
      </c>
    </row>
    <row r="11" spans="1:33" ht="10.5" customHeight="1">
      <c r="A11" s="9"/>
      <c r="B11" s="484"/>
      <c r="C11" s="485"/>
      <c r="D11" s="23"/>
      <c r="E11" s="577"/>
      <c r="F11" s="577"/>
      <c r="G11" s="648"/>
      <c r="H11" s="203"/>
      <c r="I11" s="577"/>
      <c r="J11" s="577"/>
      <c r="K11" s="650"/>
      <c r="L11" s="648"/>
      <c r="M11" s="577"/>
      <c r="N11" s="577"/>
      <c r="O11" s="650"/>
      <c r="P11" s="648"/>
      <c r="Q11" s="577"/>
      <c r="R11" s="577"/>
      <c r="S11" s="650"/>
      <c r="T11" s="648"/>
      <c r="U11" s="577"/>
      <c r="V11" s="577"/>
      <c r="W11" s="650"/>
      <c r="X11" s="648"/>
      <c r="Y11" s="577"/>
      <c r="Z11" s="577"/>
      <c r="AA11" s="661"/>
      <c r="AB11" s="479"/>
      <c r="AC11" s="479"/>
      <c r="AD11" s="479"/>
      <c r="AE11" s="603"/>
      <c r="AF11" s="479"/>
      <c r="AG11" s="486"/>
    </row>
    <row r="12" spans="1:33" ht="12.75" customHeight="1">
      <c r="A12" s="9"/>
      <c r="B12" s="633" t="s">
        <v>218</v>
      </c>
      <c r="C12" s="634"/>
      <c r="D12" s="15"/>
      <c r="E12" s="232">
        <f>SUM(E15:E44)</f>
        <v>11160</v>
      </c>
      <c r="F12" s="233">
        <f t="shared" ref="F12:AA12" si="0">SUM(F15:F44)</f>
        <v>5681</v>
      </c>
      <c r="G12" s="233">
        <f t="shared" si="0"/>
        <v>5479</v>
      </c>
      <c r="H12" s="233">
        <f>SUM(I12:J12)</f>
        <v>4976</v>
      </c>
      <c r="I12" s="232">
        <f t="shared" si="0"/>
        <v>2345</v>
      </c>
      <c r="J12" s="234">
        <f t="shared" si="0"/>
        <v>2631</v>
      </c>
      <c r="K12" s="233">
        <f t="shared" si="0"/>
        <v>885</v>
      </c>
      <c r="L12" s="233">
        <f t="shared" si="0"/>
        <v>1223</v>
      </c>
      <c r="M12" s="232">
        <f t="shared" si="0"/>
        <v>208</v>
      </c>
      <c r="N12" s="234">
        <f t="shared" si="0"/>
        <v>208</v>
      </c>
      <c r="O12" s="233">
        <f t="shared" si="0"/>
        <v>154</v>
      </c>
      <c r="P12" s="233">
        <f t="shared" si="0"/>
        <v>37</v>
      </c>
      <c r="Q12" s="232">
        <f t="shared" si="0"/>
        <v>1932</v>
      </c>
      <c r="R12" s="234">
        <f t="shared" si="0"/>
        <v>1257</v>
      </c>
      <c r="S12" s="231">
        <f t="shared" si="0"/>
        <v>2</v>
      </c>
      <c r="T12" s="231">
        <f t="shared" si="0"/>
        <v>1</v>
      </c>
      <c r="U12" s="230">
        <f t="shared" si="0"/>
        <v>5</v>
      </c>
      <c r="V12" s="281">
        <f t="shared" si="0"/>
        <v>10</v>
      </c>
      <c r="W12" s="231">
        <f t="shared" si="0"/>
        <v>150</v>
      </c>
      <c r="X12" s="231">
        <f t="shared" si="0"/>
        <v>112</v>
      </c>
      <c r="Y12" s="230">
        <f t="shared" si="0"/>
        <v>0</v>
      </c>
      <c r="Z12" s="281">
        <f t="shared" si="0"/>
        <v>0</v>
      </c>
      <c r="AA12" s="231">
        <f t="shared" si="0"/>
        <v>12</v>
      </c>
      <c r="AB12" s="288">
        <f>H12/E12*100</f>
        <v>44.587813620071685</v>
      </c>
      <c r="AC12" s="296">
        <f>I12/F12*100</f>
        <v>41.277944023939448</v>
      </c>
      <c r="AD12" s="297">
        <f>J12/G12*100</f>
        <v>48.019711626209158</v>
      </c>
      <c r="AE12" s="128">
        <f>(Q12+R12+S12+T12+AA12)/E12*100</f>
        <v>28.70967741935484</v>
      </c>
      <c r="AF12" s="128">
        <f>(Q12+S12+1)/F12*100</f>
        <v>34.060904770286918</v>
      </c>
      <c r="AG12" s="138">
        <f>(R12+T12+11)/G12*100</f>
        <v>23.16116079576565</v>
      </c>
    </row>
    <row r="13" spans="1:33" ht="12.75" customHeight="1">
      <c r="A13" s="9"/>
      <c r="B13" s="11"/>
      <c r="C13" s="12" t="s">
        <v>1</v>
      </c>
      <c r="D13" s="13"/>
      <c r="E13" s="215">
        <f>SUM(F13:G13)</f>
        <v>9074</v>
      </c>
      <c r="F13" s="67">
        <v>4622</v>
      </c>
      <c r="G13" s="67">
        <v>4452</v>
      </c>
      <c r="H13" s="233">
        <f t="shared" ref="H13:H44" si="1">SUM(I13:J13)</f>
        <v>4068</v>
      </c>
      <c r="I13" s="83">
        <v>1886</v>
      </c>
      <c r="J13" s="96">
        <v>2182</v>
      </c>
      <c r="K13" s="67">
        <v>637</v>
      </c>
      <c r="L13" s="67">
        <v>913</v>
      </c>
      <c r="M13" s="83">
        <v>189</v>
      </c>
      <c r="N13" s="96">
        <v>199</v>
      </c>
      <c r="O13" s="67">
        <v>148</v>
      </c>
      <c r="P13" s="67">
        <v>35</v>
      </c>
      <c r="Q13" s="83">
        <v>1634</v>
      </c>
      <c r="R13" s="96">
        <v>1029</v>
      </c>
      <c r="S13" s="147">
        <v>1</v>
      </c>
      <c r="T13" s="147">
        <v>0</v>
      </c>
      <c r="U13" s="122">
        <v>4</v>
      </c>
      <c r="V13" s="148">
        <v>6</v>
      </c>
      <c r="W13" s="147">
        <v>123</v>
      </c>
      <c r="X13" s="147">
        <v>88</v>
      </c>
      <c r="Y13" s="122">
        <v>0</v>
      </c>
      <c r="Z13" s="148">
        <v>0</v>
      </c>
      <c r="AA13" s="147">
        <v>8</v>
      </c>
      <c r="AB13" s="272">
        <f t="shared" ref="AB13:AB44" si="2">H13/E13*100</f>
        <v>44.83138637866432</v>
      </c>
      <c r="AC13" s="274">
        <f t="shared" ref="AC13:AC44" si="3">I13/F13*100</f>
        <v>40.804846386845526</v>
      </c>
      <c r="AD13" s="278">
        <f t="shared" ref="AD13:AD44" si="4">J13/G13*100</f>
        <v>49.011680143755612</v>
      </c>
      <c r="AE13" s="94">
        <f t="shared" ref="AE13:AE44" si="5">(Q13+R13+S13+T13+AA13)/E13*100</f>
        <v>29.446770994048933</v>
      </c>
      <c r="AF13" s="94">
        <f t="shared" ref="AF13:AF44" si="6">(Q13+S13)/F13*100</f>
        <v>35.374296841194287</v>
      </c>
      <c r="AG13" s="139">
        <f t="shared" ref="AG13:AG44" si="7">(R13+T13+AA13)/G13*100</f>
        <v>23.292902066486974</v>
      </c>
    </row>
    <row r="14" spans="1:33" ht="12.75" customHeight="1">
      <c r="A14" s="9"/>
      <c r="B14" s="11"/>
      <c r="C14" s="12" t="s">
        <v>2</v>
      </c>
      <c r="D14" s="13"/>
      <c r="E14" s="215">
        <f t="shared" ref="E14:E44" si="8">SUM(F14:G14)</f>
        <v>2086</v>
      </c>
      <c r="F14" s="67">
        <v>1059</v>
      </c>
      <c r="G14" s="67">
        <v>1027</v>
      </c>
      <c r="H14" s="233">
        <f t="shared" si="1"/>
        <v>908</v>
      </c>
      <c r="I14" s="83">
        <v>459</v>
      </c>
      <c r="J14" s="96">
        <v>449</v>
      </c>
      <c r="K14" s="67">
        <v>248</v>
      </c>
      <c r="L14" s="67">
        <v>310</v>
      </c>
      <c r="M14" s="83">
        <v>19</v>
      </c>
      <c r="N14" s="96">
        <v>9</v>
      </c>
      <c r="O14" s="67">
        <v>6</v>
      </c>
      <c r="P14" s="67">
        <v>2</v>
      </c>
      <c r="Q14" s="83">
        <v>298</v>
      </c>
      <c r="R14" s="96">
        <v>228</v>
      </c>
      <c r="S14" s="147">
        <v>1</v>
      </c>
      <c r="T14" s="147">
        <v>1</v>
      </c>
      <c r="U14" s="122">
        <v>1</v>
      </c>
      <c r="V14" s="148">
        <v>4</v>
      </c>
      <c r="W14" s="147">
        <v>27</v>
      </c>
      <c r="X14" s="147">
        <v>24</v>
      </c>
      <c r="Y14" s="122">
        <v>0</v>
      </c>
      <c r="Z14" s="148">
        <v>0</v>
      </c>
      <c r="AA14" s="147">
        <v>4</v>
      </c>
      <c r="AB14" s="272">
        <f t="shared" si="2"/>
        <v>43.528283796740176</v>
      </c>
      <c r="AC14" s="274">
        <f t="shared" si="3"/>
        <v>43.342776203966004</v>
      </c>
      <c r="AD14" s="278">
        <f t="shared" si="4"/>
        <v>43.71957156767283</v>
      </c>
      <c r="AE14" s="94">
        <f t="shared" si="5"/>
        <v>25.503355704697988</v>
      </c>
      <c r="AF14" s="94">
        <f t="shared" si="6"/>
        <v>28.234183191690278</v>
      </c>
      <c r="AG14" s="139">
        <f t="shared" si="7"/>
        <v>22.687439143135347</v>
      </c>
    </row>
    <row r="15" spans="1:33" ht="12.75" customHeight="1">
      <c r="A15" s="9"/>
      <c r="B15" s="11"/>
      <c r="C15" s="12" t="s">
        <v>3</v>
      </c>
      <c r="D15" s="13"/>
      <c r="E15" s="282">
        <f t="shared" si="8"/>
        <v>3344</v>
      </c>
      <c r="F15" s="186">
        <v>1732</v>
      </c>
      <c r="G15" s="186">
        <v>1612</v>
      </c>
      <c r="H15" s="233">
        <f t="shared" si="1"/>
        <v>1686</v>
      </c>
      <c r="I15" s="187">
        <v>785</v>
      </c>
      <c r="J15" s="188">
        <v>901</v>
      </c>
      <c r="K15" s="186">
        <v>340</v>
      </c>
      <c r="L15" s="186">
        <v>293</v>
      </c>
      <c r="M15" s="187">
        <v>93</v>
      </c>
      <c r="N15" s="188">
        <v>100</v>
      </c>
      <c r="O15" s="186">
        <v>35</v>
      </c>
      <c r="P15" s="186">
        <v>6</v>
      </c>
      <c r="Q15" s="187">
        <v>408</v>
      </c>
      <c r="R15" s="188">
        <v>255</v>
      </c>
      <c r="S15" s="160">
        <v>0</v>
      </c>
      <c r="T15" s="160">
        <v>1</v>
      </c>
      <c r="U15" s="161">
        <v>4</v>
      </c>
      <c r="V15" s="162">
        <v>7</v>
      </c>
      <c r="W15" s="160">
        <v>67</v>
      </c>
      <c r="X15" s="160">
        <v>49</v>
      </c>
      <c r="Y15" s="161">
        <v>0</v>
      </c>
      <c r="Z15" s="162">
        <v>0</v>
      </c>
      <c r="AA15" s="160">
        <v>1</v>
      </c>
      <c r="AB15" s="289">
        <f t="shared" si="2"/>
        <v>50.418660287081337</v>
      </c>
      <c r="AC15" s="298">
        <f t="shared" si="3"/>
        <v>45.323325635103927</v>
      </c>
      <c r="AD15" s="299">
        <f t="shared" si="4"/>
        <v>55.893300248138956</v>
      </c>
      <c r="AE15" s="163">
        <f t="shared" si="5"/>
        <v>19.886363636363637</v>
      </c>
      <c r="AF15" s="163">
        <f t="shared" si="6"/>
        <v>23.556581986143186</v>
      </c>
      <c r="AG15" s="164">
        <f t="shared" si="7"/>
        <v>15.942928039702235</v>
      </c>
    </row>
    <row r="16" spans="1:33" ht="12.75" customHeight="1">
      <c r="A16" s="9"/>
      <c r="B16" s="11"/>
      <c r="C16" s="12" t="s">
        <v>4</v>
      </c>
      <c r="D16" s="13"/>
      <c r="E16" s="283">
        <f t="shared" si="8"/>
        <v>515</v>
      </c>
      <c r="F16" s="165">
        <v>262</v>
      </c>
      <c r="G16" s="165">
        <v>253</v>
      </c>
      <c r="H16" s="233">
        <f t="shared" si="1"/>
        <v>206</v>
      </c>
      <c r="I16" s="166">
        <v>101</v>
      </c>
      <c r="J16" s="167">
        <v>105</v>
      </c>
      <c r="K16" s="165">
        <v>43</v>
      </c>
      <c r="L16" s="165">
        <v>40</v>
      </c>
      <c r="M16" s="166">
        <v>10</v>
      </c>
      <c r="N16" s="167">
        <v>29</v>
      </c>
      <c r="O16" s="165">
        <v>4</v>
      </c>
      <c r="P16" s="165">
        <v>0</v>
      </c>
      <c r="Q16" s="166">
        <v>99</v>
      </c>
      <c r="R16" s="167">
        <v>72</v>
      </c>
      <c r="S16" s="165">
        <v>0</v>
      </c>
      <c r="T16" s="165">
        <v>0</v>
      </c>
      <c r="U16" s="166">
        <v>0</v>
      </c>
      <c r="V16" s="167">
        <v>1</v>
      </c>
      <c r="W16" s="165">
        <v>5</v>
      </c>
      <c r="X16" s="165">
        <v>6</v>
      </c>
      <c r="Y16" s="166">
        <v>0</v>
      </c>
      <c r="Z16" s="167">
        <v>0</v>
      </c>
      <c r="AA16" s="165">
        <v>0</v>
      </c>
      <c r="AB16" s="290">
        <f t="shared" si="2"/>
        <v>40</v>
      </c>
      <c r="AC16" s="300">
        <f t="shared" si="3"/>
        <v>38.549618320610683</v>
      </c>
      <c r="AD16" s="301">
        <f t="shared" si="4"/>
        <v>41.501976284584977</v>
      </c>
      <c r="AE16" s="168">
        <f t="shared" si="5"/>
        <v>33.203883495145632</v>
      </c>
      <c r="AF16" s="168">
        <f t="shared" si="6"/>
        <v>37.786259541984734</v>
      </c>
      <c r="AG16" s="169">
        <f t="shared" si="7"/>
        <v>28.458498023715418</v>
      </c>
    </row>
    <row r="17" spans="1:33" ht="12.75" customHeight="1">
      <c r="A17" s="9"/>
      <c r="B17" s="11"/>
      <c r="C17" s="12" t="s">
        <v>5</v>
      </c>
      <c r="D17" s="13"/>
      <c r="E17" s="283">
        <f t="shared" si="8"/>
        <v>344</v>
      </c>
      <c r="F17" s="165">
        <v>200</v>
      </c>
      <c r="G17" s="165">
        <v>144</v>
      </c>
      <c r="H17" s="233">
        <f t="shared" si="1"/>
        <v>186</v>
      </c>
      <c r="I17" s="166">
        <v>104</v>
      </c>
      <c r="J17" s="167">
        <v>82</v>
      </c>
      <c r="K17" s="165">
        <v>6</v>
      </c>
      <c r="L17" s="165">
        <v>14</v>
      </c>
      <c r="M17" s="166">
        <v>17</v>
      </c>
      <c r="N17" s="167">
        <v>20</v>
      </c>
      <c r="O17" s="165">
        <v>0</v>
      </c>
      <c r="P17" s="165">
        <v>0</v>
      </c>
      <c r="Q17" s="166">
        <v>72</v>
      </c>
      <c r="R17" s="167">
        <v>27</v>
      </c>
      <c r="S17" s="165">
        <v>0</v>
      </c>
      <c r="T17" s="165">
        <v>0</v>
      </c>
      <c r="U17" s="166">
        <v>0</v>
      </c>
      <c r="V17" s="167">
        <v>0</v>
      </c>
      <c r="W17" s="165">
        <v>1</v>
      </c>
      <c r="X17" s="165">
        <v>1</v>
      </c>
      <c r="Y17" s="166">
        <v>0</v>
      </c>
      <c r="Z17" s="167">
        <v>0</v>
      </c>
      <c r="AA17" s="165">
        <v>0</v>
      </c>
      <c r="AB17" s="290">
        <f t="shared" si="2"/>
        <v>54.069767441860463</v>
      </c>
      <c r="AC17" s="300">
        <f t="shared" si="3"/>
        <v>52</v>
      </c>
      <c r="AD17" s="301">
        <f t="shared" si="4"/>
        <v>56.944444444444443</v>
      </c>
      <c r="AE17" s="168">
        <f t="shared" si="5"/>
        <v>28.779069767441861</v>
      </c>
      <c r="AF17" s="168">
        <f t="shared" si="6"/>
        <v>36</v>
      </c>
      <c r="AG17" s="169">
        <f t="shared" si="7"/>
        <v>18.75</v>
      </c>
    </row>
    <row r="18" spans="1:33" ht="12.75" customHeight="1">
      <c r="A18" s="9"/>
      <c r="B18" s="141"/>
      <c r="C18" s="25" t="s">
        <v>7</v>
      </c>
      <c r="D18" s="33"/>
      <c r="E18" s="283">
        <f t="shared" si="8"/>
        <v>941</v>
      </c>
      <c r="F18" s="165">
        <v>439</v>
      </c>
      <c r="G18" s="165">
        <v>502</v>
      </c>
      <c r="H18" s="233">
        <f t="shared" si="1"/>
        <v>448</v>
      </c>
      <c r="I18" s="166">
        <v>222</v>
      </c>
      <c r="J18" s="167">
        <v>226</v>
      </c>
      <c r="K18" s="165">
        <v>58</v>
      </c>
      <c r="L18" s="165">
        <v>141</v>
      </c>
      <c r="M18" s="166">
        <v>4</v>
      </c>
      <c r="N18" s="167">
        <v>10</v>
      </c>
      <c r="O18" s="165">
        <v>12</v>
      </c>
      <c r="P18" s="165">
        <v>7</v>
      </c>
      <c r="Q18" s="166">
        <v>129</v>
      </c>
      <c r="R18" s="167">
        <v>106</v>
      </c>
      <c r="S18" s="165">
        <v>0</v>
      </c>
      <c r="T18" s="165">
        <v>0</v>
      </c>
      <c r="U18" s="166">
        <v>0</v>
      </c>
      <c r="V18" s="167">
        <v>0</v>
      </c>
      <c r="W18" s="165">
        <v>14</v>
      </c>
      <c r="X18" s="165">
        <v>12</v>
      </c>
      <c r="Y18" s="166">
        <v>0</v>
      </c>
      <c r="Z18" s="167">
        <v>0</v>
      </c>
      <c r="AA18" s="165">
        <v>0</v>
      </c>
      <c r="AB18" s="290">
        <f t="shared" si="2"/>
        <v>47.608926673751327</v>
      </c>
      <c r="AC18" s="300">
        <f t="shared" si="3"/>
        <v>50.569476082004563</v>
      </c>
      <c r="AD18" s="301">
        <f t="shared" si="4"/>
        <v>45.019920318725099</v>
      </c>
      <c r="AE18" s="168">
        <f t="shared" si="5"/>
        <v>24.973432518597239</v>
      </c>
      <c r="AF18" s="168">
        <f t="shared" si="6"/>
        <v>29.384965831435078</v>
      </c>
      <c r="AG18" s="169">
        <f t="shared" si="7"/>
        <v>21.115537848605577</v>
      </c>
    </row>
    <row r="19" spans="1:33" ht="12.75" customHeight="1">
      <c r="A19" s="9"/>
      <c r="B19" s="11"/>
      <c r="C19" s="12" t="s">
        <v>8</v>
      </c>
      <c r="D19" s="13"/>
      <c r="E19" s="284">
        <f t="shared" si="8"/>
        <v>913</v>
      </c>
      <c r="F19" s="170">
        <v>516</v>
      </c>
      <c r="G19" s="170">
        <v>397</v>
      </c>
      <c r="H19" s="233">
        <f t="shared" si="1"/>
        <v>373</v>
      </c>
      <c r="I19" s="171">
        <v>213</v>
      </c>
      <c r="J19" s="172">
        <v>160</v>
      </c>
      <c r="K19" s="170">
        <v>69</v>
      </c>
      <c r="L19" s="170">
        <v>139</v>
      </c>
      <c r="M19" s="171">
        <v>6</v>
      </c>
      <c r="N19" s="172">
        <v>3</v>
      </c>
      <c r="O19" s="170">
        <v>7</v>
      </c>
      <c r="P19" s="170">
        <v>4</v>
      </c>
      <c r="Q19" s="171">
        <v>217</v>
      </c>
      <c r="R19" s="172">
        <v>89</v>
      </c>
      <c r="S19" s="170">
        <v>1</v>
      </c>
      <c r="T19" s="170">
        <v>0</v>
      </c>
      <c r="U19" s="171">
        <v>0</v>
      </c>
      <c r="V19" s="172">
        <v>0</v>
      </c>
      <c r="W19" s="170">
        <v>3</v>
      </c>
      <c r="X19" s="170">
        <v>2</v>
      </c>
      <c r="Y19" s="171">
        <v>0</v>
      </c>
      <c r="Z19" s="172">
        <v>0</v>
      </c>
      <c r="AA19" s="170">
        <v>0</v>
      </c>
      <c r="AB19" s="291">
        <f t="shared" si="2"/>
        <v>40.854326396495075</v>
      </c>
      <c r="AC19" s="302">
        <f t="shared" si="3"/>
        <v>41.279069767441861</v>
      </c>
      <c r="AD19" s="303">
        <f t="shared" si="4"/>
        <v>40.302267002518896</v>
      </c>
      <c r="AE19" s="173">
        <f t="shared" si="5"/>
        <v>33.625410733844468</v>
      </c>
      <c r="AF19" s="173">
        <f t="shared" si="6"/>
        <v>42.248062015503876</v>
      </c>
      <c r="AG19" s="174">
        <f t="shared" si="7"/>
        <v>22.418136020151135</v>
      </c>
    </row>
    <row r="20" spans="1:33" ht="12.75" customHeight="1">
      <c r="A20" s="9"/>
      <c r="B20" s="34"/>
      <c r="C20" s="26" t="s">
        <v>9</v>
      </c>
      <c r="D20" s="35"/>
      <c r="E20" s="283">
        <f t="shared" si="8"/>
        <v>387</v>
      </c>
      <c r="F20" s="165">
        <v>169</v>
      </c>
      <c r="G20" s="165">
        <v>218</v>
      </c>
      <c r="H20" s="233">
        <f t="shared" si="1"/>
        <v>178</v>
      </c>
      <c r="I20" s="166">
        <v>86</v>
      </c>
      <c r="J20" s="167">
        <v>92</v>
      </c>
      <c r="K20" s="165">
        <v>34</v>
      </c>
      <c r="L20" s="165">
        <v>64</v>
      </c>
      <c r="M20" s="166">
        <v>0</v>
      </c>
      <c r="N20" s="167">
        <v>1</v>
      </c>
      <c r="O20" s="165">
        <v>6</v>
      </c>
      <c r="P20" s="165">
        <v>1</v>
      </c>
      <c r="Q20" s="166">
        <v>41</v>
      </c>
      <c r="R20" s="167">
        <v>59</v>
      </c>
      <c r="S20" s="165">
        <v>0</v>
      </c>
      <c r="T20" s="165">
        <v>0</v>
      </c>
      <c r="U20" s="166">
        <v>0</v>
      </c>
      <c r="V20" s="167">
        <v>1</v>
      </c>
      <c r="W20" s="165">
        <v>2</v>
      </c>
      <c r="X20" s="165">
        <v>0</v>
      </c>
      <c r="Y20" s="166">
        <v>0</v>
      </c>
      <c r="Z20" s="167">
        <v>0</v>
      </c>
      <c r="AA20" s="165">
        <v>0</v>
      </c>
      <c r="AB20" s="290">
        <f t="shared" si="2"/>
        <v>45.99483204134367</v>
      </c>
      <c r="AC20" s="300">
        <f t="shared" si="3"/>
        <v>50.887573964497044</v>
      </c>
      <c r="AD20" s="301">
        <f t="shared" si="4"/>
        <v>42.201834862385326</v>
      </c>
      <c r="AE20" s="168">
        <f t="shared" si="5"/>
        <v>25.839793281653744</v>
      </c>
      <c r="AF20" s="168">
        <f t="shared" si="6"/>
        <v>24.260355029585799</v>
      </c>
      <c r="AG20" s="169">
        <f t="shared" si="7"/>
        <v>27.064220183486238</v>
      </c>
    </row>
    <row r="21" spans="1:33" ht="12.75" customHeight="1">
      <c r="A21" s="9"/>
      <c r="B21" s="11"/>
      <c r="C21" s="12" t="s">
        <v>10</v>
      </c>
      <c r="D21" s="13"/>
      <c r="E21" s="283">
        <f t="shared" si="8"/>
        <v>192</v>
      </c>
      <c r="F21" s="165">
        <v>93</v>
      </c>
      <c r="G21" s="165">
        <v>99</v>
      </c>
      <c r="H21" s="233">
        <f t="shared" si="1"/>
        <v>82</v>
      </c>
      <c r="I21" s="166">
        <v>39</v>
      </c>
      <c r="J21" s="167">
        <v>43</v>
      </c>
      <c r="K21" s="165">
        <v>11</v>
      </c>
      <c r="L21" s="165">
        <v>27</v>
      </c>
      <c r="M21" s="166">
        <v>0</v>
      </c>
      <c r="N21" s="167">
        <v>0</v>
      </c>
      <c r="O21" s="165">
        <v>4</v>
      </c>
      <c r="P21" s="165">
        <v>1</v>
      </c>
      <c r="Q21" s="166">
        <v>39</v>
      </c>
      <c r="R21" s="167">
        <v>28</v>
      </c>
      <c r="S21" s="165">
        <v>0</v>
      </c>
      <c r="T21" s="165">
        <v>0</v>
      </c>
      <c r="U21" s="166">
        <v>0</v>
      </c>
      <c r="V21" s="167">
        <v>0</v>
      </c>
      <c r="W21" s="165">
        <v>0</v>
      </c>
      <c r="X21" s="165">
        <v>0</v>
      </c>
      <c r="Y21" s="166">
        <v>0</v>
      </c>
      <c r="Z21" s="167">
        <v>0</v>
      </c>
      <c r="AA21" s="165">
        <v>0</v>
      </c>
      <c r="AB21" s="290">
        <f t="shared" si="2"/>
        <v>42.708333333333329</v>
      </c>
      <c r="AC21" s="300">
        <f t="shared" si="3"/>
        <v>41.935483870967744</v>
      </c>
      <c r="AD21" s="301">
        <f t="shared" si="4"/>
        <v>43.43434343434344</v>
      </c>
      <c r="AE21" s="168">
        <f t="shared" si="5"/>
        <v>34.895833333333329</v>
      </c>
      <c r="AF21" s="168">
        <f t="shared" si="6"/>
        <v>41.935483870967744</v>
      </c>
      <c r="AG21" s="169">
        <f t="shared" si="7"/>
        <v>28.28282828282828</v>
      </c>
    </row>
    <row r="22" spans="1:33" ht="12.75" customHeight="1">
      <c r="A22" s="9"/>
      <c r="B22" s="11"/>
      <c r="C22" s="12" t="s">
        <v>11</v>
      </c>
      <c r="D22" s="13"/>
      <c r="E22" s="285">
        <f t="shared" si="8"/>
        <v>1163</v>
      </c>
      <c r="F22" s="165">
        <v>594</v>
      </c>
      <c r="G22" s="165">
        <v>569</v>
      </c>
      <c r="H22" s="233">
        <f t="shared" si="1"/>
        <v>489</v>
      </c>
      <c r="I22" s="166">
        <v>200</v>
      </c>
      <c r="J22" s="167">
        <v>289</v>
      </c>
      <c r="K22" s="165">
        <v>86</v>
      </c>
      <c r="L22" s="165">
        <v>129</v>
      </c>
      <c r="M22" s="166">
        <v>13</v>
      </c>
      <c r="N22" s="167">
        <v>5</v>
      </c>
      <c r="O22" s="165">
        <v>24</v>
      </c>
      <c r="P22" s="165">
        <v>3</v>
      </c>
      <c r="Q22" s="166">
        <v>259</v>
      </c>
      <c r="R22" s="167">
        <v>136</v>
      </c>
      <c r="S22" s="165">
        <v>0</v>
      </c>
      <c r="T22" s="165">
        <v>0</v>
      </c>
      <c r="U22" s="166">
        <v>0</v>
      </c>
      <c r="V22" s="167">
        <v>1</v>
      </c>
      <c r="W22" s="165">
        <v>12</v>
      </c>
      <c r="X22" s="165">
        <v>6</v>
      </c>
      <c r="Y22" s="166">
        <v>0</v>
      </c>
      <c r="Z22" s="167">
        <v>0</v>
      </c>
      <c r="AA22" s="165">
        <v>5</v>
      </c>
      <c r="AB22" s="290">
        <f t="shared" si="2"/>
        <v>42.046431642304384</v>
      </c>
      <c r="AC22" s="300">
        <f t="shared" si="3"/>
        <v>33.670033670033675</v>
      </c>
      <c r="AD22" s="301">
        <f t="shared" si="4"/>
        <v>50.790861159929705</v>
      </c>
      <c r="AE22" s="168">
        <f t="shared" si="5"/>
        <v>34.393809114359414</v>
      </c>
      <c r="AF22" s="168">
        <f t="shared" si="6"/>
        <v>43.602693602693606</v>
      </c>
      <c r="AG22" s="169">
        <f t="shared" si="7"/>
        <v>24.780316344463969</v>
      </c>
    </row>
    <row r="23" spans="1:33" ht="12.75" customHeight="1">
      <c r="A23" s="9"/>
      <c r="B23" s="11"/>
      <c r="C23" s="12" t="s">
        <v>12</v>
      </c>
      <c r="D23" s="13"/>
      <c r="E23" s="283">
        <f t="shared" si="8"/>
        <v>161</v>
      </c>
      <c r="F23" s="165">
        <v>77</v>
      </c>
      <c r="G23" s="165">
        <v>84</v>
      </c>
      <c r="H23" s="233">
        <f t="shared" si="1"/>
        <v>79</v>
      </c>
      <c r="I23" s="166">
        <v>31</v>
      </c>
      <c r="J23" s="167">
        <v>48</v>
      </c>
      <c r="K23" s="165">
        <v>22</v>
      </c>
      <c r="L23" s="165">
        <v>30</v>
      </c>
      <c r="M23" s="166">
        <v>0</v>
      </c>
      <c r="N23" s="167">
        <v>0</v>
      </c>
      <c r="O23" s="165">
        <v>5</v>
      </c>
      <c r="P23" s="165">
        <v>0</v>
      </c>
      <c r="Q23" s="166">
        <v>18</v>
      </c>
      <c r="R23" s="167">
        <v>6</v>
      </c>
      <c r="S23" s="165">
        <v>0</v>
      </c>
      <c r="T23" s="165">
        <v>0</v>
      </c>
      <c r="U23" s="166">
        <v>0</v>
      </c>
      <c r="V23" s="167">
        <v>0</v>
      </c>
      <c r="W23" s="165">
        <v>1</v>
      </c>
      <c r="X23" s="165">
        <v>0</v>
      </c>
      <c r="Y23" s="166">
        <v>0</v>
      </c>
      <c r="Z23" s="167">
        <v>0</v>
      </c>
      <c r="AA23" s="165">
        <v>1</v>
      </c>
      <c r="AB23" s="290">
        <f t="shared" si="2"/>
        <v>49.068322981366457</v>
      </c>
      <c r="AC23" s="300">
        <f t="shared" si="3"/>
        <v>40.259740259740262</v>
      </c>
      <c r="AD23" s="301">
        <f t="shared" si="4"/>
        <v>57.142857142857139</v>
      </c>
      <c r="AE23" s="168">
        <f t="shared" si="5"/>
        <v>15.527950310559005</v>
      </c>
      <c r="AF23" s="168">
        <f t="shared" si="6"/>
        <v>23.376623376623375</v>
      </c>
      <c r="AG23" s="169">
        <f t="shared" si="7"/>
        <v>8.3333333333333321</v>
      </c>
    </row>
    <row r="24" spans="1:33" ht="12.75" customHeight="1">
      <c r="A24" s="57"/>
      <c r="B24" s="11"/>
      <c r="C24" s="12" t="s">
        <v>13</v>
      </c>
      <c r="D24" s="13"/>
      <c r="E24" s="283">
        <f t="shared" si="8"/>
        <v>271</v>
      </c>
      <c r="F24" s="165">
        <v>133</v>
      </c>
      <c r="G24" s="165">
        <v>138</v>
      </c>
      <c r="H24" s="233">
        <f t="shared" si="1"/>
        <v>137</v>
      </c>
      <c r="I24" s="166">
        <v>67</v>
      </c>
      <c r="J24" s="167">
        <v>70</v>
      </c>
      <c r="K24" s="165">
        <v>9</v>
      </c>
      <c r="L24" s="165">
        <v>24</v>
      </c>
      <c r="M24" s="166">
        <v>6</v>
      </c>
      <c r="N24" s="167">
        <v>1</v>
      </c>
      <c r="O24" s="165">
        <v>1</v>
      </c>
      <c r="P24" s="165">
        <v>0</v>
      </c>
      <c r="Q24" s="166">
        <v>49</v>
      </c>
      <c r="R24" s="167">
        <v>40</v>
      </c>
      <c r="S24" s="165">
        <v>0</v>
      </c>
      <c r="T24" s="165">
        <v>0</v>
      </c>
      <c r="U24" s="166">
        <v>0</v>
      </c>
      <c r="V24" s="167">
        <v>0</v>
      </c>
      <c r="W24" s="165">
        <v>1</v>
      </c>
      <c r="X24" s="165">
        <v>3</v>
      </c>
      <c r="Y24" s="166">
        <v>0</v>
      </c>
      <c r="Z24" s="167">
        <v>0</v>
      </c>
      <c r="AA24" s="165">
        <v>0</v>
      </c>
      <c r="AB24" s="290">
        <f t="shared" si="2"/>
        <v>50.553505535055351</v>
      </c>
      <c r="AC24" s="300">
        <f t="shared" si="3"/>
        <v>50.375939849624061</v>
      </c>
      <c r="AD24" s="301">
        <f t="shared" si="4"/>
        <v>50.724637681159422</v>
      </c>
      <c r="AE24" s="168">
        <f t="shared" si="5"/>
        <v>32.841328413284131</v>
      </c>
      <c r="AF24" s="168">
        <f t="shared" si="6"/>
        <v>36.84210526315789</v>
      </c>
      <c r="AG24" s="169">
        <f t="shared" si="7"/>
        <v>28.985507246376812</v>
      </c>
    </row>
    <row r="25" spans="1:33" ht="12.75" customHeight="1">
      <c r="A25" s="58"/>
      <c r="B25" s="11"/>
      <c r="C25" s="12" t="s">
        <v>14</v>
      </c>
      <c r="D25" s="13"/>
      <c r="E25" s="286">
        <f t="shared" si="8"/>
        <v>236</v>
      </c>
      <c r="F25" s="160">
        <v>141</v>
      </c>
      <c r="G25" s="160">
        <v>95</v>
      </c>
      <c r="H25" s="233">
        <f t="shared" si="1"/>
        <v>100</v>
      </c>
      <c r="I25" s="161">
        <v>50</v>
      </c>
      <c r="J25" s="162">
        <v>50</v>
      </c>
      <c r="K25" s="160">
        <v>18</v>
      </c>
      <c r="L25" s="160">
        <v>24</v>
      </c>
      <c r="M25" s="161">
        <v>5</v>
      </c>
      <c r="N25" s="162">
        <v>1</v>
      </c>
      <c r="O25" s="160">
        <v>12</v>
      </c>
      <c r="P25" s="160">
        <v>9</v>
      </c>
      <c r="Q25" s="161">
        <v>54</v>
      </c>
      <c r="R25" s="162">
        <v>9</v>
      </c>
      <c r="S25" s="160">
        <v>0</v>
      </c>
      <c r="T25" s="160">
        <v>0</v>
      </c>
      <c r="U25" s="161">
        <v>1</v>
      </c>
      <c r="V25" s="162">
        <v>0</v>
      </c>
      <c r="W25" s="160">
        <v>1</v>
      </c>
      <c r="X25" s="160">
        <v>2</v>
      </c>
      <c r="Y25" s="161">
        <v>0</v>
      </c>
      <c r="Z25" s="162">
        <v>0</v>
      </c>
      <c r="AA25" s="160">
        <v>0</v>
      </c>
      <c r="AB25" s="289">
        <f t="shared" si="2"/>
        <v>42.372881355932201</v>
      </c>
      <c r="AC25" s="298">
        <f t="shared" si="3"/>
        <v>35.460992907801419</v>
      </c>
      <c r="AD25" s="299">
        <f t="shared" si="4"/>
        <v>52.631578947368418</v>
      </c>
      <c r="AE25" s="163">
        <f t="shared" si="5"/>
        <v>26.694915254237291</v>
      </c>
      <c r="AF25" s="163">
        <f t="shared" si="6"/>
        <v>38.297872340425535</v>
      </c>
      <c r="AG25" s="164">
        <f t="shared" si="7"/>
        <v>9.4736842105263168</v>
      </c>
    </row>
    <row r="26" spans="1:33" ht="12.75" customHeight="1">
      <c r="B26" s="11"/>
      <c r="C26" s="12" t="s">
        <v>15</v>
      </c>
      <c r="D26" s="13"/>
      <c r="E26" s="283">
        <f t="shared" si="8"/>
        <v>98</v>
      </c>
      <c r="F26" s="165">
        <v>55</v>
      </c>
      <c r="G26" s="165">
        <v>43</v>
      </c>
      <c r="H26" s="233">
        <f t="shared" si="1"/>
        <v>17</v>
      </c>
      <c r="I26" s="166">
        <v>12</v>
      </c>
      <c r="J26" s="167">
        <v>5</v>
      </c>
      <c r="K26" s="165">
        <v>0</v>
      </c>
      <c r="L26" s="165">
        <v>0</v>
      </c>
      <c r="M26" s="166">
        <v>24</v>
      </c>
      <c r="N26" s="167">
        <v>15</v>
      </c>
      <c r="O26" s="165">
        <v>0</v>
      </c>
      <c r="P26" s="165">
        <v>0</v>
      </c>
      <c r="Q26" s="166">
        <v>18</v>
      </c>
      <c r="R26" s="167">
        <v>23</v>
      </c>
      <c r="S26" s="165">
        <v>0</v>
      </c>
      <c r="T26" s="165">
        <v>0</v>
      </c>
      <c r="U26" s="166">
        <v>0</v>
      </c>
      <c r="V26" s="167">
        <v>0</v>
      </c>
      <c r="W26" s="165">
        <v>1</v>
      </c>
      <c r="X26" s="165">
        <v>0</v>
      </c>
      <c r="Y26" s="166">
        <v>0</v>
      </c>
      <c r="Z26" s="167">
        <v>0</v>
      </c>
      <c r="AA26" s="165">
        <v>0</v>
      </c>
      <c r="AB26" s="290">
        <f t="shared" si="2"/>
        <v>17.346938775510203</v>
      </c>
      <c r="AC26" s="300">
        <f t="shared" si="3"/>
        <v>21.818181818181817</v>
      </c>
      <c r="AD26" s="301">
        <f t="shared" si="4"/>
        <v>11.627906976744185</v>
      </c>
      <c r="AE26" s="168">
        <f t="shared" si="5"/>
        <v>41.836734693877553</v>
      </c>
      <c r="AF26" s="168">
        <f t="shared" si="6"/>
        <v>32.727272727272727</v>
      </c>
      <c r="AG26" s="169">
        <f t="shared" si="7"/>
        <v>53.488372093023251</v>
      </c>
    </row>
    <row r="27" spans="1:33" ht="12.75" customHeight="1">
      <c r="A27" s="9"/>
      <c r="B27" s="11"/>
      <c r="C27" s="12" t="s">
        <v>6</v>
      </c>
      <c r="D27" s="13"/>
      <c r="E27" s="283">
        <f t="shared" si="8"/>
        <v>938</v>
      </c>
      <c r="F27" s="165">
        <v>442</v>
      </c>
      <c r="G27" s="165">
        <v>496</v>
      </c>
      <c r="H27" s="233">
        <f t="shared" si="1"/>
        <v>326</v>
      </c>
      <c r="I27" s="166">
        <v>126</v>
      </c>
      <c r="J27" s="167">
        <v>200</v>
      </c>
      <c r="K27" s="165">
        <v>58</v>
      </c>
      <c r="L27" s="165">
        <v>97</v>
      </c>
      <c r="M27" s="166">
        <v>7</v>
      </c>
      <c r="N27" s="167">
        <v>16</v>
      </c>
      <c r="O27" s="165">
        <v>17</v>
      </c>
      <c r="P27" s="165">
        <v>4</v>
      </c>
      <c r="Q27" s="166">
        <v>223</v>
      </c>
      <c r="R27" s="167">
        <v>165</v>
      </c>
      <c r="S27" s="165">
        <v>0</v>
      </c>
      <c r="T27" s="165">
        <v>0</v>
      </c>
      <c r="U27" s="166">
        <v>0</v>
      </c>
      <c r="V27" s="167">
        <v>0</v>
      </c>
      <c r="W27" s="165">
        <v>11</v>
      </c>
      <c r="X27" s="165">
        <v>14</v>
      </c>
      <c r="Y27" s="166">
        <v>0</v>
      </c>
      <c r="Z27" s="167">
        <v>0</v>
      </c>
      <c r="AA27" s="165">
        <v>1</v>
      </c>
      <c r="AB27" s="290">
        <f t="shared" si="2"/>
        <v>34.754797441364602</v>
      </c>
      <c r="AC27" s="300">
        <f t="shared" si="3"/>
        <v>28.50678733031674</v>
      </c>
      <c r="AD27" s="301">
        <f t="shared" si="4"/>
        <v>40.322580645161288</v>
      </c>
      <c r="AE27" s="168">
        <f t="shared" si="5"/>
        <v>41.471215351812369</v>
      </c>
      <c r="AF27" s="168">
        <f t="shared" si="6"/>
        <v>50.452488687782804</v>
      </c>
      <c r="AG27" s="169">
        <f t="shared" si="7"/>
        <v>33.467741935483872</v>
      </c>
    </row>
    <row r="28" spans="1:33" ht="12.75" customHeight="1">
      <c r="A28" s="9"/>
      <c r="B28" s="11"/>
      <c r="C28" s="12" t="s">
        <v>197</v>
      </c>
      <c r="D28" s="13"/>
      <c r="E28" s="283">
        <f t="shared" si="8"/>
        <v>425</v>
      </c>
      <c r="F28" s="165">
        <v>217</v>
      </c>
      <c r="G28" s="165">
        <v>208</v>
      </c>
      <c r="H28" s="233">
        <f t="shared" si="1"/>
        <v>209</v>
      </c>
      <c r="I28" s="166">
        <v>94</v>
      </c>
      <c r="J28" s="167">
        <v>115</v>
      </c>
      <c r="K28" s="165">
        <v>42</v>
      </c>
      <c r="L28" s="165">
        <v>44</v>
      </c>
      <c r="M28" s="166">
        <v>1</v>
      </c>
      <c r="N28" s="167">
        <v>1</v>
      </c>
      <c r="O28" s="165">
        <v>0</v>
      </c>
      <c r="P28" s="165">
        <v>0</v>
      </c>
      <c r="Q28" s="166">
        <v>59</v>
      </c>
      <c r="R28" s="167">
        <v>46</v>
      </c>
      <c r="S28" s="165">
        <v>0</v>
      </c>
      <c r="T28" s="165">
        <v>0</v>
      </c>
      <c r="U28" s="166">
        <v>0</v>
      </c>
      <c r="V28" s="167">
        <v>0</v>
      </c>
      <c r="W28" s="165">
        <v>21</v>
      </c>
      <c r="X28" s="165">
        <v>2</v>
      </c>
      <c r="Y28" s="166">
        <v>0</v>
      </c>
      <c r="Z28" s="167">
        <v>0</v>
      </c>
      <c r="AA28" s="165">
        <v>2</v>
      </c>
      <c r="AB28" s="290">
        <f t="shared" si="2"/>
        <v>49.176470588235297</v>
      </c>
      <c r="AC28" s="300">
        <f t="shared" si="3"/>
        <v>43.317972350230413</v>
      </c>
      <c r="AD28" s="301">
        <f t="shared" si="4"/>
        <v>55.28846153846154</v>
      </c>
      <c r="AE28" s="168">
        <f t="shared" si="5"/>
        <v>25.176470588235293</v>
      </c>
      <c r="AF28" s="168">
        <f t="shared" si="6"/>
        <v>27.188940092165897</v>
      </c>
      <c r="AG28" s="169">
        <f t="shared" si="7"/>
        <v>23.076923076923077</v>
      </c>
    </row>
    <row r="29" spans="1:33" ht="12.75" customHeight="1">
      <c r="A29" s="9"/>
      <c r="B29" s="11"/>
      <c r="C29" s="12" t="s">
        <v>16</v>
      </c>
      <c r="D29" s="13"/>
      <c r="E29" s="284">
        <f t="shared" si="8"/>
        <v>45</v>
      </c>
      <c r="F29" s="170">
        <v>24</v>
      </c>
      <c r="G29" s="170">
        <v>21</v>
      </c>
      <c r="H29" s="233">
        <f t="shared" si="1"/>
        <v>1</v>
      </c>
      <c r="I29" s="171">
        <v>0</v>
      </c>
      <c r="J29" s="172">
        <v>1</v>
      </c>
      <c r="K29" s="170">
        <v>4</v>
      </c>
      <c r="L29" s="170">
        <v>7</v>
      </c>
      <c r="M29" s="171">
        <v>0</v>
      </c>
      <c r="N29" s="172">
        <v>0</v>
      </c>
      <c r="O29" s="170">
        <v>1</v>
      </c>
      <c r="P29" s="170">
        <v>0</v>
      </c>
      <c r="Q29" s="171">
        <v>19</v>
      </c>
      <c r="R29" s="172">
        <v>13</v>
      </c>
      <c r="S29" s="170">
        <v>0</v>
      </c>
      <c r="T29" s="170">
        <v>0</v>
      </c>
      <c r="U29" s="171">
        <v>0</v>
      </c>
      <c r="V29" s="172">
        <v>0</v>
      </c>
      <c r="W29" s="170">
        <v>0</v>
      </c>
      <c r="X29" s="170">
        <v>0</v>
      </c>
      <c r="Y29" s="171">
        <v>0</v>
      </c>
      <c r="Z29" s="172">
        <v>0</v>
      </c>
      <c r="AA29" s="170">
        <v>0</v>
      </c>
      <c r="AB29" s="292">
        <f t="shared" si="2"/>
        <v>2.2222222222222223</v>
      </c>
      <c r="AC29" s="304">
        <f t="shared" si="3"/>
        <v>0</v>
      </c>
      <c r="AD29" s="305">
        <f t="shared" si="4"/>
        <v>4.7619047619047619</v>
      </c>
      <c r="AE29" s="178">
        <f t="shared" si="5"/>
        <v>71.111111111111114</v>
      </c>
      <c r="AF29" s="178">
        <f t="shared" si="6"/>
        <v>79.166666666666657</v>
      </c>
      <c r="AG29" s="179">
        <f t="shared" si="7"/>
        <v>61.904761904761905</v>
      </c>
    </row>
    <row r="30" spans="1:33" ht="12.75" customHeight="1">
      <c r="A30" s="9"/>
      <c r="B30" s="11"/>
      <c r="C30" s="12" t="s">
        <v>17</v>
      </c>
      <c r="D30" s="13"/>
      <c r="E30" s="283">
        <f t="shared" si="8"/>
        <v>46</v>
      </c>
      <c r="F30" s="165">
        <v>26</v>
      </c>
      <c r="G30" s="165">
        <v>20</v>
      </c>
      <c r="H30" s="233">
        <f t="shared" si="1"/>
        <v>17</v>
      </c>
      <c r="I30" s="166">
        <v>6</v>
      </c>
      <c r="J30" s="167">
        <v>11</v>
      </c>
      <c r="K30" s="165">
        <v>0</v>
      </c>
      <c r="L30" s="165">
        <v>0</v>
      </c>
      <c r="M30" s="166">
        <v>11</v>
      </c>
      <c r="N30" s="167">
        <v>5</v>
      </c>
      <c r="O30" s="165">
        <v>0</v>
      </c>
      <c r="P30" s="165">
        <v>0</v>
      </c>
      <c r="Q30" s="166">
        <v>9</v>
      </c>
      <c r="R30" s="167">
        <v>4</v>
      </c>
      <c r="S30" s="165">
        <v>0</v>
      </c>
      <c r="T30" s="165">
        <v>0</v>
      </c>
      <c r="U30" s="166">
        <v>0</v>
      </c>
      <c r="V30" s="167">
        <v>0</v>
      </c>
      <c r="W30" s="165">
        <v>0</v>
      </c>
      <c r="X30" s="165">
        <v>0</v>
      </c>
      <c r="Y30" s="166">
        <v>0</v>
      </c>
      <c r="Z30" s="167">
        <v>0</v>
      </c>
      <c r="AA30" s="165">
        <v>1</v>
      </c>
      <c r="AB30" s="293">
        <f t="shared" si="2"/>
        <v>36.95652173913043</v>
      </c>
      <c r="AC30" s="306">
        <f t="shared" si="3"/>
        <v>23.076923076923077</v>
      </c>
      <c r="AD30" s="307">
        <f t="shared" si="4"/>
        <v>55.000000000000007</v>
      </c>
      <c r="AE30" s="180">
        <f t="shared" si="5"/>
        <v>30.434782608695656</v>
      </c>
      <c r="AF30" s="180">
        <f t="shared" si="6"/>
        <v>34.615384615384613</v>
      </c>
      <c r="AG30" s="181">
        <f t="shared" si="7"/>
        <v>25</v>
      </c>
    </row>
    <row r="31" spans="1:33" ht="12.75" customHeight="1">
      <c r="A31" s="9"/>
      <c r="B31" s="11"/>
      <c r="C31" s="12" t="s">
        <v>18</v>
      </c>
      <c r="D31" s="13"/>
      <c r="E31" s="283">
        <f t="shared" si="8"/>
        <v>39</v>
      </c>
      <c r="F31" s="165">
        <v>20</v>
      </c>
      <c r="G31" s="165">
        <v>19</v>
      </c>
      <c r="H31" s="233">
        <f t="shared" si="1"/>
        <v>8</v>
      </c>
      <c r="I31" s="166">
        <v>4</v>
      </c>
      <c r="J31" s="167">
        <v>4</v>
      </c>
      <c r="K31" s="165">
        <v>2</v>
      </c>
      <c r="L31" s="165">
        <v>4</v>
      </c>
      <c r="M31" s="166">
        <v>0</v>
      </c>
      <c r="N31" s="167">
        <v>0</v>
      </c>
      <c r="O31" s="165">
        <v>0</v>
      </c>
      <c r="P31" s="165">
        <v>0</v>
      </c>
      <c r="Q31" s="166">
        <v>14</v>
      </c>
      <c r="R31" s="167">
        <v>11</v>
      </c>
      <c r="S31" s="165">
        <v>0</v>
      </c>
      <c r="T31" s="165">
        <v>0</v>
      </c>
      <c r="U31" s="166">
        <v>0</v>
      </c>
      <c r="V31" s="167">
        <v>0</v>
      </c>
      <c r="W31" s="165">
        <v>0</v>
      </c>
      <c r="X31" s="165">
        <v>0</v>
      </c>
      <c r="Y31" s="166">
        <v>0</v>
      </c>
      <c r="Z31" s="167">
        <v>0</v>
      </c>
      <c r="AA31" s="165">
        <v>0</v>
      </c>
      <c r="AB31" s="293">
        <f t="shared" si="2"/>
        <v>20.512820512820511</v>
      </c>
      <c r="AC31" s="306">
        <f t="shared" si="3"/>
        <v>20</v>
      </c>
      <c r="AD31" s="307">
        <f t="shared" si="4"/>
        <v>21.052631578947366</v>
      </c>
      <c r="AE31" s="180">
        <f t="shared" si="5"/>
        <v>64.102564102564102</v>
      </c>
      <c r="AF31" s="180">
        <f t="shared" si="6"/>
        <v>70</v>
      </c>
      <c r="AG31" s="181">
        <f t="shared" si="7"/>
        <v>57.894736842105267</v>
      </c>
    </row>
    <row r="32" spans="1:33" ht="12.75" customHeight="1">
      <c r="A32" s="9"/>
      <c r="B32" s="11"/>
      <c r="C32" s="12" t="s">
        <v>19</v>
      </c>
      <c r="D32" s="13"/>
      <c r="E32" s="283">
        <f t="shared" si="8"/>
        <v>157</v>
      </c>
      <c r="F32" s="165">
        <v>78</v>
      </c>
      <c r="G32" s="165">
        <v>79</v>
      </c>
      <c r="H32" s="233">
        <f t="shared" si="1"/>
        <v>13</v>
      </c>
      <c r="I32" s="166">
        <v>8</v>
      </c>
      <c r="J32" s="167">
        <v>5</v>
      </c>
      <c r="K32" s="165">
        <v>21</v>
      </c>
      <c r="L32" s="165">
        <v>29</v>
      </c>
      <c r="M32" s="166">
        <v>0</v>
      </c>
      <c r="N32" s="167">
        <v>0</v>
      </c>
      <c r="O32" s="165">
        <v>4</v>
      </c>
      <c r="P32" s="165">
        <v>1</v>
      </c>
      <c r="Q32" s="166">
        <v>43</v>
      </c>
      <c r="R32" s="167">
        <v>36</v>
      </c>
      <c r="S32" s="165">
        <v>0</v>
      </c>
      <c r="T32" s="165">
        <v>0</v>
      </c>
      <c r="U32" s="166">
        <v>0</v>
      </c>
      <c r="V32" s="167">
        <v>0</v>
      </c>
      <c r="W32" s="165">
        <v>2</v>
      </c>
      <c r="X32" s="165">
        <v>8</v>
      </c>
      <c r="Y32" s="166">
        <v>0</v>
      </c>
      <c r="Z32" s="167">
        <v>0</v>
      </c>
      <c r="AA32" s="165">
        <v>0</v>
      </c>
      <c r="AB32" s="293">
        <f t="shared" si="2"/>
        <v>8.2802547770700627</v>
      </c>
      <c r="AC32" s="306">
        <f t="shared" si="3"/>
        <v>10.256410256410255</v>
      </c>
      <c r="AD32" s="307">
        <f t="shared" si="4"/>
        <v>6.3291139240506329</v>
      </c>
      <c r="AE32" s="180">
        <f t="shared" si="5"/>
        <v>50.318471337579616</v>
      </c>
      <c r="AF32" s="180">
        <f t="shared" si="6"/>
        <v>55.128205128205131</v>
      </c>
      <c r="AG32" s="181">
        <f t="shared" si="7"/>
        <v>45.569620253164558</v>
      </c>
    </row>
    <row r="33" spans="1:33" ht="12.75" customHeight="1">
      <c r="A33" s="9"/>
      <c r="B33" s="11"/>
      <c r="C33" s="12" t="s">
        <v>20</v>
      </c>
      <c r="D33" s="13"/>
      <c r="E33" s="283">
        <f t="shared" si="8"/>
        <v>263</v>
      </c>
      <c r="F33" s="165">
        <v>136</v>
      </c>
      <c r="G33" s="165">
        <v>127</v>
      </c>
      <c r="H33" s="233">
        <f t="shared" si="1"/>
        <v>200</v>
      </c>
      <c r="I33" s="166">
        <v>97</v>
      </c>
      <c r="J33" s="167">
        <v>103</v>
      </c>
      <c r="K33" s="165">
        <v>6</v>
      </c>
      <c r="L33" s="165">
        <v>15</v>
      </c>
      <c r="M33" s="166">
        <v>10</v>
      </c>
      <c r="N33" s="167">
        <v>0</v>
      </c>
      <c r="O33" s="165">
        <v>5</v>
      </c>
      <c r="P33" s="165">
        <v>1</v>
      </c>
      <c r="Q33" s="166">
        <v>11</v>
      </c>
      <c r="R33" s="167">
        <v>6</v>
      </c>
      <c r="S33" s="165">
        <v>0</v>
      </c>
      <c r="T33" s="165">
        <v>0</v>
      </c>
      <c r="U33" s="166">
        <v>0</v>
      </c>
      <c r="V33" s="167">
        <v>0</v>
      </c>
      <c r="W33" s="165">
        <v>7</v>
      </c>
      <c r="X33" s="165">
        <v>2</v>
      </c>
      <c r="Y33" s="166">
        <v>0</v>
      </c>
      <c r="Z33" s="167">
        <v>0</v>
      </c>
      <c r="AA33" s="165">
        <v>0</v>
      </c>
      <c r="AB33" s="293">
        <f t="shared" si="2"/>
        <v>76.045627376425855</v>
      </c>
      <c r="AC33" s="306">
        <f t="shared" si="3"/>
        <v>71.32352941176471</v>
      </c>
      <c r="AD33" s="307">
        <f t="shared" si="4"/>
        <v>81.102362204724415</v>
      </c>
      <c r="AE33" s="180">
        <f t="shared" si="5"/>
        <v>6.4638783269961975</v>
      </c>
      <c r="AF33" s="180">
        <f t="shared" si="6"/>
        <v>8.0882352941176467</v>
      </c>
      <c r="AG33" s="181">
        <f t="shared" si="7"/>
        <v>4.7244094488188972</v>
      </c>
    </row>
    <row r="34" spans="1:33" ht="12.75" customHeight="1">
      <c r="A34" s="9"/>
      <c r="B34" s="11"/>
      <c r="C34" s="12" t="s">
        <v>21</v>
      </c>
      <c r="D34" s="13"/>
      <c r="E34" s="283">
        <f t="shared" si="8"/>
        <v>24</v>
      </c>
      <c r="F34" s="165">
        <v>11</v>
      </c>
      <c r="G34" s="165">
        <v>13</v>
      </c>
      <c r="H34" s="233">
        <f t="shared" si="1"/>
        <v>7</v>
      </c>
      <c r="I34" s="166">
        <v>2</v>
      </c>
      <c r="J34" s="167">
        <v>5</v>
      </c>
      <c r="K34" s="165">
        <v>2</v>
      </c>
      <c r="L34" s="165">
        <v>4</v>
      </c>
      <c r="M34" s="166">
        <v>0</v>
      </c>
      <c r="N34" s="167">
        <v>0</v>
      </c>
      <c r="O34" s="165">
        <v>0</v>
      </c>
      <c r="P34" s="165">
        <v>0</v>
      </c>
      <c r="Q34" s="166">
        <v>6</v>
      </c>
      <c r="R34" s="167">
        <v>4</v>
      </c>
      <c r="S34" s="165">
        <v>1</v>
      </c>
      <c r="T34" s="165">
        <v>0</v>
      </c>
      <c r="U34" s="166">
        <v>0</v>
      </c>
      <c r="V34" s="167">
        <v>0</v>
      </c>
      <c r="W34" s="165">
        <v>0</v>
      </c>
      <c r="X34" s="165">
        <v>0</v>
      </c>
      <c r="Y34" s="166">
        <v>0</v>
      </c>
      <c r="Z34" s="167">
        <v>0</v>
      </c>
      <c r="AA34" s="165">
        <v>0</v>
      </c>
      <c r="AB34" s="293">
        <f t="shared" si="2"/>
        <v>29.166666666666668</v>
      </c>
      <c r="AC34" s="306">
        <f t="shared" si="3"/>
        <v>18.181818181818183</v>
      </c>
      <c r="AD34" s="307">
        <f t="shared" si="4"/>
        <v>38.461538461538467</v>
      </c>
      <c r="AE34" s="180">
        <f t="shared" si="5"/>
        <v>45.833333333333329</v>
      </c>
      <c r="AF34" s="180">
        <f t="shared" si="6"/>
        <v>63.636363636363633</v>
      </c>
      <c r="AG34" s="181">
        <f t="shared" si="7"/>
        <v>30.76923076923077</v>
      </c>
    </row>
    <row r="35" spans="1:33" ht="12.75" customHeight="1">
      <c r="A35" s="9"/>
      <c r="B35" s="11"/>
      <c r="C35" s="12" t="s">
        <v>23</v>
      </c>
      <c r="D35" s="13"/>
      <c r="E35" s="286">
        <f t="shared" si="8"/>
        <v>114</v>
      </c>
      <c r="F35" s="160">
        <v>43</v>
      </c>
      <c r="G35" s="160">
        <v>71</v>
      </c>
      <c r="H35" s="233">
        <f t="shared" si="1"/>
        <v>94</v>
      </c>
      <c r="I35" s="161">
        <v>38</v>
      </c>
      <c r="J35" s="162">
        <v>56</v>
      </c>
      <c r="K35" s="160">
        <v>2</v>
      </c>
      <c r="L35" s="160">
        <v>12</v>
      </c>
      <c r="M35" s="161">
        <v>1</v>
      </c>
      <c r="N35" s="162">
        <v>1</v>
      </c>
      <c r="O35" s="160">
        <v>2</v>
      </c>
      <c r="P35" s="160">
        <v>0</v>
      </c>
      <c r="Q35" s="161">
        <v>0</v>
      </c>
      <c r="R35" s="162">
        <v>1</v>
      </c>
      <c r="S35" s="160">
        <v>0</v>
      </c>
      <c r="T35" s="160">
        <v>0</v>
      </c>
      <c r="U35" s="161">
        <v>0</v>
      </c>
      <c r="V35" s="162">
        <v>0</v>
      </c>
      <c r="W35" s="160">
        <v>0</v>
      </c>
      <c r="X35" s="160">
        <v>1</v>
      </c>
      <c r="Y35" s="161">
        <v>0</v>
      </c>
      <c r="Z35" s="162">
        <v>0</v>
      </c>
      <c r="AA35" s="160">
        <v>0</v>
      </c>
      <c r="AB35" s="294">
        <f t="shared" si="2"/>
        <v>82.456140350877192</v>
      </c>
      <c r="AC35" s="308">
        <f t="shared" si="3"/>
        <v>88.372093023255815</v>
      </c>
      <c r="AD35" s="309">
        <f t="shared" si="4"/>
        <v>78.873239436619713</v>
      </c>
      <c r="AE35" s="182">
        <f t="shared" si="5"/>
        <v>0.8771929824561403</v>
      </c>
      <c r="AF35" s="182">
        <f t="shared" si="6"/>
        <v>0</v>
      </c>
      <c r="AG35" s="183">
        <f t="shared" si="7"/>
        <v>1.4084507042253522</v>
      </c>
    </row>
    <row r="36" spans="1:33" ht="12.75" customHeight="1">
      <c r="A36" s="9"/>
      <c r="B36" s="11"/>
      <c r="C36" s="12" t="s">
        <v>24</v>
      </c>
      <c r="D36" s="13"/>
      <c r="E36" s="283">
        <f t="shared" si="8"/>
        <v>38</v>
      </c>
      <c r="F36" s="165">
        <v>28</v>
      </c>
      <c r="G36" s="165">
        <v>10</v>
      </c>
      <c r="H36" s="233">
        <f t="shared" si="1"/>
        <v>11</v>
      </c>
      <c r="I36" s="166">
        <v>10</v>
      </c>
      <c r="J36" s="167">
        <v>1</v>
      </c>
      <c r="K36" s="165">
        <v>5</v>
      </c>
      <c r="L36" s="165">
        <v>5</v>
      </c>
      <c r="M36" s="166">
        <v>0</v>
      </c>
      <c r="N36" s="167">
        <v>0</v>
      </c>
      <c r="O36" s="165">
        <v>2</v>
      </c>
      <c r="P36" s="165">
        <v>0</v>
      </c>
      <c r="Q36" s="166">
        <v>11</v>
      </c>
      <c r="R36" s="167">
        <v>4</v>
      </c>
      <c r="S36" s="165">
        <v>0</v>
      </c>
      <c r="T36" s="165">
        <v>0</v>
      </c>
      <c r="U36" s="166">
        <v>0</v>
      </c>
      <c r="V36" s="167">
        <v>0</v>
      </c>
      <c r="W36" s="165">
        <v>0</v>
      </c>
      <c r="X36" s="165">
        <v>0</v>
      </c>
      <c r="Y36" s="166">
        <v>0</v>
      </c>
      <c r="Z36" s="167">
        <v>0</v>
      </c>
      <c r="AA36" s="165">
        <v>0</v>
      </c>
      <c r="AB36" s="293">
        <f t="shared" si="2"/>
        <v>28.947368421052634</v>
      </c>
      <c r="AC36" s="306">
        <f t="shared" si="3"/>
        <v>35.714285714285715</v>
      </c>
      <c r="AD36" s="307">
        <f t="shared" si="4"/>
        <v>10</v>
      </c>
      <c r="AE36" s="180">
        <f t="shared" si="5"/>
        <v>39.473684210526315</v>
      </c>
      <c r="AF36" s="180">
        <f t="shared" si="6"/>
        <v>39.285714285714285</v>
      </c>
      <c r="AG36" s="181">
        <f t="shared" si="7"/>
        <v>40</v>
      </c>
    </row>
    <row r="37" spans="1:33" ht="12.75" customHeight="1">
      <c r="A37" s="9"/>
      <c r="B37" s="11"/>
      <c r="C37" s="12" t="s">
        <v>25</v>
      </c>
      <c r="D37" s="13"/>
      <c r="E37" s="283">
        <f t="shared" si="8"/>
        <v>72</v>
      </c>
      <c r="F37" s="165">
        <v>37</v>
      </c>
      <c r="G37" s="165">
        <v>35</v>
      </c>
      <c r="H37" s="233">
        <f t="shared" si="1"/>
        <v>13</v>
      </c>
      <c r="I37" s="166">
        <v>5</v>
      </c>
      <c r="J37" s="167">
        <v>8</v>
      </c>
      <c r="K37" s="165">
        <v>9</v>
      </c>
      <c r="L37" s="165">
        <v>8</v>
      </c>
      <c r="M37" s="166">
        <v>0</v>
      </c>
      <c r="N37" s="167">
        <v>0</v>
      </c>
      <c r="O37" s="165">
        <v>5</v>
      </c>
      <c r="P37" s="165">
        <v>0</v>
      </c>
      <c r="Q37" s="166">
        <v>18</v>
      </c>
      <c r="R37" s="167">
        <v>17</v>
      </c>
      <c r="S37" s="165">
        <v>0</v>
      </c>
      <c r="T37" s="165">
        <v>0</v>
      </c>
      <c r="U37" s="166">
        <v>0</v>
      </c>
      <c r="V37" s="167">
        <v>0</v>
      </c>
      <c r="W37" s="165">
        <v>0</v>
      </c>
      <c r="X37" s="165">
        <v>2</v>
      </c>
      <c r="Y37" s="166">
        <v>0</v>
      </c>
      <c r="Z37" s="167">
        <v>0</v>
      </c>
      <c r="AA37" s="165">
        <v>0</v>
      </c>
      <c r="AB37" s="293">
        <f t="shared" si="2"/>
        <v>18.055555555555554</v>
      </c>
      <c r="AC37" s="306">
        <f t="shared" si="3"/>
        <v>13.513513513513514</v>
      </c>
      <c r="AD37" s="307">
        <f t="shared" si="4"/>
        <v>22.857142857142858</v>
      </c>
      <c r="AE37" s="180">
        <f t="shared" si="5"/>
        <v>48.611111111111107</v>
      </c>
      <c r="AF37" s="180">
        <f t="shared" si="6"/>
        <v>48.648648648648653</v>
      </c>
      <c r="AG37" s="181">
        <f t="shared" si="7"/>
        <v>48.571428571428569</v>
      </c>
    </row>
    <row r="38" spans="1:33" ht="12.75" customHeight="1">
      <c r="A38" s="9"/>
      <c r="B38" s="11"/>
      <c r="C38" s="12" t="s">
        <v>88</v>
      </c>
      <c r="D38" s="13"/>
      <c r="E38" s="283">
        <f t="shared" si="8"/>
        <v>48</v>
      </c>
      <c r="F38" s="165">
        <v>13</v>
      </c>
      <c r="G38" s="165">
        <v>35</v>
      </c>
      <c r="H38" s="233">
        <f t="shared" si="1"/>
        <v>9</v>
      </c>
      <c r="I38" s="166">
        <v>4</v>
      </c>
      <c r="J38" s="167">
        <v>5</v>
      </c>
      <c r="K38" s="165">
        <v>2</v>
      </c>
      <c r="L38" s="165">
        <v>12</v>
      </c>
      <c r="M38" s="166">
        <v>0</v>
      </c>
      <c r="N38" s="167">
        <v>0</v>
      </c>
      <c r="O38" s="165">
        <v>2</v>
      </c>
      <c r="P38" s="165">
        <v>0</v>
      </c>
      <c r="Q38" s="166">
        <v>5</v>
      </c>
      <c r="R38" s="167">
        <v>17</v>
      </c>
      <c r="S38" s="165">
        <v>0</v>
      </c>
      <c r="T38" s="165">
        <v>0</v>
      </c>
      <c r="U38" s="166">
        <v>0</v>
      </c>
      <c r="V38" s="167">
        <v>0</v>
      </c>
      <c r="W38" s="165">
        <v>0</v>
      </c>
      <c r="X38" s="165">
        <v>1</v>
      </c>
      <c r="Y38" s="166">
        <v>0</v>
      </c>
      <c r="Z38" s="167">
        <v>0</v>
      </c>
      <c r="AA38" s="165">
        <v>0</v>
      </c>
      <c r="AB38" s="293">
        <f t="shared" si="2"/>
        <v>18.75</v>
      </c>
      <c r="AC38" s="306">
        <f t="shared" si="3"/>
        <v>30.76923076923077</v>
      </c>
      <c r="AD38" s="307">
        <f t="shared" si="4"/>
        <v>14.285714285714285</v>
      </c>
      <c r="AE38" s="180">
        <f t="shared" si="5"/>
        <v>45.833333333333329</v>
      </c>
      <c r="AF38" s="180">
        <f t="shared" si="6"/>
        <v>38.461538461538467</v>
      </c>
      <c r="AG38" s="181">
        <f t="shared" si="7"/>
        <v>48.571428571428569</v>
      </c>
    </row>
    <row r="39" spans="1:33" ht="12.75" customHeight="1">
      <c r="A39" s="9"/>
      <c r="B39" s="11"/>
      <c r="C39" s="12" t="s">
        <v>26</v>
      </c>
      <c r="D39" s="13"/>
      <c r="E39" s="284">
        <f t="shared" si="8"/>
        <v>54</v>
      </c>
      <c r="F39" s="170">
        <v>25</v>
      </c>
      <c r="G39" s="170">
        <v>29</v>
      </c>
      <c r="H39" s="233">
        <f t="shared" si="1"/>
        <v>17</v>
      </c>
      <c r="I39" s="171">
        <v>6</v>
      </c>
      <c r="J39" s="172">
        <v>11</v>
      </c>
      <c r="K39" s="170">
        <v>7</v>
      </c>
      <c r="L39" s="170">
        <v>6</v>
      </c>
      <c r="M39" s="171">
        <v>0</v>
      </c>
      <c r="N39" s="172">
        <v>0</v>
      </c>
      <c r="O39" s="170">
        <v>3</v>
      </c>
      <c r="P39" s="170">
        <v>0</v>
      </c>
      <c r="Q39" s="171">
        <v>8</v>
      </c>
      <c r="R39" s="172">
        <v>12</v>
      </c>
      <c r="S39" s="170">
        <v>0</v>
      </c>
      <c r="T39" s="170">
        <v>0</v>
      </c>
      <c r="U39" s="171">
        <v>0</v>
      </c>
      <c r="V39" s="172">
        <v>0</v>
      </c>
      <c r="W39" s="170">
        <v>1</v>
      </c>
      <c r="X39" s="170">
        <v>0</v>
      </c>
      <c r="Y39" s="171">
        <v>0</v>
      </c>
      <c r="Z39" s="172">
        <v>0</v>
      </c>
      <c r="AA39" s="170">
        <v>0</v>
      </c>
      <c r="AB39" s="292">
        <f t="shared" si="2"/>
        <v>31.481481481481481</v>
      </c>
      <c r="AC39" s="304">
        <f t="shared" si="3"/>
        <v>24</v>
      </c>
      <c r="AD39" s="305">
        <f t="shared" si="4"/>
        <v>37.931034482758619</v>
      </c>
      <c r="AE39" s="178">
        <f t="shared" si="5"/>
        <v>37.037037037037038</v>
      </c>
      <c r="AF39" s="178">
        <f t="shared" si="6"/>
        <v>32</v>
      </c>
      <c r="AG39" s="179">
        <f t="shared" si="7"/>
        <v>41.379310344827587</v>
      </c>
    </row>
    <row r="40" spans="1:33" ht="12.75" customHeight="1">
      <c r="A40" s="9"/>
      <c r="B40" s="11"/>
      <c r="C40" s="12" t="s">
        <v>29</v>
      </c>
      <c r="D40" s="13"/>
      <c r="E40" s="283">
        <f t="shared" si="8"/>
        <v>56</v>
      </c>
      <c r="F40" s="165">
        <v>34</v>
      </c>
      <c r="G40" s="165">
        <v>22</v>
      </c>
      <c r="H40" s="233">
        <f t="shared" si="1"/>
        <v>20</v>
      </c>
      <c r="I40" s="166">
        <v>13</v>
      </c>
      <c r="J40" s="167">
        <v>7</v>
      </c>
      <c r="K40" s="165">
        <v>11</v>
      </c>
      <c r="L40" s="165">
        <v>11</v>
      </c>
      <c r="M40" s="166">
        <v>0</v>
      </c>
      <c r="N40" s="167">
        <v>0</v>
      </c>
      <c r="O40" s="165">
        <v>0</v>
      </c>
      <c r="P40" s="165">
        <v>0</v>
      </c>
      <c r="Q40" s="166">
        <v>10</v>
      </c>
      <c r="R40" s="167">
        <v>4</v>
      </c>
      <c r="S40" s="165">
        <v>0</v>
      </c>
      <c r="T40" s="165">
        <v>0</v>
      </c>
      <c r="U40" s="166">
        <v>0</v>
      </c>
      <c r="V40" s="167">
        <v>0</v>
      </c>
      <c r="W40" s="165">
        <v>0</v>
      </c>
      <c r="X40" s="165">
        <v>0</v>
      </c>
      <c r="Y40" s="166">
        <v>0</v>
      </c>
      <c r="Z40" s="167">
        <v>0</v>
      </c>
      <c r="AA40" s="165">
        <v>0</v>
      </c>
      <c r="AB40" s="293">
        <f t="shared" si="2"/>
        <v>35.714285714285715</v>
      </c>
      <c r="AC40" s="306">
        <f t="shared" si="3"/>
        <v>38.235294117647058</v>
      </c>
      <c r="AD40" s="307">
        <f t="shared" si="4"/>
        <v>31.818181818181817</v>
      </c>
      <c r="AE40" s="180">
        <f t="shared" si="5"/>
        <v>25</v>
      </c>
      <c r="AF40" s="180">
        <f t="shared" si="6"/>
        <v>29.411764705882355</v>
      </c>
      <c r="AG40" s="181">
        <f t="shared" si="7"/>
        <v>18.181818181818183</v>
      </c>
    </row>
    <row r="41" spans="1:33" ht="12.75" customHeight="1">
      <c r="A41" s="9"/>
      <c r="B41" s="11"/>
      <c r="C41" s="12" t="s">
        <v>31</v>
      </c>
      <c r="D41" s="13"/>
      <c r="E41" s="283">
        <f t="shared" si="8"/>
        <v>41</v>
      </c>
      <c r="F41" s="165">
        <v>34</v>
      </c>
      <c r="G41" s="165">
        <v>7</v>
      </c>
      <c r="H41" s="233">
        <f t="shared" si="1"/>
        <v>5</v>
      </c>
      <c r="I41" s="166">
        <v>4</v>
      </c>
      <c r="J41" s="167">
        <v>1</v>
      </c>
      <c r="K41" s="165">
        <v>2</v>
      </c>
      <c r="L41" s="165">
        <v>0</v>
      </c>
      <c r="M41" s="166">
        <v>0</v>
      </c>
      <c r="N41" s="167">
        <v>0</v>
      </c>
      <c r="O41" s="165">
        <v>1</v>
      </c>
      <c r="P41" s="165">
        <v>0</v>
      </c>
      <c r="Q41" s="166">
        <v>27</v>
      </c>
      <c r="R41" s="167">
        <v>6</v>
      </c>
      <c r="S41" s="165">
        <v>0</v>
      </c>
      <c r="T41" s="165">
        <v>0</v>
      </c>
      <c r="U41" s="166">
        <v>0</v>
      </c>
      <c r="V41" s="167">
        <v>0</v>
      </c>
      <c r="W41" s="165">
        <v>0</v>
      </c>
      <c r="X41" s="165">
        <v>0</v>
      </c>
      <c r="Y41" s="166">
        <v>0</v>
      </c>
      <c r="Z41" s="167">
        <v>0</v>
      </c>
      <c r="AA41" s="165">
        <v>0</v>
      </c>
      <c r="AB41" s="293">
        <f t="shared" si="2"/>
        <v>12.195121951219512</v>
      </c>
      <c r="AC41" s="306">
        <f t="shared" si="3"/>
        <v>11.76470588235294</v>
      </c>
      <c r="AD41" s="307">
        <f t="shared" si="4"/>
        <v>14.285714285714285</v>
      </c>
      <c r="AE41" s="180">
        <f t="shared" si="5"/>
        <v>80.487804878048792</v>
      </c>
      <c r="AF41" s="180">
        <f t="shared" si="6"/>
        <v>79.411764705882348</v>
      </c>
      <c r="AG41" s="181">
        <f t="shared" si="7"/>
        <v>85.714285714285708</v>
      </c>
    </row>
    <row r="42" spans="1:33" ht="12.75" customHeight="1">
      <c r="B42" s="11"/>
      <c r="C42" s="12" t="s">
        <v>32</v>
      </c>
      <c r="D42" s="13"/>
      <c r="E42" s="283">
        <f t="shared" si="8"/>
        <v>33</v>
      </c>
      <c r="F42" s="165">
        <v>17</v>
      </c>
      <c r="G42" s="165">
        <v>16</v>
      </c>
      <c r="H42" s="233">
        <f t="shared" si="1"/>
        <v>11</v>
      </c>
      <c r="I42" s="166">
        <v>5</v>
      </c>
      <c r="J42" s="167">
        <v>6</v>
      </c>
      <c r="K42" s="165">
        <v>5</v>
      </c>
      <c r="L42" s="165">
        <v>2</v>
      </c>
      <c r="M42" s="166">
        <v>0</v>
      </c>
      <c r="N42" s="167">
        <v>0</v>
      </c>
      <c r="O42" s="165">
        <v>0</v>
      </c>
      <c r="P42" s="165">
        <v>0</v>
      </c>
      <c r="Q42" s="166">
        <v>7</v>
      </c>
      <c r="R42" s="167">
        <v>8</v>
      </c>
      <c r="S42" s="165">
        <v>0</v>
      </c>
      <c r="T42" s="165">
        <v>0</v>
      </c>
      <c r="U42" s="166">
        <v>0</v>
      </c>
      <c r="V42" s="167">
        <v>0</v>
      </c>
      <c r="W42" s="165">
        <v>0</v>
      </c>
      <c r="X42" s="165">
        <v>0</v>
      </c>
      <c r="Y42" s="166">
        <v>0</v>
      </c>
      <c r="Z42" s="167">
        <v>0</v>
      </c>
      <c r="AA42" s="165">
        <v>0</v>
      </c>
      <c r="AB42" s="293">
        <f t="shared" si="2"/>
        <v>33.333333333333329</v>
      </c>
      <c r="AC42" s="306">
        <f t="shared" si="3"/>
        <v>29.411764705882355</v>
      </c>
      <c r="AD42" s="307">
        <f t="shared" si="4"/>
        <v>37.5</v>
      </c>
      <c r="AE42" s="180">
        <f t="shared" si="5"/>
        <v>45.454545454545453</v>
      </c>
      <c r="AF42" s="180">
        <f t="shared" si="6"/>
        <v>41.17647058823529</v>
      </c>
      <c r="AG42" s="181">
        <f t="shared" si="7"/>
        <v>50</v>
      </c>
    </row>
    <row r="43" spans="1:33" ht="12.75" customHeight="1">
      <c r="B43" s="141"/>
      <c r="C43" s="25" t="s">
        <v>30</v>
      </c>
      <c r="D43" s="33"/>
      <c r="E43" s="283">
        <f t="shared" si="8"/>
        <v>136</v>
      </c>
      <c r="F43" s="165">
        <v>65</v>
      </c>
      <c r="G43" s="165">
        <v>71</v>
      </c>
      <c r="H43" s="233">
        <f t="shared" si="1"/>
        <v>20</v>
      </c>
      <c r="I43" s="166">
        <v>7</v>
      </c>
      <c r="J43" s="167">
        <v>13</v>
      </c>
      <c r="K43" s="165">
        <v>6</v>
      </c>
      <c r="L43" s="165">
        <v>25</v>
      </c>
      <c r="M43" s="166">
        <v>0</v>
      </c>
      <c r="N43" s="167">
        <v>0</v>
      </c>
      <c r="O43" s="165">
        <v>1</v>
      </c>
      <c r="P43" s="165">
        <v>0</v>
      </c>
      <c r="Q43" s="166">
        <v>51</v>
      </c>
      <c r="R43" s="167">
        <v>33</v>
      </c>
      <c r="S43" s="165">
        <v>0</v>
      </c>
      <c r="T43" s="165">
        <v>0</v>
      </c>
      <c r="U43" s="166">
        <v>0</v>
      </c>
      <c r="V43" s="167">
        <v>0</v>
      </c>
      <c r="W43" s="165">
        <v>0</v>
      </c>
      <c r="X43" s="165">
        <v>0</v>
      </c>
      <c r="Y43" s="166">
        <v>0</v>
      </c>
      <c r="Z43" s="167">
        <v>0</v>
      </c>
      <c r="AA43" s="165">
        <v>0</v>
      </c>
      <c r="AB43" s="293">
        <f t="shared" si="2"/>
        <v>14.705882352941178</v>
      </c>
      <c r="AC43" s="306">
        <f t="shared" si="3"/>
        <v>10.76923076923077</v>
      </c>
      <c r="AD43" s="307">
        <f t="shared" si="4"/>
        <v>18.30985915492958</v>
      </c>
      <c r="AE43" s="180">
        <f t="shared" si="5"/>
        <v>61.764705882352942</v>
      </c>
      <c r="AF43" s="180">
        <f t="shared" si="6"/>
        <v>78.461538461538467</v>
      </c>
      <c r="AG43" s="181">
        <f t="shared" si="7"/>
        <v>46.478873239436616</v>
      </c>
    </row>
    <row r="44" spans="1:33" ht="12.75" customHeight="1">
      <c r="B44" s="29"/>
      <c r="C44" s="30" t="s">
        <v>33</v>
      </c>
      <c r="D44" s="31"/>
      <c r="E44" s="287">
        <f t="shared" si="8"/>
        <v>66</v>
      </c>
      <c r="F44" s="175">
        <v>20</v>
      </c>
      <c r="G44" s="175">
        <v>46</v>
      </c>
      <c r="H44" s="233">
        <f t="shared" si="1"/>
        <v>14</v>
      </c>
      <c r="I44" s="176">
        <v>6</v>
      </c>
      <c r="J44" s="177">
        <v>8</v>
      </c>
      <c r="K44" s="175">
        <v>5</v>
      </c>
      <c r="L44" s="175">
        <v>17</v>
      </c>
      <c r="M44" s="176">
        <v>0</v>
      </c>
      <c r="N44" s="177">
        <v>0</v>
      </c>
      <c r="O44" s="175">
        <v>1</v>
      </c>
      <c r="P44" s="175">
        <v>0</v>
      </c>
      <c r="Q44" s="176">
        <v>8</v>
      </c>
      <c r="R44" s="177">
        <v>20</v>
      </c>
      <c r="S44" s="175">
        <v>0</v>
      </c>
      <c r="T44" s="175">
        <v>0</v>
      </c>
      <c r="U44" s="176">
        <v>0</v>
      </c>
      <c r="V44" s="177">
        <v>0</v>
      </c>
      <c r="W44" s="175">
        <v>0</v>
      </c>
      <c r="X44" s="175">
        <v>1</v>
      </c>
      <c r="Y44" s="176">
        <v>0</v>
      </c>
      <c r="Z44" s="177">
        <v>0</v>
      </c>
      <c r="AA44" s="175">
        <v>1</v>
      </c>
      <c r="AB44" s="295">
        <f t="shared" si="2"/>
        <v>21.212121212121211</v>
      </c>
      <c r="AC44" s="310">
        <f t="shared" si="3"/>
        <v>30</v>
      </c>
      <c r="AD44" s="311">
        <f t="shared" si="4"/>
        <v>17.391304347826086</v>
      </c>
      <c r="AE44" s="184">
        <f t="shared" si="5"/>
        <v>43.939393939393938</v>
      </c>
      <c r="AF44" s="184">
        <f t="shared" si="6"/>
        <v>40</v>
      </c>
      <c r="AG44" s="185">
        <f t="shared" si="7"/>
        <v>45.652173913043477</v>
      </c>
    </row>
    <row r="45" spans="1:33" ht="10.8">
      <c r="J45" s="136"/>
      <c r="M45" s="136"/>
      <c r="T45" s="136"/>
      <c r="U45" s="136"/>
      <c r="V45" s="136"/>
      <c r="Y45" s="136"/>
      <c r="Z45" s="136"/>
      <c r="AA45" s="136"/>
      <c r="AC45" s="137"/>
    </row>
    <row r="46" spans="1:33" ht="10.8">
      <c r="M46" s="136"/>
      <c r="T46" s="136"/>
      <c r="U46" s="136"/>
      <c r="V46" s="136"/>
      <c r="Y46" s="136"/>
      <c r="Z46" s="136"/>
      <c r="AA46" s="136"/>
    </row>
    <row r="47" spans="1:33" ht="10.8">
      <c r="M47" s="136"/>
      <c r="T47" s="136"/>
      <c r="U47" s="136"/>
      <c r="V47" s="136"/>
      <c r="Y47" s="136"/>
      <c r="AA47" s="136"/>
    </row>
    <row r="48" spans="1:33" ht="10.8">
      <c r="U48" s="136"/>
      <c r="Y48" s="136"/>
    </row>
  </sheetData>
  <mergeCells count="54">
    <mergeCell ref="AD10:AD11"/>
    <mergeCell ref="AE10:AE11"/>
    <mergeCell ref="AF10:AF11"/>
    <mergeCell ref="AG10:AG11"/>
    <mergeCell ref="Z10:Z11"/>
    <mergeCell ref="AA6:AA11"/>
    <mergeCell ref="Y4:Z9"/>
    <mergeCell ref="S10:S11"/>
    <mergeCell ref="T10:T11"/>
    <mergeCell ref="Q4:T7"/>
    <mergeCell ref="AB10:AB11"/>
    <mergeCell ref="AC10:AC11"/>
    <mergeCell ref="U10:U11"/>
    <mergeCell ref="X10:X11"/>
    <mergeCell ref="Y10:Y11"/>
    <mergeCell ref="U4:V9"/>
    <mergeCell ref="W4:X9"/>
    <mergeCell ref="Q8:R9"/>
    <mergeCell ref="Q10:Q11"/>
    <mergeCell ref="R10:R11"/>
    <mergeCell ref="V10:V11"/>
    <mergeCell ref="W10:W11"/>
    <mergeCell ref="M10:M11"/>
    <mergeCell ref="O5:P9"/>
    <mergeCell ref="E6:G9"/>
    <mergeCell ref="L10:L11"/>
    <mergeCell ref="G10:G11"/>
    <mergeCell ref="I10:I11"/>
    <mergeCell ref="K10:K11"/>
    <mergeCell ref="J10:J11"/>
    <mergeCell ref="I5:J9"/>
    <mergeCell ref="K5:L9"/>
    <mergeCell ref="M5:N9"/>
    <mergeCell ref="N10:N11"/>
    <mergeCell ref="O10:O11"/>
    <mergeCell ref="P10:P11"/>
    <mergeCell ref="B2:AG2"/>
    <mergeCell ref="C4:D4"/>
    <mergeCell ref="M4:N4"/>
    <mergeCell ref="K4:L4"/>
    <mergeCell ref="I4:J4"/>
    <mergeCell ref="B3:G3"/>
    <mergeCell ref="E4:G5"/>
    <mergeCell ref="AB4:AD9"/>
    <mergeCell ref="AE4:AG9"/>
    <mergeCell ref="S8:T9"/>
    <mergeCell ref="AA4:AA5"/>
    <mergeCell ref="O4:P4"/>
    <mergeCell ref="H4:H9"/>
    <mergeCell ref="B12:C12"/>
    <mergeCell ref="B11:C11"/>
    <mergeCell ref="E10:E11"/>
    <mergeCell ref="F10:F11"/>
    <mergeCell ref="B10:C10"/>
  </mergeCells>
  <phoneticPr fontId="2"/>
  <pageMargins left="0.19685039370078741" right="0.19685039370078741" top="0.62992125984251968" bottom="0.27559055118110237" header="0.51181102362204722" footer="0.23622047244094491"/>
  <pageSetup paperSize="9" scale="98" orientation="landscape" r:id="rId1"/>
  <headerFooter alignWithMargins="0"/>
  <ignoredErrors>
    <ignoredError sqref="I12:AA12 E13:E44 E12:F12 G12 H13:H44" formulaRange="1"/>
    <ignoredError sqref="H12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6"/>
  <sheetViews>
    <sheetView showZeros="0" zoomScaleNormal="100" workbookViewId="0"/>
  </sheetViews>
  <sheetFormatPr defaultColWidth="9" defaultRowHeight="13.2"/>
  <cols>
    <col min="1" max="2" width="3.6640625" style="4" customWidth="1"/>
    <col min="3" max="3" width="3.77734375" style="4" customWidth="1"/>
    <col min="4" max="4" width="20.6640625" style="4" customWidth="1"/>
    <col min="5" max="7" width="7.6640625" style="4" customWidth="1"/>
    <col min="8" max="8" width="7.6640625" style="4" hidden="1" customWidth="1"/>
    <col min="9" max="10" width="7.6640625" style="4" customWidth="1"/>
    <col min="11" max="16384" width="9" style="4"/>
  </cols>
  <sheetData>
    <row r="1" spans="1:10" s="3" customFormat="1" ht="18" customHeight="1">
      <c r="A1" s="9"/>
      <c r="B1" s="9"/>
      <c r="C1" s="16" t="s">
        <v>84</v>
      </c>
      <c r="D1" s="14"/>
      <c r="E1" s="14"/>
      <c r="F1" s="14"/>
      <c r="G1" s="14"/>
      <c r="H1" s="14"/>
      <c r="I1" s="14"/>
      <c r="J1" s="14"/>
    </row>
    <row r="2" spans="1:10" s="3" customFormat="1" ht="15.75" customHeight="1">
      <c r="A2" s="462" t="s">
        <v>238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0" s="3" customFormat="1" ht="27" customHeight="1">
      <c r="A3" s="9"/>
      <c r="B3" s="9"/>
      <c r="C3" s="39"/>
      <c r="D3" s="14"/>
      <c r="E3" s="14"/>
      <c r="F3" s="14"/>
      <c r="G3" s="14"/>
      <c r="H3" s="14"/>
      <c r="J3" s="40" t="s">
        <v>149</v>
      </c>
    </row>
    <row r="4" spans="1:10" ht="24" customHeight="1">
      <c r="A4" s="9"/>
      <c r="B4" s="9"/>
      <c r="C4" s="553" t="s">
        <v>63</v>
      </c>
      <c r="D4" s="554"/>
      <c r="E4" s="665" t="s">
        <v>35</v>
      </c>
      <c r="F4" s="665" t="s">
        <v>40</v>
      </c>
      <c r="G4" s="665" t="s">
        <v>41</v>
      </c>
      <c r="H4" s="670" t="s">
        <v>263</v>
      </c>
      <c r="I4" s="667" t="s">
        <v>161</v>
      </c>
      <c r="J4" s="668" t="s">
        <v>162</v>
      </c>
    </row>
    <row r="5" spans="1:10" ht="24" customHeight="1">
      <c r="A5" s="9"/>
      <c r="B5" s="9"/>
      <c r="C5" s="555"/>
      <c r="D5" s="556"/>
      <c r="E5" s="666"/>
      <c r="F5" s="666"/>
      <c r="G5" s="666"/>
      <c r="H5" s="671"/>
      <c r="I5" s="666"/>
      <c r="J5" s="669"/>
    </row>
    <row r="6" spans="1:10" ht="24" customHeight="1">
      <c r="A6" s="9"/>
      <c r="B6" s="9"/>
      <c r="C6" s="541" t="s">
        <v>167</v>
      </c>
      <c r="D6" s="542"/>
      <c r="E6" s="312">
        <f>SUM(F6:G6)</f>
        <v>1</v>
      </c>
      <c r="F6" s="104">
        <v>1</v>
      </c>
      <c r="G6" s="104">
        <v>0</v>
      </c>
      <c r="H6" s="334"/>
      <c r="I6" s="104">
        <v>1</v>
      </c>
      <c r="J6" s="105">
        <v>0</v>
      </c>
    </row>
    <row r="7" spans="1:10" ht="24" customHeight="1">
      <c r="A7" s="9"/>
      <c r="B7" s="9"/>
      <c r="C7" s="541" t="s">
        <v>168</v>
      </c>
      <c r="D7" s="542"/>
      <c r="E7" s="312">
        <f t="shared" ref="E7:E9" si="0">SUM(F7:G7)</f>
        <v>0</v>
      </c>
      <c r="F7" s="104">
        <v>0</v>
      </c>
      <c r="G7" s="104">
        <v>0</v>
      </c>
      <c r="H7" s="334"/>
      <c r="I7" s="104">
        <v>0</v>
      </c>
      <c r="J7" s="105">
        <v>0</v>
      </c>
    </row>
    <row r="8" spans="1:10" ht="24" customHeight="1">
      <c r="A8" s="9"/>
      <c r="B8" s="9"/>
      <c r="C8" s="541" t="s">
        <v>85</v>
      </c>
      <c r="D8" s="664"/>
      <c r="E8" s="312">
        <f t="shared" si="0"/>
        <v>0</v>
      </c>
      <c r="F8" s="104">
        <v>0</v>
      </c>
      <c r="G8" s="104">
        <v>0</v>
      </c>
      <c r="H8" s="334"/>
      <c r="I8" s="104">
        <v>0</v>
      </c>
      <c r="J8" s="105">
        <v>0</v>
      </c>
    </row>
    <row r="9" spans="1:10" ht="24" customHeight="1">
      <c r="A9" s="9"/>
      <c r="B9" s="9"/>
      <c r="C9" s="662" t="s">
        <v>293</v>
      </c>
      <c r="D9" s="663"/>
      <c r="E9" s="313">
        <f t="shared" si="0"/>
        <v>4</v>
      </c>
      <c r="F9" s="106">
        <v>3</v>
      </c>
      <c r="G9" s="106">
        <v>1</v>
      </c>
      <c r="H9" s="335"/>
      <c r="I9" s="106">
        <v>1</v>
      </c>
      <c r="J9" s="107">
        <v>3</v>
      </c>
    </row>
    <row r="15" spans="1:10">
      <c r="A15" s="59"/>
      <c r="B15" s="59"/>
    </row>
    <row r="16" spans="1:10">
      <c r="A16" s="129"/>
      <c r="B16" s="129"/>
    </row>
  </sheetData>
  <mergeCells count="12">
    <mergeCell ref="E4:E5"/>
    <mergeCell ref="F4:F5"/>
    <mergeCell ref="A2:J2"/>
    <mergeCell ref="G4:G5"/>
    <mergeCell ref="I4:I5"/>
    <mergeCell ref="J4:J5"/>
    <mergeCell ref="H4:H5"/>
    <mergeCell ref="C9:D9"/>
    <mergeCell ref="C4:D5"/>
    <mergeCell ref="C8:D8"/>
    <mergeCell ref="C7:D7"/>
    <mergeCell ref="C6:D6"/>
  </mergeCells>
  <phoneticPr fontId="2"/>
  <pageMargins left="0.39" right="0.23" top="0.59" bottom="0.38" header="0.51200000000000001" footer="0.31"/>
  <pageSetup paperSize="9" orientation="landscape" r:id="rId1"/>
  <headerFooter alignWithMargins="0"/>
  <ignoredErrors>
    <ignoredError sqref="E6:E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39"/>
  <sheetViews>
    <sheetView workbookViewId="0"/>
  </sheetViews>
  <sheetFormatPr defaultColWidth="9" defaultRowHeight="9.6"/>
  <cols>
    <col min="1" max="1" width="3.6640625" style="14" customWidth="1"/>
    <col min="2" max="2" width="2.33203125" style="14" customWidth="1"/>
    <col min="3" max="3" width="8.77734375" style="14" customWidth="1"/>
    <col min="4" max="4" width="1.33203125" style="14" customWidth="1"/>
    <col min="5" max="7" width="7.6640625" style="14" customWidth="1"/>
    <col min="8" max="10" width="9.109375" style="14" customWidth="1"/>
    <col min="11" max="11" width="5.88671875" style="14" hidden="1" customWidth="1"/>
    <col min="12" max="18" width="9.109375" style="14" customWidth="1"/>
    <col min="19" max="19" width="9" style="14" customWidth="1"/>
    <col min="20" max="20" width="3.109375" style="14" customWidth="1"/>
    <col min="21" max="21" width="5.88671875" style="14" hidden="1" customWidth="1"/>
    <col min="22" max="22" width="5.6640625" style="14" hidden="1" customWidth="1"/>
    <col min="23" max="23" width="9" style="14" customWidth="1"/>
    <col min="24" max="24" width="0" style="14" hidden="1" customWidth="1"/>
    <col min="25" max="16384" width="9" style="14"/>
  </cols>
  <sheetData>
    <row r="1" spans="2:24" ht="12">
      <c r="B1" s="16" t="s">
        <v>58</v>
      </c>
    </row>
    <row r="2" spans="2:24" ht="13.5" customHeight="1">
      <c r="B2" s="462" t="s">
        <v>219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</row>
    <row r="3" spans="2:24" ht="27" customHeight="1">
      <c r="B3" s="17" t="s">
        <v>191</v>
      </c>
      <c r="P3" s="17"/>
      <c r="Q3" s="40"/>
      <c r="S3" s="40" t="s">
        <v>157</v>
      </c>
      <c r="V3" s="131" t="s">
        <v>224</v>
      </c>
    </row>
    <row r="4" spans="2:24" ht="15.75" customHeight="1">
      <c r="B4" s="18"/>
      <c r="C4" s="463" t="s">
        <v>54</v>
      </c>
      <c r="D4" s="464"/>
      <c r="E4" s="475" t="s">
        <v>163</v>
      </c>
      <c r="F4" s="475"/>
      <c r="G4" s="475"/>
      <c r="H4" s="468" t="s">
        <v>164</v>
      </c>
      <c r="I4" s="469"/>
      <c r="J4" s="469"/>
      <c r="K4" s="469"/>
      <c r="L4" s="469"/>
      <c r="M4" s="469"/>
      <c r="N4" s="470"/>
      <c r="O4" s="473" t="s">
        <v>213</v>
      </c>
      <c r="P4" s="472" t="s">
        <v>141</v>
      </c>
      <c r="Q4" s="480" t="s">
        <v>215</v>
      </c>
      <c r="R4" s="472" t="s">
        <v>156</v>
      </c>
      <c r="S4" s="466" t="s">
        <v>73</v>
      </c>
    </row>
    <row r="5" spans="2:24" ht="15.75" customHeight="1">
      <c r="B5" s="19"/>
      <c r="C5" s="20"/>
      <c r="D5" s="21"/>
      <c r="E5" s="476" t="s">
        <v>35</v>
      </c>
      <c r="F5" s="478" t="s">
        <v>165</v>
      </c>
      <c r="G5" s="478" t="s">
        <v>166</v>
      </c>
      <c r="H5" s="465" t="s">
        <v>35</v>
      </c>
      <c r="I5" s="465" t="s">
        <v>40</v>
      </c>
      <c r="J5" s="471" t="s">
        <v>41</v>
      </c>
      <c r="K5" s="314" t="s">
        <v>261</v>
      </c>
      <c r="L5" s="465" t="s">
        <v>153</v>
      </c>
      <c r="M5" s="465" t="s">
        <v>154</v>
      </c>
      <c r="N5" s="465" t="s">
        <v>155</v>
      </c>
      <c r="O5" s="474"/>
      <c r="P5" s="465"/>
      <c r="Q5" s="481"/>
      <c r="R5" s="465"/>
      <c r="S5" s="467"/>
      <c r="U5" s="14" t="s">
        <v>279</v>
      </c>
    </row>
    <row r="6" spans="2:24" ht="15.75" customHeight="1">
      <c r="B6" s="484" t="s">
        <v>53</v>
      </c>
      <c r="C6" s="485"/>
      <c r="D6" s="23"/>
      <c r="E6" s="477"/>
      <c r="F6" s="479"/>
      <c r="G6" s="479"/>
      <c r="H6" s="465"/>
      <c r="I6" s="465"/>
      <c r="J6" s="471"/>
      <c r="K6" s="314" t="s">
        <v>262</v>
      </c>
      <c r="L6" s="465"/>
      <c r="M6" s="465"/>
      <c r="N6" s="465"/>
      <c r="O6" s="474"/>
      <c r="P6" s="465"/>
      <c r="Q6" s="481"/>
      <c r="R6" s="465"/>
      <c r="S6" s="467"/>
      <c r="U6" s="118"/>
      <c r="V6" s="118"/>
    </row>
    <row r="7" spans="2:24" ht="15" customHeight="1">
      <c r="B7" s="482" t="s">
        <v>218</v>
      </c>
      <c r="C7" s="483"/>
      <c r="D7" s="15"/>
      <c r="E7" s="205">
        <f>SUM(E11:E34)</f>
        <v>97</v>
      </c>
      <c r="F7" s="206">
        <f>SUM(F11:F34)</f>
        <v>97</v>
      </c>
      <c r="G7" s="206">
        <v>0</v>
      </c>
      <c r="H7" s="232">
        <f>SUM(H11:H34)</f>
        <v>6902</v>
      </c>
      <c r="I7" s="233">
        <f t="shared" ref="I7:R7" si="0">SUM(I11:I34)</f>
        <v>3523</v>
      </c>
      <c r="J7" s="233">
        <f t="shared" si="0"/>
        <v>3379</v>
      </c>
      <c r="K7" s="233">
        <f t="shared" si="0"/>
        <v>6902</v>
      </c>
      <c r="L7" s="233">
        <f t="shared" si="0"/>
        <v>2076</v>
      </c>
      <c r="M7" s="233">
        <f t="shared" si="0"/>
        <v>2330</v>
      </c>
      <c r="N7" s="234">
        <f t="shared" si="0"/>
        <v>2496</v>
      </c>
      <c r="O7" s="207">
        <f t="shared" si="0"/>
        <v>2670</v>
      </c>
      <c r="P7" s="207">
        <f t="shared" si="0"/>
        <v>678</v>
      </c>
      <c r="Q7" s="207">
        <f t="shared" si="0"/>
        <v>29</v>
      </c>
      <c r="R7" s="207">
        <f t="shared" si="0"/>
        <v>112</v>
      </c>
      <c r="S7" s="213">
        <f>O7/U7*100</f>
        <v>28.458750799403109</v>
      </c>
      <c r="U7" s="67">
        <v>9382</v>
      </c>
      <c r="V7" s="193"/>
      <c r="X7" s="204" t="s">
        <v>260</v>
      </c>
    </row>
    <row r="8" spans="2:24" ht="15" customHeight="1">
      <c r="B8" s="11"/>
      <c r="C8" s="12" t="s">
        <v>0</v>
      </c>
      <c r="D8" s="13"/>
      <c r="E8" s="206">
        <f>SUM(F8:G8)</f>
        <v>1</v>
      </c>
      <c r="F8" s="74">
        <v>1</v>
      </c>
      <c r="G8" s="98">
        <f>G7-G9-G10</f>
        <v>0</v>
      </c>
      <c r="H8" s="347">
        <f>SUM(I8:J8)</f>
        <v>101</v>
      </c>
      <c r="I8" s="348">
        <v>49</v>
      </c>
      <c r="J8" s="348">
        <v>52</v>
      </c>
      <c r="K8" s="324">
        <f>SUM(L8:N8)</f>
        <v>101</v>
      </c>
      <c r="L8" s="348">
        <v>24</v>
      </c>
      <c r="M8" s="348">
        <v>35</v>
      </c>
      <c r="N8" s="348">
        <v>42</v>
      </c>
      <c r="O8" s="349">
        <v>46</v>
      </c>
      <c r="P8" s="350">
        <v>8</v>
      </c>
      <c r="Q8" s="350">
        <v>0</v>
      </c>
      <c r="R8" s="351">
        <v>1</v>
      </c>
      <c r="S8" s="226">
        <v>0</v>
      </c>
      <c r="U8" s="67">
        <v>104</v>
      </c>
      <c r="V8" s="119"/>
      <c r="X8" s="204" t="s">
        <v>269</v>
      </c>
    </row>
    <row r="9" spans="2:24" ht="15" customHeight="1">
      <c r="B9" s="11"/>
      <c r="C9" s="12" t="s">
        <v>1</v>
      </c>
      <c r="D9" s="13"/>
      <c r="E9" s="221">
        <f t="shared" ref="E9:E34" si="1">SUM(F9:G9)</f>
        <v>44</v>
      </c>
      <c r="F9" s="70">
        <v>44</v>
      </c>
      <c r="G9" s="70">
        <v>0</v>
      </c>
      <c r="H9" s="352">
        <f t="shared" ref="H9:H34" si="2">SUM(I9:J9)</f>
        <v>1266</v>
      </c>
      <c r="I9" s="353">
        <v>678</v>
      </c>
      <c r="J9" s="353">
        <v>588</v>
      </c>
      <c r="K9" s="325">
        <f t="shared" ref="K9:K34" si="3">SUM(L9:N9)</f>
        <v>1266</v>
      </c>
      <c r="L9" s="353">
        <v>331</v>
      </c>
      <c r="M9" s="353">
        <v>455</v>
      </c>
      <c r="N9" s="354">
        <v>480</v>
      </c>
      <c r="O9" s="355">
        <v>559</v>
      </c>
      <c r="P9" s="356">
        <v>203</v>
      </c>
      <c r="Q9" s="356">
        <v>15</v>
      </c>
      <c r="R9" s="342">
        <v>20</v>
      </c>
      <c r="S9" s="226">
        <v>0</v>
      </c>
      <c r="U9" s="67">
        <v>9209</v>
      </c>
      <c r="V9" s="119"/>
    </row>
    <row r="10" spans="2:24" ht="15" customHeight="1">
      <c r="B10" s="11"/>
      <c r="C10" s="12" t="s">
        <v>2</v>
      </c>
      <c r="D10" s="13"/>
      <c r="E10" s="222">
        <f t="shared" si="1"/>
        <v>52</v>
      </c>
      <c r="F10" s="71">
        <v>52</v>
      </c>
      <c r="G10" s="71">
        <v>0</v>
      </c>
      <c r="H10" s="357">
        <f t="shared" si="2"/>
        <v>5535</v>
      </c>
      <c r="I10" s="358">
        <v>2796</v>
      </c>
      <c r="J10" s="358">
        <v>2739</v>
      </c>
      <c r="K10" s="326">
        <f t="shared" si="3"/>
        <v>5535</v>
      </c>
      <c r="L10" s="358">
        <v>1721</v>
      </c>
      <c r="M10" s="358">
        <v>1840</v>
      </c>
      <c r="N10" s="359">
        <v>1974</v>
      </c>
      <c r="O10" s="360">
        <v>2065</v>
      </c>
      <c r="P10" s="361">
        <v>467</v>
      </c>
      <c r="Q10" s="361">
        <v>14</v>
      </c>
      <c r="R10" s="362">
        <v>91</v>
      </c>
      <c r="S10" s="227">
        <v>0</v>
      </c>
      <c r="U10" s="67">
        <v>8</v>
      </c>
      <c r="V10" s="119"/>
    </row>
    <row r="11" spans="2:24" ht="15" customHeight="1">
      <c r="B11" s="11"/>
      <c r="C11" s="12" t="s">
        <v>3</v>
      </c>
      <c r="D11" s="13"/>
      <c r="E11" s="221">
        <f t="shared" si="1"/>
        <v>22</v>
      </c>
      <c r="F11" s="70">
        <v>22</v>
      </c>
      <c r="G11" s="70">
        <v>0</v>
      </c>
      <c r="H11" s="352">
        <f t="shared" si="2"/>
        <v>2363</v>
      </c>
      <c r="I11" s="363">
        <v>1182</v>
      </c>
      <c r="J11" s="363">
        <v>1181</v>
      </c>
      <c r="K11" s="324">
        <f t="shared" si="3"/>
        <v>2363</v>
      </c>
      <c r="L11" s="348">
        <v>746</v>
      </c>
      <c r="M11" s="348">
        <v>759</v>
      </c>
      <c r="N11" s="364">
        <v>858</v>
      </c>
      <c r="O11" s="339">
        <v>910</v>
      </c>
      <c r="P11" s="365">
        <v>183</v>
      </c>
      <c r="Q11" s="365">
        <v>3</v>
      </c>
      <c r="R11" s="350">
        <v>35</v>
      </c>
      <c r="S11" s="228">
        <f>O11/U11*100</f>
        <v>38.04347826086957</v>
      </c>
      <c r="U11" s="320">
        <v>2392</v>
      </c>
      <c r="V11" s="119"/>
    </row>
    <row r="12" spans="2:24" ht="15" customHeight="1">
      <c r="B12" s="11"/>
      <c r="C12" s="12" t="s">
        <v>4</v>
      </c>
      <c r="D12" s="13"/>
      <c r="E12" s="221">
        <f t="shared" si="1"/>
        <v>3</v>
      </c>
      <c r="F12" s="70">
        <v>3</v>
      </c>
      <c r="G12" s="70">
        <v>0</v>
      </c>
      <c r="H12" s="366">
        <f t="shared" si="2"/>
        <v>439</v>
      </c>
      <c r="I12" s="367">
        <v>230</v>
      </c>
      <c r="J12" s="367">
        <v>209</v>
      </c>
      <c r="K12" s="325">
        <f t="shared" si="3"/>
        <v>439</v>
      </c>
      <c r="L12" s="353">
        <v>131</v>
      </c>
      <c r="M12" s="353">
        <v>152</v>
      </c>
      <c r="N12" s="368">
        <v>156</v>
      </c>
      <c r="O12" s="340">
        <v>160</v>
      </c>
      <c r="P12" s="356">
        <v>35</v>
      </c>
      <c r="Q12" s="356">
        <v>2</v>
      </c>
      <c r="R12" s="342">
        <v>9</v>
      </c>
      <c r="S12" s="226">
        <f t="shared" ref="S12:S34" si="4">O12/U12*100</f>
        <v>43.243243243243242</v>
      </c>
      <c r="U12" s="320">
        <v>370</v>
      </c>
      <c r="V12" s="119"/>
    </row>
    <row r="13" spans="2:24" ht="15" customHeight="1">
      <c r="B13" s="11"/>
      <c r="C13" s="12" t="s">
        <v>5</v>
      </c>
      <c r="D13" s="13"/>
      <c r="E13" s="221">
        <f t="shared" si="1"/>
        <v>1</v>
      </c>
      <c r="F13" s="70">
        <v>1</v>
      </c>
      <c r="G13" s="70">
        <v>0</v>
      </c>
      <c r="H13" s="366">
        <f t="shared" si="2"/>
        <v>63</v>
      </c>
      <c r="I13" s="367">
        <v>39</v>
      </c>
      <c r="J13" s="367">
        <v>24</v>
      </c>
      <c r="K13" s="325">
        <f t="shared" si="3"/>
        <v>63</v>
      </c>
      <c r="L13" s="353">
        <v>25</v>
      </c>
      <c r="M13" s="353">
        <v>11</v>
      </c>
      <c r="N13" s="368">
        <v>27</v>
      </c>
      <c r="O13" s="340">
        <v>25</v>
      </c>
      <c r="P13" s="356">
        <v>6</v>
      </c>
      <c r="Q13" s="356">
        <v>0</v>
      </c>
      <c r="R13" s="342">
        <v>0</v>
      </c>
      <c r="S13" s="226">
        <f t="shared" si="4"/>
        <v>10.683760683760683</v>
      </c>
      <c r="U13" s="320">
        <v>234</v>
      </c>
      <c r="V13" s="119"/>
    </row>
    <row r="14" spans="2:24" ht="15" customHeight="1">
      <c r="B14" s="11"/>
      <c r="C14" s="12" t="s">
        <v>7</v>
      </c>
      <c r="D14" s="13"/>
      <c r="E14" s="221">
        <f t="shared" si="1"/>
        <v>8</v>
      </c>
      <c r="F14" s="70">
        <v>8</v>
      </c>
      <c r="G14" s="70">
        <v>0</v>
      </c>
      <c r="H14" s="366">
        <f t="shared" si="2"/>
        <v>642</v>
      </c>
      <c r="I14" s="367">
        <v>331</v>
      </c>
      <c r="J14" s="367">
        <v>311</v>
      </c>
      <c r="K14" s="325">
        <f t="shared" si="3"/>
        <v>642</v>
      </c>
      <c r="L14" s="353">
        <v>186</v>
      </c>
      <c r="M14" s="353">
        <v>216</v>
      </c>
      <c r="N14" s="368">
        <v>240</v>
      </c>
      <c r="O14" s="340">
        <v>230</v>
      </c>
      <c r="P14" s="356">
        <v>63</v>
      </c>
      <c r="Q14" s="356">
        <v>1</v>
      </c>
      <c r="R14" s="342">
        <v>10</v>
      </c>
      <c r="S14" s="226">
        <f t="shared" si="4"/>
        <v>33.478893740902478</v>
      </c>
      <c r="U14" s="320">
        <v>687</v>
      </c>
      <c r="V14" s="119"/>
    </row>
    <row r="15" spans="2:24" ht="15" customHeight="1">
      <c r="B15" s="11"/>
      <c r="C15" s="12" t="s">
        <v>8</v>
      </c>
      <c r="D15" s="13"/>
      <c r="E15" s="218">
        <f t="shared" si="1"/>
        <v>10</v>
      </c>
      <c r="F15" s="70">
        <v>10</v>
      </c>
      <c r="G15" s="70">
        <v>0</v>
      </c>
      <c r="H15" s="352">
        <f t="shared" si="2"/>
        <v>1036</v>
      </c>
      <c r="I15" s="369">
        <v>526</v>
      </c>
      <c r="J15" s="369">
        <v>510</v>
      </c>
      <c r="K15" s="326">
        <f t="shared" si="3"/>
        <v>1036</v>
      </c>
      <c r="L15" s="370">
        <v>324</v>
      </c>
      <c r="M15" s="370">
        <v>356</v>
      </c>
      <c r="N15" s="371">
        <v>356</v>
      </c>
      <c r="O15" s="341">
        <v>387</v>
      </c>
      <c r="P15" s="361">
        <v>83</v>
      </c>
      <c r="Q15" s="361">
        <v>1</v>
      </c>
      <c r="R15" s="362">
        <v>9</v>
      </c>
      <c r="S15" s="227">
        <f t="shared" si="4"/>
        <v>49.174078780177894</v>
      </c>
      <c r="U15" s="320">
        <v>787</v>
      </c>
      <c r="V15" s="119"/>
    </row>
    <row r="16" spans="2:24" ht="15" customHeight="1">
      <c r="B16" s="11"/>
      <c r="C16" s="12" t="s">
        <v>10</v>
      </c>
      <c r="D16" s="13"/>
      <c r="E16" s="211">
        <f t="shared" si="1"/>
        <v>1</v>
      </c>
      <c r="F16" s="74">
        <v>1</v>
      </c>
      <c r="G16" s="74">
        <v>0</v>
      </c>
      <c r="H16" s="372">
        <f t="shared" si="2"/>
        <v>40</v>
      </c>
      <c r="I16" s="363">
        <v>14</v>
      </c>
      <c r="J16" s="363">
        <v>26</v>
      </c>
      <c r="K16" s="324">
        <f t="shared" si="3"/>
        <v>40</v>
      </c>
      <c r="L16" s="348">
        <v>12</v>
      </c>
      <c r="M16" s="348">
        <v>17</v>
      </c>
      <c r="N16" s="364">
        <v>11</v>
      </c>
      <c r="O16" s="339">
        <v>16</v>
      </c>
      <c r="P16" s="365">
        <v>5</v>
      </c>
      <c r="Q16" s="365">
        <v>0</v>
      </c>
      <c r="R16" s="350">
        <v>0</v>
      </c>
      <c r="S16" s="228">
        <f t="shared" si="4"/>
        <v>8.938547486033519</v>
      </c>
      <c r="U16" s="320">
        <v>179</v>
      </c>
      <c r="V16" s="119"/>
    </row>
    <row r="17" spans="1:22" ht="15" customHeight="1">
      <c r="A17" s="57"/>
      <c r="B17" s="11"/>
      <c r="C17" s="12" t="s">
        <v>11</v>
      </c>
      <c r="D17" s="13"/>
      <c r="E17" s="218">
        <f t="shared" si="1"/>
        <v>12</v>
      </c>
      <c r="F17" s="70">
        <v>12</v>
      </c>
      <c r="G17" s="70">
        <v>0</v>
      </c>
      <c r="H17" s="366">
        <f t="shared" si="2"/>
        <v>405</v>
      </c>
      <c r="I17" s="367">
        <v>230</v>
      </c>
      <c r="J17" s="367">
        <v>175</v>
      </c>
      <c r="K17" s="325">
        <f t="shared" si="3"/>
        <v>405</v>
      </c>
      <c r="L17" s="353">
        <v>125</v>
      </c>
      <c r="M17" s="353">
        <v>124</v>
      </c>
      <c r="N17" s="368">
        <v>156</v>
      </c>
      <c r="O17" s="340">
        <v>161</v>
      </c>
      <c r="P17" s="356">
        <v>56</v>
      </c>
      <c r="Q17" s="356">
        <v>8</v>
      </c>
      <c r="R17" s="356">
        <v>2</v>
      </c>
      <c r="S17" s="226">
        <f t="shared" si="4"/>
        <v>19.35096153846154</v>
      </c>
      <c r="U17" s="320">
        <v>832</v>
      </c>
      <c r="V17" s="119"/>
    </row>
    <row r="18" spans="1:22" ht="15" customHeight="1">
      <c r="A18" s="58"/>
      <c r="B18" s="11"/>
      <c r="C18" s="12" t="s">
        <v>12</v>
      </c>
      <c r="D18" s="13"/>
      <c r="E18" s="218">
        <f t="shared" si="1"/>
        <v>1</v>
      </c>
      <c r="F18" s="70">
        <v>1</v>
      </c>
      <c r="G18" s="70">
        <v>0</v>
      </c>
      <c r="H18" s="373">
        <f t="shared" si="2"/>
        <v>0</v>
      </c>
      <c r="I18" s="353">
        <v>0</v>
      </c>
      <c r="J18" s="353">
        <v>0</v>
      </c>
      <c r="K18" s="374">
        <f t="shared" si="3"/>
        <v>0</v>
      </c>
      <c r="L18" s="353">
        <v>0</v>
      </c>
      <c r="M18" s="353">
        <v>0</v>
      </c>
      <c r="N18" s="368">
        <v>0</v>
      </c>
      <c r="O18" s="342">
        <v>0</v>
      </c>
      <c r="P18" s="356">
        <v>1</v>
      </c>
      <c r="Q18" s="356">
        <v>0</v>
      </c>
      <c r="R18" s="342">
        <v>0</v>
      </c>
      <c r="S18" s="226">
        <f t="shared" si="4"/>
        <v>0</v>
      </c>
      <c r="U18" s="320">
        <v>100</v>
      </c>
      <c r="V18" s="119"/>
    </row>
    <row r="19" spans="1:22" ht="15" customHeight="1">
      <c r="B19" s="11"/>
      <c r="C19" s="12" t="s">
        <v>13</v>
      </c>
      <c r="D19" s="13"/>
      <c r="E19" s="218">
        <f t="shared" si="1"/>
        <v>2</v>
      </c>
      <c r="F19" s="70">
        <v>2</v>
      </c>
      <c r="G19" s="70">
        <v>0</v>
      </c>
      <c r="H19" s="366">
        <f t="shared" si="2"/>
        <v>100</v>
      </c>
      <c r="I19" s="367">
        <v>51</v>
      </c>
      <c r="J19" s="367">
        <v>49</v>
      </c>
      <c r="K19" s="325">
        <f t="shared" si="3"/>
        <v>100</v>
      </c>
      <c r="L19" s="353">
        <v>34</v>
      </c>
      <c r="M19" s="353">
        <v>37</v>
      </c>
      <c r="N19" s="368">
        <v>29</v>
      </c>
      <c r="O19" s="340">
        <v>50</v>
      </c>
      <c r="P19" s="356">
        <v>11</v>
      </c>
      <c r="Q19" s="356">
        <v>2</v>
      </c>
      <c r="R19" s="342">
        <v>3</v>
      </c>
      <c r="S19" s="226">
        <f t="shared" si="4"/>
        <v>21.929824561403507</v>
      </c>
      <c r="U19" s="320">
        <v>228</v>
      </c>
      <c r="V19" s="119"/>
    </row>
    <row r="20" spans="1:22" ht="15" customHeight="1">
      <c r="B20" s="11"/>
      <c r="C20" s="12" t="s">
        <v>14</v>
      </c>
      <c r="D20" s="13"/>
      <c r="E20" s="222">
        <f t="shared" si="1"/>
        <v>1</v>
      </c>
      <c r="F20" s="71">
        <v>1</v>
      </c>
      <c r="G20" s="77">
        <v>0</v>
      </c>
      <c r="H20" s="375">
        <f t="shared" si="2"/>
        <v>13</v>
      </c>
      <c r="I20" s="369">
        <v>7</v>
      </c>
      <c r="J20" s="369">
        <v>6</v>
      </c>
      <c r="K20" s="326">
        <f t="shared" si="3"/>
        <v>13</v>
      </c>
      <c r="L20" s="370">
        <v>4</v>
      </c>
      <c r="M20" s="370">
        <v>3</v>
      </c>
      <c r="N20" s="371">
        <v>6</v>
      </c>
      <c r="O20" s="341">
        <v>0</v>
      </c>
      <c r="P20" s="362">
        <v>7</v>
      </c>
      <c r="Q20" s="362">
        <v>2</v>
      </c>
      <c r="R20" s="362">
        <v>2</v>
      </c>
      <c r="S20" s="227">
        <f t="shared" si="4"/>
        <v>0</v>
      </c>
      <c r="U20" s="320">
        <v>191</v>
      </c>
      <c r="V20" s="119"/>
    </row>
    <row r="21" spans="1:22" ht="15" customHeight="1">
      <c r="B21" s="11"/>
      <c r="C21" s="12" t="s">
        <v>15</v>
      </c>
      <c r="D21" s="13"/>
      <c r="E21" s="211">
        <f t="shared" si="1"/>
        <v>1</v>
      </c>
      <c r="F21" s="74">
        <v>1</v>
      </c>
      <c r="G21" s="98">
        <v>0</v>
      </c>
      <c r="H21" s="347">
        <f t="shared" si="2"/>
        <v>38</v>
      </c>
      <c r="I21" s="363">
        <v>23</v>
      </c>
      <c r="J21" s="363">
        <v>15</v>
      </c>
      <c r="K21" s="324">
        <f t="shared" si="3"/>
        <v>38</v>
      </c>
      <c r="L21" s="348">
        <v>7</v>
      </c>
      <c r="M21" s="348">
        <v>14</v>
      </c>
      <c r="N21" s="364">
        <v>17</v>
      </c>
      <c r="O21" s="339">
        <v>17</v>
      </c>
      <c r="P21" s="350">
        <v>6</v>
      </c>
      <c r="Q21" s="350">
        <v>1</v>
      </c>
      <c r="R21" s="350">
        <v>3</v>
      </c>
      <c r="S21" s="228">
        <f t="shared" si="4"/>
        <v>10.897435897435898</v>
      </c>
      <c r="U21" s="320">
        <v>156</v>
      </c>
      <c r="V21" s="119"/>
    </row>
    <row r="22" spans="1:22" ht="15" customHeight="1">
      <c r="A22" s="58"/>
      <c r="B22" s="11"/>
      <c r="C22" s="12" t="s">
        <v>6</v>
      </c>
      <c r="D22" s="13"/>
      <c r="E22" s="218">
        <f t="shared" si="1"/>
        <v>17</v>
      </c>
      <c r="F22" s="70">
        <v>17</v>
      </c>
      <c r="G22" s="76">
        <v>0</v>
      </c>
      <c r="H22" s="376">
        <f t="shared" si="2"/>
        <v>724</v>
      </c>
      <c r="I22" s="367">
        <v>380</v>
      </c>
      <c r="J22" s="367">
        <v>344</v>
      </c>
      <c r="K22" s="325">
        <f t="shared" si="3"/>
        <v>724</v>
      </c>
      <c r="L22" s="377">
        <v>201</v>
      </c>
      <c r="M22" s="377">
        <v>272</v>
      </c>
      <c r="N22" s="378">
        <v>251</v>
      </c>
      <c r="O22" s="340">
        <v>281</v>
      </c>
      <c r="P22" s="342">
        <v>104</v>
      </c>
      <c r="Q22" s="342">
        <v>8</v>
      </c>
      <c r="R22" s="342">
        <v>15</v>
      </c>
      <c r="S22" s="226">
        <f t="shared" si="4"/>
        <v>31.049723756906079</v>
      </c>
      <c r="U22" s="320">
        <v>905</v>
      </c>
      <c r="V22" s="119"/>
    </row>
    <row r="23" spans="1:22" ht="15" customHeight="1">
      <c r="B23" s="11"/>
      <c r="C23" s="12" t="s">
        <v>197</v>
      </c>
      <c r="D23" s="13"/>
      <c r="E23" s="218">
        <f t="shared" si="1"/>
        <v>3</v>
      </c>
      <c r="F23" s="70">
        <v>3</v>
      </c>
      <c r="G23" s="76">
        <v>0</v>
      </c>
      <c r="H23" s="379">
        <f t="shared" si="2"/>
        <v>509</v>
      </c>
      <c r="I23" s="367">
        <v>237</v>
      </c>
      <c r="J23" s="367">
        <v>272</v>
      </c>
      <c r="K23" s="325">
        <f t="shared" si="3"/>
        <v>509</v>
      </c>
      <c r="L23" s="377">
        <v>135</v>
      </c>
      <c r="M23" s="377">
        <v>182</v>
      </c>
      <c r="N23" s="378">
        <v>192</v>
      </c>
      <c r="O23" s="340">
        <v>230</v>
      </c>
      <c r="P23" s="342">
        <v>36</v>
      </c>
      <c r="Q23" s="342">
        <v>0</v>
      </c>
      <c r="R23" s="342">
        <v>15</v>
      </c>
      <c r="S23" s="226">
        <f t="shared" si="4"/>
        <v>44.401544401544399</v>
      </c>
      <c r="U23" s="320">
        <v>518</v>
      </c>
      <c r="V23" s="119"/>
    </row>
    <row r="24" spans="1:22" ht="15" customHeight="1">
      <c r="B24" s="11"/>
      <c r="C24" s="12" t="s">
        <v>16</v>
      </c>
      <c r="D24" s="13"/>
      <c r="E24" s="218">
        <f t="shared" si="1"/>
        <v>1</v>
      </c>
      <c r="F24" s="70">
        <v>1</v>
      </c>
      <c r="G24" s="76">
        <v>0</v>
      </c>
      <c r="H24" s="379">
        <f t="shared" si="2"/>
        <v>34</v>
      </c>
      <c r="I24" s="367">
        <v>16</v>
      </c>
      <c r="J24" s="367">
        <v>18</v>
      </c>
      <c r="K24" s="325">
        <f t="shared" si="3"/>
        <v>34</v>
      </c>
      <c r="L24" s="377">
        <v>8</v>
      </c>
      <c r="M24" s="377">
        <v>12</v>
      </c>
      <c r="N24" s="378">
        <v>14</v>
      </c>
      <c r="O24" s="340">
        <v>10</v>
      </c>
      <c r="P24" s="342">
        <v>7</v>
      </c>
      <c r="Q24" s="342">
        <v>0</v>
      </c>
      <c r="R24" s="342">
        <v>2</v>
      </c>
      <c r="S24" s="226">
        <f t="shared" si="4"/>
        <v>9.3457943925233646</v>
      </c>
      <c r="U24" s="320">
        <v>107</v>
      </c>
      <c r="V24" s="119"/>
    </row>
    <row r="25" spans="1:22" ht="15" customHeight="1">
      <c r="B25" s="11"/>
      <c r="C25" s="12" t="s">
        <v>18</v>
      </c>
      <c r="D25" s="13"/>
      <c r="E25" s="224">
        <f t="shared" si="1"/>
        <v>1</v>
      </c>
      <c r="F25" s="71">
        <v>1</v>
      </c>
      <c r="G25" s="77">
        <v>0</v>
      </c>
      <c r="H25" s="380">
        <f t="shared" si="2"/>
        <v>33</v>
      </c>
      <c r="I25" s="369">
        <v>14</v>
      </c>
      <c r="J25" s="369">
        <v>19</v>
      </c>
      <c r="K25" s="326">
        <f t="shared" si="3"/>
        <v>33</v>
      </c>
      <c r="L25" s="381">
        <v>8</v>
      </c>
      <c r="M25" s="381">
        <v>14</v>
      </c>
      <c r="N25" s="382">
        <v>11</v>
      </c>
      <c r="O25" s="341">
        <v>11</v>
      </c>
      <c r="P25" s="362">
        <v>7</v>
      </c>
      <c r="Q25" s="362">
        <v>1</v>
      </c>
      <c r="R25" s="362">
        <v>4</v>
      </c>
      <c r="S25" s="227">
        <f t="shared" si="4"/>
        <v>15.714285714285714</v>
      </c>
      <c r="U25" s="320">
        <v>70</v>
      </c>
      <c r="V25" s="119"/>
    </row>
    <row r="26" spans="1:22" ht="15" customHeight="1">
      <c r="B26" s="11"/>
      <c r="C26" s="12" t="s">
        <v>19</v>
      </c>
      <c r="D26" s="13"/>
      <c r="E26" s="211">
        <f t="shared" si="1"/>
        <v>1</v>
      </c>
      <c r="F26" s="74">
        <v>1</v>
      </c>
      <c r="G26" s="98">
        <v>0</v>
      </c>
      <c r="H26" s="383">
        <f t="shared" si="2"/>
        <v>128</v>
      </c>
      <c r="I26" s="363">
        <v>69</v>
      </c>
      <c r="J26" s="363">
        <v>59</v>
      </c>
      <c r="K26" s="324">
        <f t="shared" si="3"/>
        <v>128</v>
      </c>
      <c r="L26" s="384">
        <v>44</v>
      </c>
      <c r="M26" s="384">
        <v>38</v>
      </c>
      <c r="N26" s="351">
        <v>46</v>
      </c>
      <c r="O26" s="339">
        <v>33</v>
      </c>
      <c r="P26" s="350">
        <v>12</v>
      </c>
      <c r="Q26" s="350">
        <v>0</v>
      </c>
      <c r="R26" s="350">
        <v>1</v>
      </c>
      <c r="S26" s="228">
        <f t="shared" si="4"/>
        <v>11.619718309859154</v>
      </c>
      <c r="U26" s="320">
        <v>284</v>
      </c>
      <c r="V26" s="119"/>
    </row>
    <row r="27" spans="1:22" ht="15" customHeight="1">
      <c r="B27" s="11"/>
      <c r="C27" s="12" t="s">
        <v>23</v>
      </c>
      <c r="D27" s="13"/>
      <c r="E27" s="218">
        <f t="shared" si="1"/>
        <v>4</v>
      </c>
      <c r="F27" s="70">
        <v>4</v>
      </c>
      <c r="G27" s="76">
        <v>0</v>
      </c>
      <c r="H27" s="379">
        <f t="shared" si="2"/>
        <v>140</v>
      </c>
      <c r="I27" s="367">
        <v>68</v>
      </c>
      <c r="J27" s="367">
        <v>72</v>
      </c>
      <c r="K27" s="325">
        <f t="shared" si="3"/>
        <v>140</v>
      </c>
      <c r="L27" s="377">
        <v>33</v>
      </c>
      <c r="M27" s="377">
        <v>50</v>
      </c>
      <c r="N27" s="378">
        <v>57</v>
      </c>
      <c r="O27" s="340">
        <v>64</v>
      </c>
      <c r="P27" s="342">
        <v>19</v>
      </c>
      <c r="Q27" s="342">
        <v>0</v>
      </c>
      <c r="R27" s="342">
        <v>0</v>
      </c>
      <c r="S27" s="226">
        <f t="shared" si="4"/>
        <v>45.714285714285715</v>
      </c>
      <c r="U27" s="320">
        <v>140</v>
      </c>
      <c r="V27" s="119"/>
    </row>
    <row r="28" spans="1:22" ht="15" customHeight="1">
      <c r="B28" s="11"/>
      <c r="C28" s="12" t="s">
        <v>22</v>
      </c>
      <c r="D28" s="13"/>
      <c r="E28" s="218">
        <f t="shared" si="1"/>
        <v>1</v>
      </c>
      <c r="F28" s="70">
        <v>1</v>
      </c>
      <c r="G28" s="76">
        <v>0</v>
      </c>
      <c r="H28" s="373">
        <f t="shared" si="2"/>
        <v>43</v>
      </c>
      <c r="I28" s="367">
        <v>21</v>
      </c>
      <c r="J28" s="367">
        <v>22</v>
      </c>
      <c r="K28" s="325">
        <f t="shared" si="3"/>
        <v>43</v>
      </c>
      <c r="L28" s="377">
        <v>10</v>
      </c>
      <c r="M28" s="353">
        <v>18</v>
      </c>
      <c r="N28" s="368">
        <v>15</v>
      </c>
      <c r="O28" s="340">
        <v>10</v>
      </c>
      <c r="P28" s="342">
        <v>4</v>
      </c>
      <c r="Q28" s="342">
        <v>0</v>
      </c>
      <c r="R28" s="342">
        <v>0</v>
      </c>
      <c r="S28" s="226">
        <f t="shared" si="4"/>
        <v>19.607843137254903</v>
      </c>
      <c r="U28" s="320">
        <v>51</v>
      </c>
      <c r="V28" s="119"/>
    </row>
    <row r="29" spans="1:22" ht="15" customHeight="1">
      <c r="B29" s="11"/>
      <c r="C29" s="12" t="s">
        <v>25</v>
      </c>
      <c r="D29" s="13"/>
      <c r="E29" s="218">
        <f t="shared" si="1"/>
        <v>1</v>
      </c>
      <c r="F29" s="70">
        <v>1</v>
      </c>
      <c r="G29" s="76">
        <v>0</v>
      </c>
      <c r="H29" s="373">
        <f t="shared" si="2"/>
        <v>35</v>
      </c>
      <c r="I29" s="367">
        <v>17</v>
      </c>
      <c r="J29" s="367">
        <v>18</v>
      </c>
      <c r="K29" s="325">
        <f t="shared" si="3"/>
        <v>35</v>
      </c>
      <c r="L29" s="377">
        <v>8</v>
      </c>
      <c r="M29" s="377">
        <v>12</v>
      </c>
      <c r="N29" s="378">
        <v>15</v>
      </c>
      <c r="O29" s="340">
        <v>28</v>
      </c>
      <c r="P29" s="342">
        <v>5</v>
      </c>
      <c r="Q29" s="342">
        <v>0</v>
      </c>
      <c r="R29" s="342">
        <v>0</v>
      </c>
      <c r="S29" s="226">
        <f t="shared" si="4"/>
        <v>41.17647058823529</v>
      </c>
      <c r="U29" s="320">
        <v>68</v>
      </c>
      <c r="V29" s="119"/>
    </row>
    <row r="30" spans="1:22" ht="15" customHeight="1">
      <c r="B30" s="11"/>
      <c r="C30" s="12" t="s">
        <v>88</v>
      </c>
      <c r="D30" s="13"/>
      <c r="E30" s="224">
        <f t="shared" si="1"/>
        <v>2</v>
      </c>
      <c r="F30" s="71">
        <v>2</v>
      </c>
      <c r="G30" s="77">
        <v>0</v>
      </c>
      <c r="H30" s="385">
        <f t="shared" si="2"/>
        <v>39</v>
      </c>
      <c r="I30" s="369">
        <v>23</v>
      </c>
      <c r="J30" s="369">
        <v>16</v>
      </c>
      <c r="K30" s="326">
        <f t="shared" si="3"/>
        <v>39</v>
      </c>
      <c r="L30" s="386">
        <v>10</v>
      </c>
      <c r="M30" s="386">
        <v>16</v>
      </c>
      <c r="N30" s="386">
        <v>13</v>
      </c>
      <c r="O30" s="343">
        <v>17</v>
      </c>
      <c r="P30" s="440">
        <v>8</v>
      </c>
      <c r="Q30" s="362">
        <v>0</v>
      </c>
      <c r="R30" s="362">
        <v>0</v>
      </c>
      <c r="S30" s="227">
        <f t="shared" si="4"/>
        <v>18.478260869565215</v>
      </c>
      <c r="U30" s="320">
        <v>92</v>
      </c>
      <c r="V30" s="119"/>
    </row>
    <row r="31" spans="1:22" ht="15" customHeight="1">
      <c r="B31" s="11"/>
      <c r="C31" s="12" t="s">
        <v>115</v>
      </c>
      <c r="D31" s="13"/>
      <c r="E31" s="211">
        <f t="shared" si="1"/>
        <v>1</v>
      </c>
      <c r="F31" s="439">
        <v>1</v>
      </c>
      <c r="G31" s="98">
        <v>0</v>
      </c>
      <c r="H31" s="383">
        <f t="shared" si="2"/>
        <v>21</v>
      </c>
      <c r="I31" s="363">
        <v>10</v>
      </c>
      <c r="J31" s="363">
        <v>11</v>
      </c>
      <c r="K31" s="324">
        <f t="shared" si="3"/>
        <v>21</v>
      </c>
      <c r="L31" s="387">
        <v>8</v>
      </c>
      <c r="M31" s="387">
        <v>7</v>
      </c>
      <c r="N31" s="387">
        <v>6</v>
      </c>
      <c r="O31" s="344">
        <v>12</v>
      </c>
      <c r="P31" s="349">
        <v>6</v>
      </c>
      <c r="Q31" s="350">
        <v>0</v>
      </c>
      <c r="R31" s="350">
        <v>0</v>
      </c>
      <c r="S31" s="228">
        <f t="shared" si="4"/>
        <v>21.052631578947366</v>
      </c>
      <c r="U31" s="320">
        <v>57</v>
      </c>
      <c r="V31" s="119"/>
    </row>
    <row r="32" spans="1:22" ht="15" customHeight="1">
      <c r="B32" s="11"/>
      <c r="C32" s="12" t="s">
        <v>117</v>
      </c>
      <c r="D32" s="13"/>
      <c r="E32" s="218">
        <f t="shared" si="1"/>
        <v>1</v>
      </c>
      <c r="F32" s="75">
        <v>1</v>
      </c>
      <c r="G32" s="76">
        <v>0</v>
      </c>
      <c r="H32" s="373">
        <f t="shared" si="2"/>
        <v>4</v>
      </c>
      <c r="I32" s="367">
        <v>3</v>
      </c>
      <c r="J32" s="367">
        <v>1</v>
      </c>
      <c r="K32" s="325">
        <f t="shared" si="3"/>
        <v>4</v>
      </c>
      <c r="L32" s="388">
        <v>0</v>
      </c>
      <c r="M32" s="388">
        <v>3</v>
      </c>
      <c r="N32" s="378">
        <v>1</v>
      </c>
      <c r="O32" s="342">
        <v>0</v>
      </c>
      <c r="P32" s="389">
        <v>6</v>
      </c>
      <c r="Q32" s="342">
        <v>0</v>
      </c>
      <c r="R32" s="342">
        <v>0</v>
      </c>
      <c r="S32" s="226">
        <f t="shared" si="4"/>
        <v>0</v>
      </c>
      <c r="U32" s="320">
        <v>41</v>
      </c>
      <c r="V32" s="119"/>
    </row>
    <row r="33" spans="2:22" ht="15" customHeight="1">
      <c r="B33" s="11"/>
      <c r="C33" s="12" t="s">
        <v>89</v>
      </c>
      <c r="D33" s="13"/>
      <c r="E33" s="218">
        <f t="shared" si="1"/>
        <v>1</v>
      </c>
      <c r="F33" s="75">
        <v>1</v>
      </c>
      <c r="G33" s="76">
        <v>0</v>
      </c>
      <c r="H33" s="373">
        <f t="shared" si="2"/>
        <v>30</v>
      </c>
      <c r="I33" s="367">
        <v>17</v>
      </c>
      <c r="J33" s="367">
        <v>13</v>
      </c>
      <c r="K33" s="325">
        <f t="shared" si="3"/>
        <v>30</v>
      </c>
      <c r="L33" s="388">
        <v>13</v>
      </c>
      <c r="M33" s="388">
        <v>7</v>
      </c>
      <c r="N33" s="388">
        <v>10</v>
      </c>
      <c r="O33" s="345">
        <v>7</v>
      </c>
      <c r="P33" s="389">
        <v>4</v>
      </c>
      <c r="Q33" s="342">
        <v>0</v>
      </c>
      <c r="R33" s="388">
        <v>1</v>
      </c>
      <c r="S33" s="226">
        <f t="shared" si="4"/>
        <v>7.216494845360824</v>
      </c>
      <c r="U33" s="320">
        <v>97</v>
      </c>
      <c r="V33" s="119"/>
    </row>
    <row r="34" spans="2:22" ht="15" customHeight="1">
      <c r="B34" s="29"/>
      <c r="C34" s="30" t="s">
        <v>118</v>
      </c>
      <c r="D34" s="31"/>
      <c r="E34" s="225">
        <f t="shared" si="1"/>
        <v>1</v>
      </c>
      <c r="F34" s="142">
        <v>1</v>
      </c>
      <c r="G34" s="78">
        <v>0</v>
      </c>
      <c r="H34" s="390">
        <f t="shared" si="2"/>
        <v>23</v>
      </c>
      <c r="I34" s="391">
        <v>15</v>
      </c>
      <c r="J34" s="391">
        <v>8</v>
      </c>
      <c r="K34" s="327">
        <f t="shared" si="3"/>
        <v>23</v>
      </c>
      <c r="L34" s="392">
        <v>4</v>
      </c>
      <c r="M34" s="392">
        <v>10</v>
      </c>
      <c r="N34" s="392">
        <v>9</v>
      </c>
      <c r="O34" s="346">
        <v>11</v>
      </c>
      <c r="P34" s="393">
        <v>4</v>
      </c>
      <c r="Q34" s="394">
        <v>0</v>
      </c>
      <c r="R34" s="392">
        <v>1</v>
      </c>
      <c r="S34" s="229">
        <f t="shared" si="4"/>
        <v>15.942028985507244</v>
      </c>
      <c r="U34" s="320">
        <v>69</v>
      </c>
      <c r="V34" s="119"/>
    </row>
    <row r="35" spans="2:22" ht="10.5" customHeight="1">
      <c r="E35" s="52"/>
      <c r="H35" s="53"/>
      <c r="K35" s="53"/>
      <c r="S35" s="75"/>
    </row>
    <row r="36" spans="2:22" ht="10.5" customHeight="1">
      <c r="E36" s="130"/>
      <c r="H36" s="53"/>
      <c r="K36" s="53"/>
      <c r="U36" s="14">
        <f>SUM(U11:U35)</f>
        <v>8655</v>
      </c>
    </row>
    <row r="37" spans="2:22" ht="10.5" customHeight="1">
      <c r="E37" s="52"/>
      <c r="H37" s="53"/>
      <c r="K37" s="53"/>
    </row>
    <row r="38" spans="2:22">
      <c r="E38" s="52"/>
      <c r="H38" s="53"/>
      <c r="K38" s="53"/>
    </row>
    <row r="39" spans="2:22">
      <c r="E39" s="52"/>
      <c r="H39" s="53"/>
      <c r="K39" s="53"/>
    </row>
  </sheetData>
  <mergeCells count="20">
    <mergeCell ref="G5:G6"/>
    <mergeCell ref="Q4:Q6"/>
    <mergeCell ref="B7:C7"/>
    <mergeCell ref="B6:C6"/>
    <mergeCell ref="B2:S2"/>
    <mergeCell ref="C4:D4"/>
    <mergeCell ref="H5:H6"/>
    <mergeCell ref="S4:S6"/>
    <mergeCell ref="H4:N4"/>
    <mergeCell ref="I5:I6"/>
    <mergeCell ref="J5:J6"/>
    <mergeCell ref="L5:L6"/>
    <mergeCell ref="R4:R6"/>
    <mergeCell ref="M5:M6"/>
    <mergeCell ref="N5:N6"/>
    <mergeCell ref="O4:O6"/>
    <mergeCell ref="P4:P6"/>
    <mergeCell ref="E4:G4"/>
    <mergeCell ref="E5:E6"/>
    <mergeCell ref="F5:F6"/>
  </mergeCells>
  <phoneticPr fontId="2"/>
  <pageMargins left="0.6692913385826772" right="0.19685039370078741" top="0.62992125984251968" bottom="0.43307086614173229" header="0.51181102362204722" footer="0.39370078740157483"/>
  <pageSetup paperSize="9" scale="96" orientation="landscape" r:id="rId1"/>
  <headerFooter alignWithMargins="0"/>
  <ignoredErrors>
    <ignoredError sqref="E7:F7 H8:H14 H7 K8:K16 K17:K24 H31 H32:H34 I7:R7 K30 K25:K29 K31:K34" formulaRange="1"/>
    <ignoredError sqref="E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workbookViewId="0"/>
  </sheetViews>
  <sheetFormatPr defaultColWidth="9" defaultRowHeight="9.6"/>
  <cols>
    <col min="1" max="1" width="3.6640625" style="14" customWidth="1"/>
    <col min="2" max="2" width="2.33203125" style="14" customWidth="1"/>
    <col min="3" max="3" width="8.77734375" style="14" customWidth="1"/>
    <col min="4" max="4" width="1.33203125" style="14" customWidth="1"/>
    <col min="5" max="10" width="6.6640625" style="14" customWidth="1"/>
    <col min="11" max="11" width="6.6640625" style="14" hidden="1" customWidth="1"/>
    <col min="12" max="17" width="6.6640625" style="14" customWidth="1"/>
    <col min="18" max="22" width="7.6640625" style="14" customWidth="1"/>
    <col min="23" max="23" width="3.77734375" style="14" customWidth="1"/>
    <col min="24" max="24" width="3.21875" style="14" hidden="1" customWidth="1"/>
    <col min="25" max="25" width="4" style="14" hidden="1" customWidth="1"/>
    <col min="26" max="26" width="6.6640625" style="14" hidden="1" customWidth="1"/>
    <col min="27" max="16384" width="9" style="14"/>
  </cols>
  <sheetData>
    <row r="1" spans="2:28" ht="12">
      <c r="B1" s="16"/>
    </row>
    <row r="2" spans="2:28" ht="13.5" customHeight="1">
      <c r="B2" s="462" t="s">
        <v>253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192"/>
    </row>
    <row r="3" spans="2:28" ht="27" customHeight="1">
      <c r="B3" s="17" t="s">
        <v>202</v>
      </c>
      <c r="S3" s="17"/>
      <c r="V3" s="40" t="s">
        <v>157</v>
      </c>
    </row>
    <row r="4" spans="2:28" ht="15.75" customHeight="1">
      <c r="B4" s="18"/>
      <c r="C4" s="463" t="s">
        <v>54</v>
      </c>
      <c r="D4" s="464"/>
      <c r="E4" s="475" t="s">
        <v>163</v>
      </c>
      <c r="F4" s="475"/>
      <c r="G4" s="475"/>
      <c r="H4" s="468" t="s">
        <v>164</v>
      </c>
      <c r="I4" s="469"/>
      <c r="J4" s="469"/>
      <c r="K4" s="469"/>
      <c r="L4" s="469"/>
      <c r="M4" s="469"/>
      <c r="N4" s="469"/>
      <c r="O4" s="469"/>
      <c r="P4" s="469"/>
      <c r="Q4" s="470"/>
      <c r="R4" s="472" t="s">
        <v>213</v>
      </c>
      <c r="S4" s="472" t="s">
        <v>220</v>
      </c>
      <c r="T4" s="487" t="s">
        <v>214</v>
      </c>
      <c r="U4" s="490" t="s">
        <v>221</v>
      </c>
      <c r="V4" s="466" t="s">
        <v>73</v>
      </c>
    </row>
    <row r="5" spans="2:28" ht="15.75" customHeight="1">
      <c r="B5" s="19"/>
      <c r="C5" s="20"/>
      <c r="D5" s="21"/>
      <c r="E5" s="476" t="s">
        <v>35</v>
      </c>
      <c r="F5" s="478" t="s">
        <v>165</v>
      </c>
      <c r="G5" s="478" t="s">
        <v>166</v>
      </c>
      <c r="H5" s="465" t="s">
        <v>35</v>
      </c>
      <c r="I5" s="465" t="s">
        <v>40</v>
      </c>
      <c r="J5" s="465" t="s">
        <v>41</v>
      </c>
      <c r="K5" s="199"/>
      <c r="L5" s="465" t="s">
        <v>210</v>
      </c>
      <c r="M5" s="465" t="s">
        <v>211</v>
      </c>
      <c r="N5" s="465" t="s">
        <v>212</v>
      </c>
      <c r="O5" s="465" t="s">
        <v>153</v>
      </c>
      <c r="P5" s="465" t="s">
        <v>154</v>
      </c>
      <c r="Q5" s="465" t="s">
        <v>155</v>
      </c>
      <c r="R5" s="465"/>
      <c r="S5" s="465"/>
      <c r="T5" s="488"/>
      <c r="U5" s="471"/>
      <c r="V5" s="467"/>
    </row>
    <row r="6" spans="2:28" ht="39.75" customHeight="1">
      <c r="B6" s="491" t="s">
        <v>53</v>
      </c>
      <c r="C6" s="492"/>
      <c r="D6" s="23"/>
      <c r="E6" s="477"/>
      <c r="F6" s="479"/>
      <c r="G6" s="479"/>
      <c r="H6" s="465"/>
      <c r="I6" s="465"/>
      <c r="J6" s="465"/>
      <c r="K6" s="315" t="s">
        <v>263</v>
      </c>
      <c r="L6" s="465"/>
      <c r="M6" s="465"/>
      <c r="N6" s="465"/>
      <c r="O6" s="465"/>
      <c r="P6" s="465"/>
      <c r="Q6" s="465"/>
      <c r="R6" s="465"/>
      <c r="S6" s="465"/>
      <c r="T6" s="489"/>
      <c r="U6" s="471"/>
      <c r="V6" s="486"/>
      <c r="X6" s="118"/>
      <c r="Y6" s="118"/>
      <c r="Z6" s="445" t="s">
        <v>279</v>
      </c>
    </row>
    <row r="7" spans="2:28" ht="16.5" customHeight="1">
      <c r="B7" s="482" t="s">
        <v>218</v>
      </c>
      <c r="C7" s="483"/>
      <c r="D7" s="15"/>
      <c r="E7" s="230">
        <f>SUM(E10:E25)</f>
        <v>63</v>
      </c>
      <c r="F7" s="231">
        <f t="shared" ref="F7:U7" si="0">SUM(F10:F25)</f>
        <v>63</v>
      </c>
      <c r="G7" s="231">
        <f t="shared" si="0"/>
        <v>0</v>
      </c>
      <c r="H7" s="232">
        <f t="shared" si="0"/>
        <v>7784</v>
      </c>
      <c r="I7" s="233">
        <f t="shared" si="0"/>
        <v>3967</v>
      </c>
      <c r="J7" s="233">
        <f t="shared" si="0"/>
        <v>3817</v>
      </c>
      <c r="K7" s="233">
        <f t="shared" si="0"/>
        <v>7784</v>
      </c>
      <c r="L7" s="233">
        <f t="shared" si="0"/>
        <v>356</v>
      </c>
      <c r="M7" s="233">
        <f t="shared" si="0"/>
        <v>875</v>
      </c>
      <c r="N7" s="233">
        <f t="shared" si="0"/>
        <v>1007</v>
      </c>
      <c r="O7" s="233">
        <f t="shared" si="0"/>
        <v>1757</v>
      </c>
      <c r="P7" s="233">
        <f t="shared" si="0"/>
        <v>1898</v>
      </c>
      <c r="Q7" s="234">
        <f t="shared" si="0"/>
        <v>1891</v>
      </c>
      <c r="R7" s="232">
        <f t="shared" si="0"/>
        <v>1695</v>
      </c>
      <c r="S7" s="232">
        <f t="shared" si="0"/>
        <v>1238</v>
      </c>
      <c r="T7" s="230">
        <f t="shared" si="0"/>
        <v>49</v>
      </c>
      <c r="U7" s="230">
        <f t="shared" si="0"/>
        <v>313</v>
      </c>
      <c r="V7" s="235">
        <f>R7/Z7*100</f>
        <v>18.066510338946919</v>
      </c>
      <c r="X7" s="119"/>
      <c r="Y7" s="204" t="s">
        <v>260</v>
      </c>
      <c r="Z7" s="321">
        <v>9382</v>
      </c>
      <c r="AA7" s="204"/>
    </row>
    <row r="8" spans="2:28" ht="16.5" customHeight="1">
      <c r="B8" s="11"/>
      <c r="C8" s="12" t="s">
        <v>1</v>
      </c>
      <c r="D8" s="13"/>
      <c r="E8" s="220">
        <f>SUM(F8:G8)</f>
        <v>9</v>
      </c>
      <c r="F8" s="147">
        <v>9</v>
      </c>
      <c r="G8" s="147">
        <v>0</v>
      </c>
      <c r="H8" s="215">
        <f>SUM(I8:J8)</f>
        <v>649</v>
      </c>
      <c r="I8" s="67">
        <v>338</v>
      </c>
      <c r="J8" s="67">
        <v>311</v>
      </c>
      <c r="K8" s="209">
        <f t="shared" ref="K8:K23" si="1">SUM(L8:Q8)</f>
        <v>649</v>
      </c>
      <c r="L8" s="67">
        <v>39</v>
      </c>
      <c r="M8" s="67">
        <v>85</v>
      </c>
      <c r="N8" s="67">
        <v>109</v>
      </c>
      <c r="O8" s="67">
        <v>123</v>
      </c>
      <c r="P8" s="67">
        <v>145</v>
      </c>
      <c r="Q8" s="96">
        <v>148</v>
      </c>
      <c r="R8" s="83">
        <v>148</v>
      </c>
      <c r="S8" s="83">
        <v>122</v>
      </c>
      <c r="T8" s="122">
        <v>8</v>
      </c>
      <c r="U8" s="122">
        <v>29</v>
      </c>
      <c r="V8" s="195">
        <v>0</v>
      </c>
      <c r="X8" s="119"/>
      <c r="Y8" s="118"/>
      <c r="AB8" s="444"/>
    </row>
    <row r="9" spans="2:28" ht="16.5" customHeight="1">
      <c r="B9" s="11"/>
      <c r="C9" s="12" t="s">
        <v>2</v>
      </c>
      <c r="D9" s="13"/>
      <c r="E9" s="238">
        <f t="shared" ref="E9:E23" si="2">SUM(F9:G9)</f>
        <v>54</v>
      </c>
      <c r="F9" s="125">
        <v>54</v>
      </c>
      <c r="G9" s="125">
        <v>0</v>
      </c>
      <c r="H9" s="216">
        <f t="shared" ref="H9:H23" si="3">SUM(I9:J9)</f>
        <v>7135</v>
      </c>
      <c r="I9" s="69">
        <v>3629</v>
      </c>
      <c r="J9" s="69">
        <v>3506</v>
      </c>
      <c r="K9" s="237">
        <f t="shared" si="1"/>
        <v>7135</v>
      </c>
      <c r="L9" s="69">
        <v>317</v>
      </c>
      <c r="M9" s="69">
        <v>790</v>
      </c>
      <c r="N9" s="69">
        <v>898</v>
      </c>
      <c r="O9" s="69">
        <v>1634</v>
      </c>
      <c r="P9" s="69">
        <v>1753</v>
      </c>
      <c r="Q9" s="97">
        <v>1743</v>
      </c>
      <c r="R9" s="84">
        <v>1547</v>
      </c>
      <c r="S9" s="84">
        <v>1116</v>
      </c>
      <c r="T9" s="123">
        <v>41</v>
      </c>
      <c r="U9" s="123">
        <v>284</v>
      </c>
      <c r="V9" s="196">
        <v>0</v>
      </c>
      <c r="X9" s="119"/>
      <c r="Y9" s="118"/>
      <c r="AB9" s="444"/>
    </row>
    <row r="10" spans="2:28" ht="16.5" customHeight="1">
      <c r="B10" s="11"/>
      <c r="C10" s="12" t="s">
        <v>3</v>
      </c>
      <c r="D10" s="13"/>
      <c r="E10" s="240">
        <f t="shared" si="2"/>
        <v>14</v>
      </c>
      <c r="F10" s="121">
        <v>14</v>
      </c>
      <c r="G10" s="121">
        <v>0</v>
      </c>
      <c r="H10" s="207">
        <f t="shared" si="3"/>
        <v>2139</v>
      </c>
      <c r="I10" s="68">
        <v>1067</v>
      </c>
      <c r="J10" s="68">
        <v>1072</v>
      </c>
      <c r="K10" s="208">
        <f t="shared" si="1"/>
        <v>2139</v>
      </c>
      <c r="L10" s="68">
        <v>105</v>
      </c>
      <c r="M10" s="68">
        <v>247</v>
      </c>
      <c r="N10" s="68">
        <v>262</v>
      </c>
      <c r="O10" s="68">
        <v>470</v>
      </c>
      <c r="P10" s="68">
        <v>530</v>
      </c>
      <c r="Q10" s="95">
        <v>525</v>
      </c>
      <c r="R10" s="61">
        <v>413</v>
      </c>
      <c r="S10" s="61">
        <v>320</v>
      </c>
      <c r="T10" s="124">
        <v>13</v>
      </c>
      <c r="U10" s="124">
        <v>84</v>
      </c>
      <c r="V10" s="195">
        <f t="shared" ref="V10:V23" si="4">R10/Z10*100</f>
        <v>17.265886287625417</v>
      </c>
      <c r="X10" s="119"/>
      <c r="Y10" s="118"/>
      <c r="Z10" s="67">
        <v>2392</v>
      </c>
      <c r="AB10" s="444"/>
    </row>
    <row r="11" spans="2:28" ht="16.5" customHeight="1">
      <c r="B11" s="11"/>
      <c r="C11" s="12" t="s">
        <v>4</v>
      </c>
      <c r="D11" s="13"/>
      <c r="E11" s="217">
        <f t="shared" si="2"/>
        <v>1</v>
      </c>
      <c r="F11" s="147">
        <v>1</v>
      </c>
      <c r="G11" s="147">
        <v>0</v>
      </c>
      <c r="H11" s="215">
        <f t="shared" si="3"/>
        <v>138</v>
      </c>
      <c r="I11" s="67">
        <v>73</v>
      </c>
      <c r="J11" s="67">
        <v>65</v>
      </c>
      <c r="K11" s="209">
        <f t="shared" si="1"/>
        <v>138</v>
      </c>
      <c r="L11" s="67">
        <v>9</v>
      </c>
      <c r="M11" s="67">
        <v>12</v>
      </c>
      <c r="N11" s="67">
        <v>14</v>
      </c>
      <c r="O11" s="67">
        <v>37</v>
      </c>
      <c r="P11" s="67">
        <v>33</v>
      </c>
      <c r="Q11" s="96">
        <v>33</v>
      </c>
      <c r="R11" s="83">
        <v>31</v>
      </c>
      <c r="S11" s="83">
        <v>15</v>
      </c>
      <c r="T11" s="122">
        <v>0</v>
      </c>
      <c r="U11" s="122">
        <v>4</v>
      </c>
      <c r="V11" s="195">
        <f t="shared" si="4"/>
        <v>8.378378378378379</v>
      </c>
      <c r="X11" s="119"/>
      <c r="Y11" s="118"/>
      <c r="Z11" s="67">
        <v>370</v>
      </c>
      <c r="AB11" s="444"/>
    </row>
    <row r="12" spans="2:28" ht="16.5" customHeight="1">
      <c r="B12" s="11"/>
      <c r="C12" s="12" t="s">
        <v>5</v>
      </c>
      <c r="D12" s="13"/>
      <c r="E12" s="217">
        <f t="shared" si="2"/>
        <v>3</v>
      </c>
      <c r="F12" s="147">
        <v>3</v>
      </c>
      <c r="G12" s="147">
        <v>0</v>
      </c>
      <c r="H12" s="215">
        <f t="shared" si="3"/>
        <v>151</v>
      </c>
      <c r="I12" s="67">
        <v>91</v>
      </c>
      <c r="J12" s="67">
        <v>60</v>
      </c>
      <c r="K12" s="209">
        <f t="shared" si="1"/>
        <v>151</v>
      </c>
      <c r="L12" s="67">
        <v>6</v>
      </c>
      <c r="M12" s="67">
        <v>23</v>
      </c>
      <c r="N12" s="67">
        <v>25</v>
      </c>
      <c r="O12" s="67">
        <v>30</v>
      </c>
      <c r="P12" s="67">
        <v>37</v>
      </c>
      <c r="Q12" s="96">
        <v>30</v>
      </c>
      <c r="R12" s="83">
        <v>28</v>
      </c>
      <c r="S12" s="83">
        <v>32</v>
      </c>
      <c r="T12" s="122">
        <v>0</v>
      </c>
      <c r="U12" s="122">
        <v>7</v>
      </c>
      <c r="V12" s="195">
        <f t="shared" si="4"/>
        <v>11.965811965811966</v>
      </c>
      <c r="X12" s="119"/>
      <c r="Y12" s="118"/>
      <c r="Z12" s="67">
        <v>234</v>
      </c>
      <c r="AB12" s="444"/>
    </row>
    <row r="13" spans="2:28" ht="16.5" customHeight="1">
      <c r="B13" s="11"/>
      <c r="C13" s="25" t="s">
        <v>7</v>
      </c>
      <c r="D13" s="13"/>
      <c r="E13" s="217">
        <f t="shared" si="2"/>
        <v>3</v>
      </c>
      <c r="F13" s="147">
        <v>3</v>
      </c>
      <c r="G13" s="147">
        <v>0</v>
      </c>
      <c r="H13" s="215">
        <f t="shared" si="3"/>
        <v>250</v>
      </c>
      <c r="I13" s="147">
        <v>132</v>
      </c>
      <c r="J13" s="147">
        <v>118</v>
      </c>
      <c r="K13" s="220">
        <f t="shared" si="1"/>
        <v>250</v>
      </c>
      <c r="L13" s="147">
        <v>18</v>
      </c>
      <c r="M13" s="147">
        <v>34</v>
      </c>
      <c r="N13" s="147">
        <v>38</v>
      </c>
      <c r="O13" s="147">
        <v>52</v>
      </c>
      <c r="P13" s="147">
        <v>52</v>
      </c>
      <c r="Q13" s="148">
        <v>56</v>
      </c>
      <c r="R13" s="122">
        <v>46</v>
      </c>
      <c r="S13" s="83">
        <v>42</v>
      </c>
      <c r="T13" s="122">
        <v>0</v>
      </c>
      <c r="U13" s="122">
        <v>21</v>
      </c>
      <c r="V13" s="195">
        <f t="shared" si="4"/>
        <v>6.6957787481804951</v>
      </c>
      <c r="X13" s="119"/>
      <c r="Y13" s="118"/>
      <c r="Z13" s="67">
        <v>687</v>
      </c>
      <c r="AB13" s="444"/>
    </row>
    <row r="14" spans="2:28" ht="16.5" customHeight="1">
      <c r="B14" s="11"/>
      <c r="C14" s="12" t="s">
        <v>8</v>
      </c>
      <c r="D14" s="13"/>
      <c r="E14" s="219">
        <f t="shared" si="2"/>
        <v>2</v>
      </c>
      <c r="F14" s="125">
        <v>2</v>
      </c>
      <c r="G14" s="125">
        <v>0</v>
      </c>
      <c r="H14" s="216">
        <f t="shared" si="3"/>
        <v>298</v>
      </c>
      <c r="I14" s="125">
        <v>157</v>
      </c>
      <c r="J14" s="125">
        <v>141</v>
      </c>
      <c r="K14" s="238">
        <f t="shared" si="1"/>
        <v>298</v>
      </c>
      <c r="L14" s="125">
        <v>2</v>
      </c>
      <c r="M14" s="125">
        <v>30</v>
      </c>
      <c r="N14" s="125">
        <v>33</v>
      </c>
      <c r="O14" s="125">
        <v>77</v>
      </c>
      <c r="P14" s="125">
        <v>81</v>
      </c>
      <c r="Q14" s="149">
        <v>75</v>
      </c>
      <c r="R14" s="123">
        <v>75</v>
      </c>
      <c r="S14" s="84">
        <v>50</v>
      </c>
      <c r="T14" s="123">
        <v>0</v>
      </c>
      <c r="U14" s="123">
        <v>9</v>
      </c>
      <c r="V14" s="195">
        <f t="shared" si="4"/>
        <v>9.529860228716645</v>
      </c>
      <c r="X14" s="119"/>
      <c r="Y14" s="118"/>
      <c r="Z14" s="67">
        <v>787</v>
      </c>
      <c r="AB14" s="444"/>
    </row>
    <row r="15" spans="2:28" ht="16.5" customHeight="1">
      <c r="B15" s="11"/>
      <c r="C15" s="26" t="s">
        <v>9</v>
      </c>
      <c r="D15" s="13"/>
      <c r="E15" s="240">
        <f t="shared" si="2"/>
        <v>4</v>
      </c>
      <c r="F15" s="121">
        <v>4</v>
      </c>
      <c r="G15" s="121">
        <v>0</v>
      </c>
      <c r="H15" s="207">
        <f t="shared" si="3"/>
        <v>304</v>
      </c>
      <c r="I15" s="121">
        <v>170</v>
      </c>
      <c r="J15" s="121">
        <v>134</v>
      </c>
      <c r="K15" s="214">
        <f t="shared" si="1"/>
        <v>304</v>
      </c>
      <c r="L15" s="121">
        <v>12</v>
      </c>
      <c r="M15" s="121">
        <v>42</v>
      </c>
      <c r="N15" s="121">
        <v>48</v>
      </c>
      <c r="O15" s="121">
        <v>73</v>
      </c>
      <c r="P15" s="121">
        <v>60</v>
      </c>
      <c r="Q15" s="150">
        <v>69</v>
      </c>
      <c r="R15" s="124">
        <v>49</v>
      </c>
      <c r="S15" s="61">
        <v>52</v>
      </c>
      <c r="T15" s="124">
        <v>5</v>
      </c>
      <c r="U15" s="124">
        <v>12</v>
      </c>
      <c r="V15" s="197">
        <f t="shared" si="4"/>
        <v>16.955017301038062</v>
      </c>
      <c r="X15" s="119"/>
      <c r="Y15" s="118"/>
      <c r="Z15" s="67">
        <v>289</v>
      </c>
      <c r="AB15" s="444"/>
    </row>
    <row r="16" spans="2:28" ht="16.5" customHeight="1">
      <c r="B16" s="11"/>
      <c r="C16" s="12" t="s">
        <v>10</v>
      </c>
      <c r="D16" s="13"/>
      <c r="E16" s="217">
        <f t="shared" si="2"/>
        <v>1</v>
      </c>
      <c r="F16" s="147">
        <v>1</v>
      </c>
      <c r="G16" s="147">
        <v>0</v>
      </c>
      <c r="H16" s="215">
        <f t="shared" si="3"/>
        <v>87</v>
      </c>
      <c r="I16" s="147">
        <v>50</v>
      </c>
      <c r="J16" s="147">
        <v>37</v>
      </c>
      <c r="K16" s="220">
        <f t="shared" si="1"/>
        <v>87</v>
      </c>
      <c r="L16" s="147">
        <v>6</v>
      </c>
      <c r="M16" s="147">
        <v>9</v>
      </c>
      <c r="N16" s="147">
        <v>14</v>
      </c>
      <c r="O16" s="147">
        <v>11</v>
      </c>
      <c r="P16" s="147">
        <v>20</v>
      </c>
      <c r="Q16" s="148">
        <v>27</v>
      </c>
      <c r="R16" s="122">
        <v>18</v>
      </c>
      <c r="S16" s="83">
        <v>18</v>
      </c>
      <c r="T16" s="122">
        <v>0</v>
      </c>
      <c r="U16" s="122">
        <v>1</v>
      </c>
      <c r="V16" s="195">
        <f t="shared" si="4"/>
        <v>10.05586592178771</v>
      </c>
      <c r="X16" s="119"/>
      <c r="Y16" s="118"/>
      <c r="Z16" s="67">
        <v>179</v>
      </c>
      <c r="AB16" s="444"/>
    </row>
    <row r="17" spans="1:28" ht="16.5" customHeight="1">
      <c r="B17" s="11"/>
      <c r="C17" s="12" t="s">
        <v>11</v>
      </c>
      <c r="D17" s="13"/>
      <c r="E17" s="217">
        <f t="shared" si="2"/>
        <v>11</v>
      </c>
      <c r="F17" s="147">
        <v>11</v>
      </c>
      <c r="G17" s="147">
        <v>0</v>
      </c>
      <c r="H17" s="215">
        <f t="shared" si="3"/>
        <v>1278</v>
      </c>
      <c r="I17" s="147">
        <v>666</v>
      </c>
      <c r="J17" s="147">
        <v>612</v>
      </c>
      <c r="K17" s="220">
        <f t="shared" si="1"/>
        <v>1278</v>
      </c>
      <c r="L17" s="147">
        <v>50</v>
      </c>
      <c r="M17" s="147">
        <v>147</v>
      </c>
      <c r="N17" s="147">
        <v>172</v>
      </c>
      <c r="O17" s="147">
        <v>301</v>
      </c>
      <c r="P17" s="147">
        <v>296</v>
      </c>
      <c r="Q17" s="148">
        <v>312</v>
      </c>
      <c r="R17" s="122">
        <v>300</v>
      </c>
      <c r="S17" s="83">
        <v>219</v>
      </c>
      <c r="T17" s="122">
        <v>4</v>
      </c>
      <c r="U17" s="122">
        <v>35</v>
      </c>
      <c r="V17" s="195">
        <f t="shared" si="4"/>
        <v>36.057692307692307</v>
      </c>
      <c r="X17" s="119"/>
      <c r="Y17" s="118"/>
      <c r="Z17" s="67">
        <v>832</v>
      </c>
      <c r="AB17" s="444"/>
    </row>
    <row r="18" spans="1:28" ht="16.5" customHeight="1">
      <c r="A18" s="57"/>
      <c r="B18" s="11"/>
      <c r="C18" s="12" t="s">
        <v>13</v>
      </c>
      <c r="D18" s="13"/>
      <c r="E18" s="217">
        <f t="shared" si="2"/>
        <v>3</v>
      </c>
      <c r="F18" s="147">
        <v>3</v>
      </c>
      <c r="G18" s="147">
        <v>0</v>
      </c>
      <c r="H18" s="215">
        <f t="shared" si="3"/>
        <v>364</v>
      </c>
      <c r="I18" s="147">
        <v>174</v>
      </c>
      <c r="J18" s="147">
        <v>190</v>
      </c>
      <c r="K18" s="220">
        <f t="shared" si="1"/>
        <v>364</v>
      </c>
      <c r="L18" s="147">
        <v>16</v>
      </c>
      <c r="M18" s="147">
        <v>27</v>
      </c>
      <c r="N18" s="147">
        <v>43</v>
      </c>
      <c r="O18" s="147">
        <v>88</v>
      </c>
      <c r="P18" s="147">
        <v>92</v>
      </c>
      <c r="Q18" s="148">
        <v>98</v>
      </c>
      <c r="R18" s="122">
        <v>97</v>
      </c>
      <c r="S18" s="83">
        <v>57</v>
      </c>
      <c r="T18" s="122">
        <v>2</v>
      </c>
      <c r="U18" s="122">
        <v>15</v>
      </c>
      <c r="V18" s="195">
        <f t="shared" si="4"/>
        <v>42.543859649122808</v>
      </c>
      <c r="X18" s="119"/>
      <c r="Y18" s="118"/>
      <c r="Z18" s="67">
        <v>228</v>
      </c>
      <c r="AB18" s="444"/>
    </row>
    <row r="19" spans="1:28" ht="16.5" customHeight="1">
      <c r="A19" s="58"/>
      <c r="B19" s="11"/>
      <c r="C19" s="12" t="s">
        <v>14</v>
      </c>
      <c r="D19" s="13"/>
      <c r="E19" s="219">
        <f t="shared" si="2"/>
        <v>3</v>
      </c>
      <c r="F19" s="125">
        <v>3</v>
      </c>
      <c r="G19" s="125">
        <v>0</v>
      </c>
      <c r="H19" s="216">
        <f t="shared" si="3"/>
        <v>498</v>
      </c>
      <c r="I19" s="125">
        <v>252</v>
      </c>
      <c r="J19" s="125">
        <v>246</v>
      </c>
      <c r="K19" s="238">
        <f t="shared" si="1"/>
        <v>498</v>
      </c>
      <c r="L19" s="125">
        <v>12</v>
      </c>
      <c r="M19" s="125">
        <v>56</v>
      </c>
      <c r="N19" s="125">
        <v>57</v>
      </c>
      <c r="O19" s="125">
        <v>116</v>
      </c>
      <c r="P19" s="125">
        <v>129</v>
      </c>
      <c r="Q19" s="149">
        <v>128</v>
      </c>
      <c r="R19" s="123">
        <v>103</v>
      </c>
      <c r="S19" s="84">
        <v>59</v>
      </c>
      <c r="T19" s="123">
        <v>5</v>
      </c>
      <c r="U19" s="123">
        <v>24</v>
      </c>
      <c r="V19" s="196">
        <f t="shared" si="4"/>
        <v>53.926701570680621</v>
      </c>
      <c r="X19" s="119"/>
      <c r="Y19" s="118"/>
      <c r="Z19" s="67">
        <v>191</v>
      </c>
      <c r="AB19" s="444"/>
    </row>
    <row r="20" spans="1:28" ht="16.5" customHeight="1">
      <c r="B20" s="11"/>
      <c r="C20" s="12" t="s">
        <v>6</v>
      </c>
      <c r="D20" s="13"/>
      <c r="E20" s="217">
        <f t="shared" si="2"/>
        <v>9</v>
      </c>
      <c r="F20" s="147">
        <v>9</v>
      </c>
      <c r="G20" s="147">
        <v>0</v>
      </c>
      <c r="H20" s="215">
        <f t="shared" si="3"/>
        <v>1105</v>
      </c>
      <c r="I20" s="147">
        <v>555</v>
      </c>
      <c r="J20" s="147">
        <v>550</v>
      </c>
      <c r="K20" s="220">
        <f t="shared" si="1"/>
        <v>1105</v>
      </c>
      <c r="L20" s="147">
        <v>66</v>
      </c>
      <c r="M20" s="147">
        <v>127</v>
      </c>
      <c r="N20" s="147">
        <v>167</v>
      </c>
      <c r="O20" s="147">
        <v>242</v>
      </c>
      <c r="P20" s="147">
        <v>258</v>
      </c>
      <c r="Q20" s="148">
        <v>245</v>
      </c>
      <c r="R20" s="122">
        <v>264</v>
      </c>
      <c r="S20" s="83">
        <v>192</v>
      </c>
      <c r="T20" s="122">
        <v>7</v>
      </c>
      <c r="U20" s="122">
        <v>50</v>
      </c>
      <c r="V20" s="195">
        <f t="shared" si="4"/>
        <v>29.171270718232044</v>
      </c>
      <c r="X20" s="119"/>
      <c r="Y20" s="118"/>
      <c r="Z20" s="67">
        <v>905</v>
      </c>
      <c r="AB20" s="444"/>
    </row>
    <row r="21" spans="1:28" ht="16.5" customHeight="1">
      <c r="B21" s="11"/>
      <c r="C21" s="12" t="s">
        <v>197</v>
      </c>
      <c r="D21" s="13"/>
      <c r="E21" s="217">
        <f t="shared" si="2"/>
        <v>1</v>
      </c>
      <c r="F21" s="147">
        <v>1</v>
      </c>
      <c r="G21" s="147">
        <v>0</v>
      </c>
      <c r="H21" s="215">
        <f t="shared" si="3"/>
        <v>288</v>
      </c>
      <c r="I21" s="147">
        <v>138</v>
      </c>
      <c r="J21" s="147">
        <v>150</v>
      </c>
      <c r="K21" s="220">
        <f t="shared" si="1"/>
        <v>288</v>
      </c>
      <c r="L21" s="147">
        <v>8</v>
      </c>
      <c r="M21" s="147">
        <v>18</v>
      </c>
      <c r="N21" s="147">
        <v>18</v>
      </c>
      <c r="O21" s="147">
        <v>72</v>
      </c>
      <c r="P21" s="147">
        <v>88</v>
      </c>
      <c r="Q21" s="148">
        <v>84</v>
      </c>
      <c r="R21" s="122">
        <v>83</v>
      </c>
      <c r="S21" s="83">
        <v>33</v>
      </c>
      <c r="T21" s="122">
        <v>0</v>
      </c>
      <c r="U21" s="122">
        <v>12</v>
      </c>
      <c r="V21" s="195">
        <f t="shared" si="4"/>
        <v>16.023166023166024</v>
      </c>
      <c r="X21" s="119"/>
      <c r="Y21" s="118"/>
      <c r="Z21" s="70">
        <v>518</v>
      </c>
      <c r="AB21" s="444"/>
    </row>
    <row r="22" spans="1:28" ht="16.5" customHeight="1">
      <c r="B22" s="11"/>
      <c r="C22" s="12" t="s">
        <v>19</v>
      </c>
      <c r="D22" s="13"/>
      <c r="E22" s="217">
        <f t="shared" si="2"/>
        <v>2</v>
      </c>
      <c r="F22" s="147">
        <v>2</v>
      </c>
      <c r="G22" s="147">
        <v>0</v>
      </c>
      <c r="H22" s="215">
        <f t="shared" si="3"/>
        <v>394</v>
      </c>
      <c r="I22" s="147">
        <v>201</v>
      </c>
      <c r="J22" s="147">
        <v>193</v>
      </c>
      <c r="K22" s="220">
        <f t="shared" si="1"/>
        <v>394</v>
      </c>
      <c r="L22" s="147">
        <v>21</v>
      </c>
      <c r="M22" s="147">
        <v>42</v>
      </c>
      <c r="N22" s="147">
        <v>44</v>
      </c>
      <c r="O22" s="147">
        <v>82</v>
      </c>
      <c r="P22" s="147">
        <v>106</v>
      </c>
      <c r="Q22" s="148">
        <v>99</v>
      </c>
      <c r="R22" s="122">
        <v>107</v>
      </c>
      <c r="S22" s="83">
        <v>53</v>
      </c>
      <c r="T22" s="122">
        <v>0</v>
      </c>
      <c r="U22" s="122">
        <v>17</v>
      </c>
      <c r="V22" s="195">
        <f t="shared" si="4"/>
        <v>37.676056338028168</v>
      </c>
      <c r="X22" s="119"/>
      <c r="Y22" s="119"/>
      <c r="Z22" s="70">
        <v>284</v>
      </c>
      <c r="AB22" s="444"/>
    </row>
    <row r="23" spans="1:28" ht="16.5" customHeight="1">
      <c r="B23" s="141"/>
      <c r="C23" s="25" t="s">
        <v>20</v>
      </c>
      <c r="D23" s="33"/>
      <c r="E23" s="217">
        <f t="shared" si="2"/>
        <v>3</v>
      </c>
      <c r="F23" s="147">
        <v>3</v>
      </c>
      <c r="G23" s="147">
        <v>0</v>
      </c>
      <c r="H23" s="215">
        <f t="shared" si="3"/>
        <v>312</v>
      </c>
      <c r="I23" s="147">
        <v>149</v>
      </c>
      <c r="J23" s="147">
        <v>163</v>
      </c>
      <c r="K23" s="220">
        <f t="shared" si="1"/>
        <v>312</v>
      </c>
      <c r="L23" s="147">
        <v>13</v>
      </c>
      <c r="M23" s="147">
        <v>45</v>
      </c>
      <c r="N23" s="147">
        <v>52</v>
      </c>
      <c r="O23" s="147">
        <v>63</v>
      </c>
      <c r="P23" s="147">
        <v>78</v>
      </c>
      <c r="Q23" s="148">
        <v>61</v>
      </c>
      <c r="R23" s="122">
        <v>81</v>
      </c>
      <c r="S23" s="83">
        <v>64</v>
      </c>
      <c r="T23" s="122">
        <v>9</v>
      </c>
      <c r="U23" s="122">
        <v>11</v>
      </c>
      <c r="V23" s="195">
        <f t="shared" si="4"/>
        <v>34.615384615384613</v>
      </c>
      <c r="X23" s="119"/>
      <c r="Y23" s="119"/>
      <c r="Z23" s="70">
        <v>234</v>
      </c>
      <c r="AB23" s="444"/>
    </row>
    <row r="24" spans="1:28" ht="16.5" customHeight="1">
      <c r="B24" s="11"/>
      <c r="C24" s="12" t="s">
        <v>277</v>
      </c>
      <c r="D24" s="13"/>
      <c r="E24" s="219">
        <f t="shared" ref="E24:E25" si="5">SUM(F24:G24)</f>
        <v>2</v>
      </c>
      <c r="F24" s="125">
        <v>2</v>
      </c>
      <c r="G24" s="125">
        <v>0</v>
      </c>
      <c r="H24" s="216">
        <f t="shared" ref="H24:H25" si="6">SUM(I24:J24)</f>
        <v>121</v>
      </c>
      <c r="I24" s="125">
        <v>61</v>
      </c>
      <c r="J24" s="125">
        <v>60</v>
      </c>
      <c r="K24" s="238">
        <f t="shared" ref="K24:K25" si="7">SUM(L24:Q24)</f>
        <v>121</v>
      </c>
      <c r="L24" s="125">
        <v>10</v>
      </c>
      <c r="M24" s="125">
        <v>10</v>
      </c>
      <c r="N24" s="125">
        <v>15</v>
      </c>
      <c r="O24" s="125">
        <v>30</v>
      </c>
      <c r="P24" s="125">
        <v>24</v>
      </c>
      <c r="Q24" s="149">
        <v>32</v>
      </c>
      <c r="R24" s="123">
        <v>0</v>
      </c>
      <c r="S24" s="84">
        <v>23</v>
      </c>
      <c r="T24" s="123">
        <v>4</v>
      </c>
      <c r="U24" s="123">
        <v>7</v>
      </c>
      <c r="V24" s="196">
        <f t="shared" ref="V24:V25" si="8">R24/Z24*100</f>
        <v>0</v>
      </c>
      <c r="X24" s="119"/>
      <c r="Y24" s="119"/>
      <c r="Z24" s="70">
        <v>68</v>
      </c>
      <c r="AB24" s="444"/>
    </row>
    <row r="25" spans="1:28" ht="16.5" customHeight="1">
      <c r="B25" s="441"/>
      <c r="C25" s="442" t="s">
        <v>278</v>
      </c>
      <c r="D25" s="443"/>
      <c r="E25" s="241">
        <f t="shared" si="5"/>
        <v>1</v>
      </c>
      <c r="F25" s="190">
        <v>1</v>
      </c>
      <c r="G25" s="190">
        <v>0</v>
      </c>
      <c r="H25" s="236">
        <f t="shared" si="6"/>
        <v>57</v>
      </c>
      <c r="I25" s="190">
        <v>31</v>
      </c>
      <c r="J25" s="190">
        <v>26</v>
      </c>
      <c r="K25" s="239">
        <f t="shared" si="7"/>
        <v>57</v>
      </c>
      <c r="L25" s="190">
        <v>2</v>
      </c>
      <c r="M25" s="190">
        <v>6</v>
      </c>
      <c r="N25" s="190">
        <v>5</v>
      </c>
      <c r="O25" s="190">
        <v>13</v>
      </c>
      <c r="P25" s="190">
        <v>14</v>
      </c>
      <c r="Q25" s="191">
        <v>17</v>
      </c>
      <c r="R25" s="189">
        <v>0</v>
      </c>
      <c r="S25" s="672">
        <v>9</v>
      </c>
      <c r="T25" s="189">
        <v>0</v>
      </c>
      <c r="U25" s="189">
        <v>4</v>
      </c>
      <c r="V25" s="198">
        <f t="shared" si="8"/>
        <v>0</v>
      </c>
      <c r="X25" s="119"/>
      <c r="Y25" s="119"/>
      <c r="Z25" s="70">
        <v>97</v>
      </c>
      <c r="AB25" s="444"/>
    </row>
    <row r="26" spans="1:28" ht="10.8">
      <c r="AB26" s="444"/>
    </row>
    <row r="27" spans="1:28" ht="10.8">
      <c r="AB27" s="444"/>
    </row>
    <row r="28" spans="1:28" ht="10.8">
      <c r="AB28" s="444"/>
    </row>
    <row r="29" spans="1:28" ht="10.8">
      <c r="AB29" s="444"/>
    </row>
    <row r="30" spans="1:28" ht="10.8">
      <c r="AB30" s="444"/>
    </row>
    <row r="31" spans="1:28" ht="10.8">
      <c r="AB31" s="444"/>
    </row>
    <row r="32" spans="1:28" ht="10.8">
      <c r="AB32" s="444"/>
    </row>
    <row r="33" spans="28:28" ht="10.8">
      <c r="AB33" s="444"/>
    </row>
    <row r="34" spans="28:28" ht="10.8">
      <c r="AB34" s="444"/>
    </row>
    <row r="35" spans="28:28" ht="10.8">
      <c r="AB35" s="444"/>
    </row>
    <row r="36" spans="28:28" ht="10.8">
      <c r="AB36" s="444"/>
    </row>
    <row r="37" spans="28:28" ht="10.8">
      <c r="AB37" s="444"/>
    </row>
    <row r="38" spans="28:28" ht="10.8">
      <c r="AB38" s="444"/>
    </row>
    <row r="39" spans="28:28" ht="10.8">
      <c r="AB39" s="444"/>
    </row>
    <row r="40" spans="28:28" ht="10.8">
      <c r="AB40" s="444"/>
    </row>
  </sheetData>
  <mergeCells count="23">
    <mergeCell ref="Q5:Q6"/>
    <mergeCell ref="B7:C7"/>
    <mergeCell ref="F5:F6"/>
    <mergeCell ref="G5:G6"/>
    <mergeCell ref="H5:H6"/>
    <mergeCell ref="I5:I6"/>
    <mergeCell ref="B6:C6"/>
    <mergeCell ref="V4:V6"/>
    <mergeCell ref="J5:J6"/>
    <mergeCell ref="E5:E6"/>
    <mergeCell ref="B2:U2"/>
    <mergeCell ref="C4:D4"/>
    <mergeCell ref="E4:G4"/>
    <mergeCell ref="H4:Q4"/>
    <mergeCell ref="R4:R6"/>
    <mergeCell ref="T4:T6"/>
    <mergeCell ref="P5:P6"/>
    <mergeCell ref="L5:L6"/>
    <mergeCell ref="O5:O6"/>
    <mergeCell ref="U4:U6"/>
    <mergeCell ref="M5:M6"/>
    <mergeCell ref="N5:N6"/>
    <mergeCell ref="S4:S6"/>
  </mergeCells>
  <phoneticPr fontId="2"/>
  <pageMargins left="0.6692913385826772" right="0.19685039370078741" top="0.62992125984251968" bottom="0.43307086614173229" header="0.51181102362204722" footer="0.39370078740157483"/>
  <pageSetup paperSize="9" scale="98" orientation="landscape" r:id="rId1"/>
  <headerFooter alignWithMargins="0"/>
  <ignoredErrors>
    <ignoredError sqref="H8:H23 F7:U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"/>
  <sheetViews>
    <sheetView zoomScaleNormal="100" workbookViewId="0"/>
  </sheetViews>
  <sheetFormatPr defaultColWidth="9" defaultRowHeight="9.6"/>
  <cols>
    <col min="1" max="1" width="3.6640625" style="14" customWidth="1"/>
    <col min="2" max="2" width="2.33203125" style="14" customWidth="1"/>
    <col min="3" max="3" width="8.77734375" style="14" customWidth="1"/>
    <col min="4" max="4" width="1.33203125" style="14" customWidth="1"/>
    <col min="5" max="14" width="6.109375" style="14" customWidth="1"/>
    <col min="15" max="15" width="6.109375" style="14" hidden="1" customWidth="1"/>
    <col min="16" max="24" width="6.109375" style="14" customWidth="1"/>
    <col min="25" max="25" width="8.6640625" style="14" customWidth="1"/>
    <col min="26" max="16384" width="9" style="14"/>
  </cols>
  <sheetData>
    <row r="1" spans="1:26" ht="12" customHeight="1">
      <c r="A1" s="9"/>
      <c r="Y1" s="51"/>
    </row>
    <row r="2" spans="1:26" ht="13.5" customHeight="1">
      <c r="A2" s="9"/>
      <c r="B2" s="462" t="s">
        <v>203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</row>
    <row r="3" spans="1:26" ht="27" customHeight="1">
      <c r="A3" s="9"/>
      <c r="B3" s="17" t="s">
        <v>208</v>
      </c>
      <c r="Y3" s="40" t="s">
        <v>139</v>
      </c>
    </row>
    <row r="4" spans="1:26" ht="15.75" customHeight="1">
      <c r="A4" s="9"/>
      <c r="B4" s="18"/>
      <c r="C4" s="463" t="s">
        <v>54</v>
      </c>
      <c r="D4" s="464"/>
      <c r="E4" s="470" t="s">
        <v>48</v>
      </c>
      <c r="F4" s="475"/>
      <c r="G4" s="475"/>
      <c r="H4" s="468" t="s">
        <v>49</v>
      </c>
      <c r="I4" s="469"/>
      <c r="J4" s="469"/>
      <c r="K4" s="470"/>
      <c r="L4" s="475" t="s">
        <v>133</v>
      </c>
      <c r="M4" s="475"/>
      <c r="N4" s="475"/>
      <c r="O4" s="475"/>
      <c r="P4" s="475"/>
      <c r="Q4" s="475"/>
      <c r="R4" s="475"/>
      <c r="S4" s="475"/>
      <c r="T4" s="475"/>
      <c r="U4" s="475"/>
      <c r="V4" s="495" t="s">
        <v>55</v>
      </c>
      <c r="W4" s="495"/>
      <c r="X4" s="495"/>
      <c r="Y4" s="496" t="s">
        <v>132</v>
      </c>
    </row>
    <row r="5" spans="1:26" ht="15.75" customHeight="1">
      <c r="A5" s="9"/>
      <c r="B5" s="19"/>
      <c r="C5" s="20"/>
      <c r="D5" s="21"/>
      <c r="E5" s="494" t="s">
        <v>35</v>
      </c>
      <c r="F5" s="493" t="s">
        <v>36</v>
      </c>
      <c r="G5" s="493" t="s">
        <v>37</v>
      </c>
      <c r="H5" s="493" t="s">
        <v>35</v>
      </c>
      <c r="I5" s="493" t="s">
        <v>38</v>
      </c>
      <c r="J5" s="493" t="s">
        <v>39</v>
      </c>
      <c r="K5" s="499" t="s">
        <v>131</v>
      </c>
      <c r="L5" s="465" t="s">
        <v>57</v>
      </c>
      <c r="M5" s="465"/>
      <c r="N5" s="465"/>
      <c r="O5" s="314" t="s">
        <v>265</v>
      </c>
      <c r="P5" s="493" t="s">
        <v>42</v>
      </c>
      <c r="Q5" s="493" t="s">
        <v>43</v>
      </c>
      <c r="R5" s="493" t="s">
        <v>44</v>
      </c>
      <c r="S5" s="493" t="s">
        <v>45</v>
      </c>
      <c r="T5" s="493" t="s">
        <v>46</v>
      </c>
      <c r="U5" s="493" t="s">
        <v>47</v>
      </c>
      <c r="V5" s="479" t="s">
        <v>56</v>
      </c>
      <c r="W5" s="479"/>
      <c r="X5" s="479"/>
      <c r="Y5" s="497"/>
    </row>
    <row r="6" spans="1:26" ht="15.75" customHeight="1">
      <c r="A6" s="9"/>
      <c r="B6" s="484" t="s">
        <v>53</v>
      </c>
      <c r="C6" s="485"/>
      <c r="D6" s="23"/>
      <c r="E6" s="494"/>
      <c r="F6" s="493"/>
      <c r="G6" s="493"/>
      <c r="H6" s="493"/>
      <c r="I6" s="493"/>
      <c r="J6" s="493"/>
      <c r="K6" s="500"/>
      <c r="L6" s="8" t="s">
        <v>35</v>
      </c>
      <c r="M6" s="8" t="s">
        <v>40</v>
      </c>
      <c r="N6" s="8" t="s">
        <v>41</v>
      </c>
      <c r="O6" s="314" t="s">
        <v>264</v>
      </c>
      <c r="P6" s="493"/>
      <c r="Q6" s="493"/>
      <c r="R6" s="493"/>
      <c r="S6" s="493"/>
      <c r="T6" s="493"/>
      <c r="U6" s="493"/>
      <c r="V6" s="8" t="s">
        <v>35</v>
      </c>
      <c r="W6" s="8" t="s">
        <v>40</v>
      </c>
      <c r="X6" s="8" t="s">
        <v>41</v>
      </c>
      <c r="Y6" s="498"/>
    </row>
    <row r="7" spans="1:26" ht="12" customHeight="1">
      <c r="A7" s="9"/>
      <c r="B7" s="482" t="s">
        <v>218</v>
      </c>
      <c r="C7" s="483"/>
      <c r="D7" s="15"/>
      <c r="E7" s="205">
        <f>SUM(E11:E43)</f>
        <v>316</v>
      </c>
      <c r="F7" s="221">
        <f t="shared" ref="F7:Y7" si="0">SUM(F11:F43)</f>
        <v>315</v>
      </c>
      <c r="G7" s="221">
        <f t="shared" si="0"/>
        <v>1</v>
      </c>
      <c r="H7" s="207">
        <f t="shared" si="0"/>
        <v>3081</v>
      </c>
      <c r="I7" s="208">
        <f t="shared" si="0"/>
        <v>2372</v>
      </c>
      <c r="J7" s="206">
        <f t="shared" si="0"/>
        <v>173</v>
      </c>
      <c r="K7" s="242">
        <f t="shared" si="0"/>
        <v>536</v>
      </c>
      <c r="L7" s="209">
        <f t="shared" si="0"/>
        <v>59253</v>
      </c>
      <c r="M7" s="209">
        <f t="shared" si="0"/>
        <v>30337</v>
      </c>
      <c r="N7" s="209">
        <f t="shared" si="0"/>
        <v>28916</v>
      </c>
      <c r="O7" s="209">
        <f>SUM(P7:U7)</f>
        <v>59253</v>
      </c>
      <c r="P7" s="207">
        <f t="shared" si="0"/>
        <v>9321</v>
      </c>
      <c r="Q7" s="209">
        <f t="shared" si="0"/>
        <v>9619</v>
      </c>
      <c r="R7" s="208">
        <f t="shared" si="0"/>
        <v>9791</v>
      </c>
      <c r="S7" s="208">
        <f t="shared" si="0"/>
        <v>9994</v>
      </c>
      <c r="T7" s="208">
        <f t="shared" si="0"/>
        <v>10150</v>
      </c>
      <c r="U7" s="209">
        <f t="shared" si="0"/>
        <v>10378</v>
      </c>
      <c r="V7" s="207">
        <f t="shared" si="0"/>
        <v>4858</v>
      </c>
      <c r="W7" s="208">
        <f t="shared" si="0"/>
        <v>1845</v>
      </c>
      <c r="X7" s="210">
        <f t="shared" si="0"/>
        <v>3013</v>
      </c>
      <c r="Y7" s="243">
        <f t="shared" si="0"/>
        <v>788</v>
      </c>
    </row>
    <row r="8" spans="1:26" ht="12" customHeight="1">
      <c r="A8" s="9"/>
      <c r="B8" s="11"/>
      <c r="C8" s="12" t="s">
        <v>0</v>
      </c>
      <c r="D8" s="13"/>
      <c r="E8" s="206">
        <f>SUM(F8:G8)</f>
        <v>1</v>
      </c>
      <c r="F8" s="74">
        <v>1</v>
      </c>
      <c r="G8" s="74">
        <v>0</v>
      </c>
      <c r="H8" s="207">
        <f>SUM(I8:K8)</f>
        <v>21</v>
      </c>
      <c r="I8" s="68">
        <v>18</v>
      </c>
      <c r="J8" s="74">
        <v>3</v>
      </c>
      <c r="K8" s="98">
        <v>0</v>
      </c>
      <c r="L8" s="208">
        <f>SUM(M8:N8)</f>
        <v>609</v>
      </c>
      <c r="M8" s="68">
        <v>309</v>
      </c>
      <c r="N8" s="68">
        <v>300</v>
      </c>
      <c r="O8" s="208"/>
      <c r="P8" s="61">
        <v>104</v>
      </c>
      <c r="Q8" s="68">
        <v>100</v>
      </c>
      <c r="R8" s="68">
        <v>101</v>
      </c>
      <c r="S8" s="68">
        <v>101</v>
      </c>
      <c r="T8" s="68">
        <v>101</v>
      </c>
      <c r="U8" s="95">
        <v>102</v>
      </c>
      <c r="V8" s="208">
        <f>SUM(W8:X8)</f>
        <v>28</v>
      </c>
      <c r="W8" s="68">
        <v>18</v>
      </c>
      <c r="X8" s="68">
        <v>10</v>
      </c>
      <c r="Y8" s="109">
        <v>5</v>
      </c>
    </row>
    <row r="9" spans="1:26" ht="12" customHeight="1">
      <c r="A9" s="9"/>
      <c r="B9" s="11"/>
      <c r="C9" s="12" t="s">
        <v>1</v>
      </c>
      <c r="D9" s="13"/>
      <c r="E9" s="221">
        <f t="shared" ref="E9:E43" si="1">SUM(F9:G9)</f>
        <v>314</v>
      </c>
      <c r="F9" s="70">
        <v>313</v>
      </c>
      <c r="G9" s="70">
        <v>1</v>
      </c>
      <c r="H9" s="215">
        <f t="shared" ref="H9:H43" si="2">SUM(I9:K9)</f>
        <v>3054</v>
      </c>
      <c r="I9" s="67">
        <v>2348</v>
      </c>
      <c r="J9" s="70">
        <v>170</v>
      </c>
      <c r="K9" s="76">
        <v>536</v>
      </c>
      <c r="L9" s="209">
        <f t="shared" ref="L9:L43" si="3">SUM(M9:N9)</f>
        <v>58587</v>
      </c>
      <c r="M9" s="67">
        <v>30028</v>
      </c>
      <c r="N9" s="67">
        <v>28559</v>
      </c>
      <c r="O9" s="209"/>
      <c r="P9" s="83">
        <v>9209</v>
      </c>
      <c r="Q9" s="67">
        <v>9505</v>
      </c>
      <c r="R9" s="67">
        <v>9682</v>
      </c>
      <c r="S9" s="67">
        <v>9885</v>
      </c>
      <c r="T9" s="67">
        <v>10039</v>
      </c>
      <c r="U9" s="67">
        <v>10267</v>
      </c>
      <c r="V9" s="215">
        <f t="shared" ref="V9:V43" si="4">SUM(W9:X9)</f>
        <v>4822</v>
      </c>
      <c r="W9" s="67">
        <v>1825</v>
      </c>
      <c r="X9" s="96">
        <v>2997</v>
      </c>
      <c r="Y9" s="108">
        <v>783</v>
      </c>
    </row>
    <row r="10" spans="1:26" ht="12" customHeight="1">
      <c r="A10" s="9"/>
      <c r="B10" s="11"/>
      <c r="C10" s="12" t="s">
        <v>2</v>
      </c>
      <c r="D10" s="13"/>
      <c r="E10" s="222">
        <f t="shared" si="1"/>
        <v>1</v>
      </c>
      <c r="F10" s="71">
        <v>1</v>
      </c>
      <c r="G10" s="71">
        <v>0</v>
      </c>
      <c r="H10" s="224">
        <f t="shared" si="2"/>
        <v>6</v>
      </c>
      <c r="I10" s="71">
        <v>6</v>
      </c>
      <c r="J10" s="71">
        <v>0</v>
      </c>
      <c r="K10" s="77">
        <v>0</v>
      </c>
      <c r="L10" s="237">
        <f t="shared" si="3"/>
        <v>57</v>
      </c>
      <c r="M10" s="125">
        <v>0</v>
      </c>
      <c r="N10" s="69">
        <v>57</v>
      </c>
      <c r="O10" s="237"/>
      <c r="P10" s="84">
        <v>8</v>
      </c>
      <c r="Q10" s="69">
        <v>14</v>
      </c>
      <c r="R10" s="69">
        <v>8</v>
      </c>
      <c r="S10" s="69">
        <v>8</v>
      </c>
      <c r="T10" s="69">
        <v>10</v>
      </c>
      <c r="U10" s="69">
        <v>9</v>
      </c>
      <c r="V10" s="224">
        <f t="shared" si="4"/>
        <v>8</v>
      </c>
      <c r="W10" s="71">
        <v>2</v>
      </c>
      <c r="X10" s="77">
        <v>6</v>
      </c>
      <c r="Y10" s="80">
        <v>0</v>
      </c>
    </row>
    <row r="11" spans="1:26" ht="12" customHeight="1">
      <c r="A11" s="9"/>
      <c r="B11" s="11"/>
      <c r="C11" s="12" t="s">
        <v>3</v>
      </c>
      <c r="D11" s="13"/>
      <c r="E11" s="221">
        <f t="shared" si="1"/>
        <v>44</v>
      </c>
      <c r="F11" s="70">
        <v>44</v>
      </c>
      <c r="G11" s="70">
        <v>0</v>
      </c>
      <c r="H11" s="218">
        <f t="shared" si="2"/>
        <v>624</v>
      </c>
      <c r="I11" s="70">
        <v>525</v>
      </c>
      <c r="J11" s="70">
        <v>9</v>
      </c>
      <c r="K11" s="76">
        <v>90</v>
      </c>
      <c r="L11" s="209">
        <f t="shared" si="3"/>
        <v>15119</v>
      </c>
      <c r="M11" s="67">
        <v>7651</v>
      </c>
      <c r="N11" s="67">
        <v>7468</v>
      </c>
      <c r="O11" s="209"/>
      <c r="P11" s="83">
        <v>2392</v>
      </c>
      <c r="Q11" s="67">
        <v>2494</v>
      </c>
      <c r="R11" s="67">
        <v>2519</v>
      </c>
      <c r="S11" s="67">
        <v>2559</v>
      </c>
      <c r="T11" s="67">
        <v>2515</v>
      </c>
      <c r="U11" s="67">
        <v>2640</v>
      </c>
      <c r="V11" s="218">
        <f t="shared" si="4"/>
        <v>937</v>
      </c>
      <c r="W11" s="70">
        <v>331</v>
      </c>
      <c r="X11" s="76">
        <v>606</v>
      </c>
      <c r="Y11" s="79">
        <v>193</v>
      </c>
      <c r="Z11" s="24"/>
    </row>
    <row r="12" spans="1:26" ht="12" customHeight="1">
      <c r="A12" s="9"/>
      <c r="B12" s="11"/>
      <c r="C12" s="12" t="s">
        <v>4</v>
      </c>
      <c r="D12" s="13"/>
      <c r="E12" s="221">
        <f t="shared" si="1"/>
        <v>17</v>
      </c>
      <c r="F12" s="70">
        <v>17</v>
      </c>
      <c r="G12" s="70">
        <v>0</v>
      </c>
      <c r="H12" s="218">
        <f t="shared" si="2"/>
        <v>133</v>
      </c>
      <c r="I12" s="70">
        <v>95</v>
      </c>
      <c r="J12" s="70">
        <v>14</v>
      </c>
      <c r="K12" s="76">
        <v>24</v>
      </c>
      <c r="L12" s="209">
        <f t="shared" si="3"/>
        <v>2263</v>
      </c>
      <c r="M12" s="67">
        <v>1144</v>
      </c>
      <c r="N12" s="67">
        <v>1119</v>
      </c>
      <c r="O12" s="209"/>
      <c r="P12" s="83">
        <v>370</v>
      </c>
      <c r="Q12" s="67">
        <v>334</v>
      </c>
      <c r="R12" s="67">
        <v>349</v>
      </c>
      <c r="S12" s="67">
        <v>391</v>
      </c>
      <c r="T12" s="67">
        <v>418</v>
      </c>
      <c r="U12" s="67">
        <v>401</v>
      </c>
      <c r="V12" s="218">
        <f t="shared" si="4"/>
        <v>229</v>
      </c>
      <c r="W12" s="70">
        <v>90</v>
      </c>
      <c r="X12" s="76">
        <v>139</v>
      </c>
      <c r="Y12" s="79">
        <v>41</v>
      </c>
    </row>
    <row r="13" spans="1:26" ht="12" customHeight="1">
      <c r="A13" s="9"/>
      <c r="B13" s="11"/>
      <c r="C13" s="12" t="s">
        <v>5</v>
      </c>
      <c r="D13" s="13"/>
      <c r="E13" s="221">
        <f t="shared" si="1"/>
        <v>11</v>
      </c>
      <c r="F13" s="70">
        <v>11</v>
      </c>
      <c r="G13" s="70">
        <v>0</v>
      </c>
      <c r="H13" s="218">
        <f t="shared" si="2"/>
        <v>96</v>
      </c>
      <c r="I13" s="70">
        <v>75</v>
      </c>
      <c r="J13" s="70">
        <v>0</v>
      </c>
      <c r="K13" s="76">
        <v>21</v>
      </c>
      <c r="L13" s="209">
        <f t="shared" si="3"/>
        <v>1487</v>
      </c>
      <c r="M13" s="67">
        <v>771</v>
      </c>
      <c r="N13" s="67">
        <v>716</v>
      </c>
      <c r="O13" s="209"/>
      <c r="P13" s="83">
        <v>234</v>
      </c>
      <c r="Q13" s="67">
        <v>251</v>
      </c>
      <c r="R13" s="67">
        <v>243</v>
      </c>
      <c r="S13" s="67">
        <v>247</v>
      </c>
      <c r="T13" s="67">
        <v>247</v>
      </c>
      <c r="U13" s="67">
        <v>265</v>
      </c>
      <c r="V13" s="218">
        <f t="shared" si="4"/>
        <v>164</v>
      </c>
      <c r="W13" s="70">
        <v>67</v>
      </c>
      <c r="X13" s="76">
        <v>97</v>
      </c>
      <c r="Y13" s="79">
        <v>29</v>
      </c>
    </row>
    <row r="14" spans="1:26" ht="12" customHeight="1">
      <c r="A14" s="9"/>
      <c r="B14" s="11"/>
      <c r="C14" s="25" t="s">
        <v>7</v>
      </c>
      <c r="D14" s="13"/>
      <c r="E14" s="221">
        <f t="shared" si="1"/>
        <v>19</v>
      </c>
      <c r="F14" s="70">
        <v>19</v>
      </c>
      <c r="G14" s="70">
        <v>0</v>
      </c>
      <c r="H14" s="218">
        <f t="shared" si="2"/>
        <v>224</v>
      </c>
      <c r="I14" s="70">
        <v>168</v>
      </c>
      <c r="J14" s="70">
        <v>7</v>
      </c>
      <c r="K14" s="76">
        <v>49</v>
      </c>
      <c r="L14" s="209">
        <f t="shared" si="3"/>
        <v>4543</v>
      </c>
      <c r="M14" s="67">
        <v>2328</v>
      </c>
      <c r="N14" s="67">
        <v>2215</v>
      </c>
      <c r="O14" s="209"/>
      <c r="P14" s="83">
        <v>687</v>
      </c>
      <c r="Q14" s="67">
        <v>736</v>
      </c>
      <c r="R14" s="67">
        <v>721</v>
      </c>
      <c r="S14" s="67">
        <v>838</v>
      </c>
      <c r="T14" s="67">
        <v>750</v>
      </c>
      <c r="U14" s="67">
        <v>811</v>
      </c>
      <c r="V14" s="218">
        <f t="shared" si="4"/>
        <v>335</v>
      </c>
      <c r="W14" s="70">
        <v>125</v>
      </c>
      <c r="X14" s="76">
        <v>210</v>
      </c>
      <c r="Y14" s="79">
        <v>42</v>
      </c>
    </row>
    <row r="15" spans="1:26" ht="12" customHeight="1">
      <c r="A15" s="9"/>
      <c r="B15" s="11"/>
      <c r="C15" s="12" t="s">
        <v>8</v>
      </c>
      <c r="D15" s="13"/>
      <c r="E15" s="218">
        <f t="shared" si="1"/>
        <v>17</v>
      </c>
      <c r="F15" s="70">
        <v>17</v>
      </c>
      <c r="G15" s="70">
        <v>0</v>
      </c>
      <c r="H15" s="218">
        <f t="shared" si="2"/>
        <v>233</v>
      </c>
      <c r="I15" s="70">
        <v>186</v>
      </c>
      <c r="J15" s="70">
        <v>5</v>
      </c>
      <c r="K15" s="76">
        <v>42</v>
      </c>
      <c r="L15" s="209">
        <f t="shared" si="3"/>
        <v>5071</v>
      </c>
      <c r="M15" s="67">
        <v>2637</v>
      </c>
      <c r="N15" s="67">
        <v>2434</v>
      </c>
      <c r="O15" s="209"/>
      <c r="P15" s="83">
        <v>787</v>
      </c>
      <c r="Q15" s="67">
        <v>825</v>
      </c>
      <c r="R15" s="67">
        <v>836</v>
      </c>
      <c r="S15" s="67">
        <v>875</v>
      </c>
      <c r="T15" s="67">
        <v>894</v>
      </c>
      <c r="U15" s="67">
        <v>854</v>
      </c>
      <c r="V15" s="218">
        <f t="shared" si="4"/>
        <v>343</v>
      </c>
      <c r="W15" s="70">
        <v>136</v>
      </c>
      <c r="X15" s="76">
        <v>207</v>
      </c>
      <c r="Y15" s="79">
        <v>40</v>
      </c>
    </row>
    <row r="16" spans="1:26" ht="12" customHeight="1">
      <c r="A16" s="9"/>
      <c r="B16" s="11"/>
      <c r="C16" s="26" t="s">
        <v>9</v>
      </c>
      <c r="D16" s="13"/>
      <c r="E16" s="211">
        <f t="shared" si="1"/>
        <v>14</v>
      </c>
      <c r="F16" s="74">
        <v>14</v>
      </c>
      <c r="G16" s="74">
        <v>0</v>
      </c>
      <c r="H16" s="211">
        <f t="shared" si="2"/>
        <v>109</v>
      </c>
      <c r="I16" s="74">
        <v>77</v>
      </c>
      <c r="J16" s="74">
        <v>14</v>
      </c>
      <c r="K16" s="98">
        <v>18</v>
      </c>
      <c r="L16" s="208">
        <f t="shared" si="3"/>
        <v>1760</v>
      </c>
      <c r="M16" s="68">
        <v>905</v>
      </c>
      <c r="N16" s="68">
        <v>855</v>
      </c>
      <c r="O16" s="208"/>
      <c r="P16" s="61">
        <v>289</v>
      </c>
      <c r="Q16" s="68">
        <v>284</v>
      </c>
      <c r="R16" s="68">
        <v>303</v>
      </c>
      <c r="S16" s="68">
        <v>277</v>
      </c>
      <c r="T16" s="68">
        <v>299</v>
      </c>
      <c r="U16" s="68">
        <v>308</v>
      </c>
      <c r="V16" s="211">
        <f t="shared" si="4"/>
        <v>177</v>
      </c>
      <c r="W16" s="74">
        <v>72</v>
      </c>
      <c r="X16" s="98">
        <v>105</v>
      </c>
      <c r="Y16" s="110">
        <v>28</v>
      </c>
    </row>
    <row r="17" spans="1:25" ht="12" customHeight="1">
      <c r="A17" s="9"/>
      <c r="B17" s="11"/>
      <c r="C17" s="12" t="s">
        <v>10</v>
      </c>
      <c r="D17" s="13"/>
      <c r="E17" s="218">
        <f t="shared" si="1"/>
        <v>11</v>
      </c>
      <c r="F17" s="70">
        <v>11</v>
      </c>
      <c r="G17" s="70">
        <v>0</v>
      </c>
      <c r="H17" s="218">
        <f t="shared" si="2"/>
        <v>88</v>
      </c>
      <c r="I17" s="70">
        <v>62</v>
      </c>
      <c r="J17" s="70">
        <v>8</v>
      </c>
      <c r="K17" s="76">
        <v>18</v>
      </c>
      <c r="L17" s="209">
        <f t="shared" si="3"/>
        <v>1192</v>
      </c>
      <c r="M17" s="67">
        <v>643</v>
      </c>
      <c r="N17" s="67">
        <v>549</v>
      </c>
      <c r="O17" s="209"/>
      <c r="P17" s="83">
        <v>179</v>
      </c>
      <c r="Q17" s="67">
        <v>186</v>
      </c>
      <c r="R17" s="67">
        <v>195</v>
      </c>
      <c r="S17" s="67">
        <v>207</v>
      </c>
      <c r="T17" s="67">
        <v>188</v>
      </c>
      <c r="U17" s="67">
        <v>237</v>
      </c>
      <c r="V17" s="218">
        <f t="shared" si="4"/>
        <v>132</v>
      </c>
      <c r="W17" s="70">
        <v>56</v>
      </c>
      <c r="X17" s="76">
        <v>76</v>
      </c>
      <c r="Y17" s="79">
        <v>20</v>
      </c>
    </row>
    <row r="18" spans="1:25" ht="12" customHeight="1">
      <c r="A18" s="9"/>
      <c r="B18" s="11"/>
      <c r="C18" s="12" t="s">
        <v>11</v>
      </c>
      <c r="D18" s="13"/>
      <c r="E18" s="218">
        <f t="shared" si="1"/>
        <v>28</v>
      </c>
      <c r="F18" s="70">
        <v>28</v>
      </c>
      <c r="G18" s="70">
        <v>0</v>
      </c>
      <c r="H18" s="218">
        <f t="shared" si="2"/>
        <v>297</v>
      </c>
      <c r="I18" s="70">
        <v>228</v>
      </c>
      <c r="J18" s="70">
        <v>4</v>
      </c>
      <c r="K18" s="76">
        <v>65</v>
      </c>
      <c r="L18" s="209">
        <f t="shared" si="3"/>
        <v>5447</v>
      </c>
      <c r="M18" s="67">
        <v>2815</v>
      </c>
      <c r="N18" s="67">
        <v>2632</v>
      </c>
      <c r="O18" s="209"/>
      <c r="P18" s="83">
        <v>832</v>
      </c>
      <c r="Q18" s="67">
        <v>878</v>
      </c>
      <c r="R18" s="67">
        <v>889</v>
      </c>
      <c r="S18" s="67">
        <v>941</v>
      </c>
      <c r="T18" s="67">
        <v>938</v>
      </c>
      <c r="U18" s="67">
        <v>969</v>
      </c>
      <c r="V18" s="218">
        <f t="shared" si="4"/>
        <v>454</v>
      </c>
      <c r="W18" s="70">
        <v>147</v>
      </c>
      <c r="X18" s="76">
        <v>307</v>
      </c>
      <c r="Y18" s="79">
        <v>58</v>
      </c>
    </row>
    <row r="19" spans="1:25" ht="12" customHeight="1">
      <c r="A19" s="9"/>
      <c r="B19" s="11"/>
      <c r="C19" s="12" t="s">
        <v>12</v>
      </c>
      <c r="D19" s="13"/>
      <c r="E19" s="218">
        <f t="shared" si="1"/>
        <v>8</v>
      </c>
      <c r="F19" s="70">
        <v>8</v>
      </c>
      <c r="G19" s="70">
        <v>0</v>
      </c>
      <c r="H19" s="218">
        <f t="shared" si="2"/>
        <v>60</v>
      </c>
      <c r="I19" s="70">
        <v>49</v>
      </c>
      <c r="J19" s="70">
        <v>0</v>
      </c>
      <c r="K19" s="76">
        <v>11</v>
      </c>
      <c r="L19" s="209">
        <f t="shared" si="3"/>
        <v>709</v>
      </c>
      <c r="M19" s="67">
        <v>377</v>
      </c>
      <c r="N19" s="67">
        <v>332</v>
      </c>
      <c r="O19" s="209"/>
      <c r="P19" s="83">
        <v>100</v>
      </c>
      <c r="Q19" s="67">
        <v>107</v>
      </c>
      <c r="R19" s="67">
        <v>138</v>
      </c>
      <c r="S19" s="67">
        <v>117</v>
      </c>
      <c r="T19" s="67">
        <v>117</v>
      </c>
      <c r="U19" s="67">
        <v>130</v>
      </c>
      <c r="V19" s="218">
        <f t="shared" si="4"/>
        <v>102</v>
      </c>
      <c r="W19" s="70">
        <v>41</v>
      </c>
      <c r="X19" s="76">
        <v>61</v>
      </c>
      <c r="Y19" s="79">
        <v>18</v>
      </c>
    </row>
    <row r="20" spans="1:25" ht="12" customHeight="1">
      <c r="A20" s="9"/>
      <c r="B20" s="11"/>
      <c r="C20" s="12" t="s">
        <v>13</v>
      </c>
      <c r="D20" s="13"/>
      <c r="E20" s="224">
        <f t="shared" si="1"/>
        <v>9</v>
      </c>
      <c r="F20" s="71">
        <v>9</v>
      </c>
      <c r="G20" s="71">
        <v>0</v>
      </c>
      <c r="H20" s="224">
        <f t="shared" si="2"/>
        <v>72</v>
      </c>
      <c r="I20" s="71">
        <v>53</v>
      </c>
      <c r="J20" s="71">
        <v>7</v>
      </c>
      <c r="K20" s="77">
        <v>12</v>
      </c>
      <c r="L20" s="237">
        <f t="shared" si="3"/>
        <v>1320</v>
      </c>
      <c r="M20" s="69">
        <v>658</v>
      </c>
      <c r="N20" s="69">
        <v>662</v>
      </c>
      <c r="O20" s="237"/>
      <c r="P20" s="84">
        <v>228</v>
      </c>
      <c r="Q20" s="69">
        <v>181</v>
      </c>
      <c r="R20" s="69">
        <v>247</v>
      </c>
      <c r="S20" s="69">
        <v>201</v>
      </c>
      <c r="T20" s="69">
        <v>247</v>
      </c>
      <c r="U20" s="69">
        <v>216</v>
      </c>
      <c r="V20" s="224">
        <f t="shared" si="4"/>
        <v>134</v>
      </c>
      <c r="W20" s="71">
        <v>53</v>
      </c>
      <c r="X20" s="77">
        <v>81</v>
      </c>
      <c r="Y20" s="80">
        <v>11</v>
      </c>
    </row>
    <row r="21" spans="1:25" ht="12" customHeight="1">
      <c r="A21" s="57"/>
      <c r="B21" s="11"/>
      <c r="C21" s="12" t="s">
        <v>14</v>
      </c>
      <c r="D21" s="13"/>
      <c r="E21" s="218">
        <f t="shared" si="1"/>
        <v>8</v>
      </c>
      <c r="F21" s="70">
        <v>8</v>
      </c>
      <c r="G21" s="70">
        <v>0</v>
      </c>
      <c r="H21" s="218">
        <f t="shared" si="2"/>
        <v>62</v>
      </c>
      <c r="I21" s="70">
        <v>44</v>
      </c>
      <c r="J21" s="70">
        <v>7</v>
      </c>
      <c r="K21" s="76">
        <v>11</v>
      </c>
      <c r="L21" s="209">
        <f t="shared" si="3"/>
        <v>1171</v>
      </c>
      <c r="M21" s="67">
        <v>588</v>
      </c>
      <c r="N21" s="67">
        <v>583</v>
      </c>
      <c r="O21" s="209"/>
      <c r="P21" s="83">
        <v>191</v>
      </c>
      <c r="Q21" s="67">
        <v>184</v>
      </c>
      <c r="R21" s="67">
        <v>197</v>
      </c>
      <c r="S21" s="67">
        <v>174</v>
      </c>
      <c r="T21" s="67">
        <v>204</v>
      </c>
      <c r="U21" s="67">
        <v>221</v>
      </c>
      <c r="V21" s="218">
        <f t="shared" si="4"/>
        <v>106</v>
      </c>
      <c r="W21" s="74">
        <v>34</v>
      </c>
      <c r="X21" s="76">
        <v>72</v>
      </c>
      <c r="Y21" s="79">
        <v>16</v>
      </c>
    </row>
    <row r="22" spans="1:25" ht="12" customHeight="1">
      <c r="A22" s="58"/>
      <c r="B22" s="11"/>
      <c r="C22" s="12" t="s">
        <v>15</v>
      </c>
      <c r="D22" s="13"/>
      <c r="E22" s="218">
        <f t="shared" si="1"/>
        <v>10</v>
      </c>
      <c r="F22" s="70">
        <v>10</v>
      </c>
      <c r="G22" s="70">
        <v>0</v>
      </c>
      <c r="H22" s="218">
        <f t="shared" si="2"/>
        <v>69</v>
      </c>
      <c r="I22" s="70">
        <v>55</v>
      </c>
      <c r="J22" s="70">
        <v>6</v>
      </c>
      <c r="K22" s="76">
        <v>8</v>
      </c>
      <c r="L22" s="209">
        <f t="shared" si="3"/>
        <v>986</v>
      </c>
      <c r="M22" s="67">
        <v>501</v>
      </c>
      <c r="N22" s="67">
        <v>485</v>
      </c>
      <c r="O22" s="209"/>
      <c r="P22" s="83">
        <v>156</v>
      </c>
      <c r="Q22" s="67">
        <v>162</v>
      </c>
      <c r="R22" s="67">
        <v>156</v>
      </c>
      <c r="S22" s="67">
        <v>158</v>
      </c>
      <c r="T22" s="67">
        <v>177</v>
      </c>
      <c r="U22" s="67">
        <v>177</v>
      </c>
      <c r="V22" s="218">
        <f t="shared" si="4"/>
        <v>114</v>
      </c>
      <c r="W22" s="70">
        <v>54</v>
      </c>
      <c r="X22" s="76">
        <v>60</v>
      </c>
      <c r="Y22" s="79">
        <v>20</v>
      </c>
    </row>
    <row r="23" spans="1:25" ht="12" customHeight="1">
      <c r="A23" s="9"/>
      <c r="B23" s="11"/>
      <c r="C23" s="12" t="s">
        <v>6</v>
      </c>
      <c r="D23" s="13"/>
      <c r="E23" s="218">
        <f t="shared" si="1"/>
        <v>27</v>
      </c>
      <c r="F23" s="70">
        <v>27</v>
      </c>
      <c r="G23" s="70">
        <v>0</v>
      </c>
      <c r="H23" s="218">
        <f t="shared" si="2"/>
        <v>282</v>
      </c>
      <c r="I23" s="70">
        <v>220</v>
      </c>
      <c r="J23" s="70">
        <v>17</v>
      </c>
      <c r="K23" s="76">
        <v>45</v>
      </c>
      <c r="L23" s="209">
        <f t="shared" si="3"/>
        <v>5677</v>
      </c>
      <c r="M23" s="67">
        <v>2943</v>
      </c>
      <c r="N23" s="67">
        <v>2734</v>
      </c>
      <c r="O23" s="209"/>
      <c r="P23" s="83">
        <v>905</v>
      </c>
      <c r="Q23" s="67">
        <v>944</v>
      </c>
      <c r="R23" s="67">
        <v>900</v>
      </c>
      <c r="S23" s="67">
        <v>962</v>
      </c>
      <c r="T23" s="67">
        <v>968</v>
      </c>
      <c r="U23" s="67">
        <v>998</v>
      </c>
      <c r="V23" s="218">
        <f t="shared" si="4"/>
        <v>430</v>
      </c>
      <c r="W23" s="70">
        <v>156</v>
      </c>
      <c r="X23" s="76">
        <v>274</v>
      </c>
      <c r="Y23" s="79">
        <v>51</v>
      </c>
    </row>
    <row r="24" spans="1:25" ht="12" customHeight="1">
      <c r="A24" s="9"/>
      <c r="B24" s="11"/>
      <c r="C24" s="12" t="s">
        <v>197</v>
      </c>
      <c r="D24" s="13"/>
      <c r="E24" s="218">
        <f t="shared" si="1"/>
        <v>8</v>
      </c>
      <c r="F24" s="70">
        <v>8</v>
      </c>
      <c r="G24" s="70">
        <v>0</v>
      </c>
      <c r="H24" s="218">
        <f t="shared" si="2"/>
        <v>125</v>
      </c>
      <c r="I24" s="70">
        <v>105</v>
      </c>
      <c r="J24" s="70">
        <v>6</v>
      </c>
      <c r="K24" s="76">
        <v>14</v>
      </c>
      <c r="L24" s="209">
        <f t="shared" si="3"/>
        <v>3257</v>
      </c>
      <c r="M24" s="67">
        <v>1639</v>
      </c>
      <c r="N24" s="67">
        <v>1618</v>
      </c>
      <c r="O24" s="209"/>
      <c r="P24" s="72">
        <v>518</v>
      </c>
      <c r="Q24" s="70">
        <v>552</v>
      </c>
      <c r="R24" s="70">
        <v>568</v>
      </c>
      <c r="S24" s="70">
        <v>517</v>
      </c>
      <c r="T24" s="70">
        <v>552</v>
      </c>
      <c r="U24" s="70">
        <v>550</v>
      </c>
      <c r="V24" s="218">
        <f t="shared" si="4"/>
        <v>189</v>
      </c>
      <c r="W24" s="70">
        <v>73</v>
      </c>
      <c r="X24" s="76">
        <v>116</v>
      </c>
      <c r="Y24" s="79">
        <v>21</v>
      </c>
    </row>
    <row r="25" spans="1:25" ht="12" customHeight="1">
      <c r="A25" s="9"/>
      <c r="B25" s="11"/>
      <c r="C25" s="12" t="s">
        <v>16</v>
      </c>
      <c r="D25" s="13"/>
      <c r="E25" s="224">
        <f t="shared" si="1"/>
        <v>5</v>
      </c>
      <c r="F25" s="71">
        <v>5</v>
      </c>
      <c r="G25" s="71">
        <v>0</v>
      </c>
      <c r="H25" s="224">
        <f t="shared" si="2"/>
        <v>43</v>
      </c>
      <c r="I25" s="71">
        <v>36</v>
      </c>
      <c r="J25" s="71">
        <v>0</v>
      </c>
      <c r="K25" s="77">
        <v>7</v>
      </c>
      <c r="L25" s="237">
        <f t="shared" si="3"/>
        <v>734</v>
      </c>
      <c r="M25" s="69">
        <v>378</v>
      </c>
      <c r="N25" s="69">
        <v>356</v>
      </c>
      <c r="O25" s="237"/>
      <c r="P25" s="82">
        <v>107</v>
      </c>
      <c r="Q25" s="71">
        <v>121</v>
      </c>
      <c r="R25" s="71">
        <v>132</v>
      </c>
      <c r="S25" s="71">
        <v>123</v>
      </c>
      <c r="T25" s="71">
        <v>124</v>
      </c>
      <c r="U25" s="71">
        <v>127</v>
      </c>
      <c r="V25" s="224">
        <f t="shared" si="4"/>
        <v>69</v>
      </c>
      <c r="W25" s="71">
        <v>28</v>
      </c>
      <c r="X25" s="77">
        <v>41</v>
      </c>
      <c r="Y25" s="80">
        <v>24</v>
      </c>
    </row>
    <row r="26" spans="1:25" ht="12" customHeight="1">
      <c r="A26" s="54"/>
      <c r="B26" s="11"/>
      <c r="C26" s="12" t="s">
        <v>17</v>
      </c>
      <c r="D26" s="13"/>
      <c r="E26" s="218">
        <f t="shared" si="1"/>
        <v>5</v>
      </c>
      <c r="F26" s="70">
        <v>5</v>
      </c>
      <c r="G26" s="70">
        <v>0</v>
      </c>
      <c r="H26" s="218">
        <f t="shared" si="2"/>
        <v>23</v>
      </c>
      <c r="I26" s="70">
        <v>8</v>
      </c>
      <c r="J26" s="70">
        <v>11</v>
      </c>
      <c r="K26" s="76">
        <v>4</v>
      </c>
      <c r="L26" s="209">
        <f t="shared" si="3"/>
        <v>187</v>
      </c>
      <c r="M26" s="67">
        <v>93</v>
      </c>
      <c r="N26" s="67">
        <v>94</v>
      </c>
      <c r="O26" s="209"/>
      <c r="P26" s="72">
        <v>29</v>
      </c>
      <c r="Q26" s="70">
        <v>38</v>
      </c>
      <c r="R26" s="70">
        <v>26</v>
      </c>
      <c r="S26" s="70">
        <v>33</v>
      </c>
      <c r="T26" s="70">
        <v>33</v>
      </c>
      <c r="U26" s="70">
        <v>28</v>
      </c>
      <c r="V26" s="218">
        <f t="shared" si="4"/>
        <v>41</v>
      </c>
      <c r="W26" s="70">
        <v>17</v>
      </c>
      <c r="X26" s="76">
        <v>24</v>
      </c>
      <c r="Y26" s="79">
        <v>9</v>
      </c>
    </row>
    <row r="27" spans="1:25" ht="12" customHeight="1">
      <c r="A27" s="55"/>
      <c r="B27" s="11"/>
      <c r="C27" s="12" t="s">
        <v>18</v>
      </c>
      <c r="D27" s="13"/>
      <c r="E27" s="218">
        <f t="shared" si="1"/>
        <v>4</v>
      </c>
      <c r="F27" s="70">
        <v>4</v>
      </c>
      <c r="G27" s="70">
        <v>0</v>
      </c>
      <c r="H27" s="218">
        <f t="shared" si="2"/>
        <v>31</v>
      </c>
      <c r="I27" s="70">
        <v>25</v>
      </c>
      <c r="J27" s="70">
        <v>2</v>
      </c>
      <c r="K27" s="76">
        <v>4</v>
      </c>
      <c r="L27" s="209">
        <f t="shared" si="3"/>
        <v>499</v>
      </c>
      <c r="M27" s="67">
        <v>255</v>
      </c>
      <c r="N27" s="67">
        <v>244</v>
      </c>
      <c r="O27" s="209"/>
      <c r="P27" s="72">
        <v>70</v>
      </c>
      <c r="Q27" s="70">
        <v>86</v>
      </c>
      <c r="R27" s="70">
        <v>81</v>
      </c>
      <c r="S27" s="70">
        <v>77</v>
      </c>
      <c r="T27" s="70">
        <v>88</v>
      </c>
      <c r="U27" s="70">
        <v>97</v>
      </c>
      <c r="V27" s="218">
        <f t="shared" si="4"/>
        <v>56</v>
      </c>
      <c r="W27" s="70">
        <v>29</v>
      </c>
      <c r="X27" s="76">
        <v>27</v>
      </c>
      <c r="Y27" s="79">
        <v>8</v>
      </c>
    </row>
    <row r="28" spans="1:25" ht="12" customHeight="1">
      <c r="A28" s="9"/>
      <c r="B28" s="11"/>
      <c r="C28" s="12" t="s">
        <v>19</v>
      </c>
      <c r="D28" s="13"/>
      <c r="E28" s="218">
        <f t="shared" si="1"/>
        <v>11</v>
      </c>
      <c r="F28" s="70">
        <v>11</v>
      </c>
      <c r="G28" s="70">
        <v>0</v>
      </c>
      <c r="H28" s="218">
        <f t="shared" si="2"/>
        <v>90</v>
      </c>
      <c r="I28" s="70">
        <v>68</v>
      </c>
      <c r="J28" s="70">
        <v>11</v>
      </c>
      <c r="K28" s="76">
        <v>11</v>
      </c>
      <c r="L28" s="209">
        <f t="shared" si="3"/>
        <v>1696</v>
      </c>
      <c r="M28" s="67">
        <v>859</v>
      </c>
      <c r="N28" s="67">
        <v>837</v>
      </c>
      <c r="O28" s="209"/>
      <c r="P28" s="72">
        <v>284</v>
      </c>
      <c r="Q28" s="70">
        <v>287</v>
      </c>
      <c r="R28" s="70">
        <v>269</v>
      </c>
      <c r="S28" s="70">
        <v>278</v>
      </c>
      <c r="T28" s="70">
        <v>287</v>
      </c>
      <c r="U28" s="70">
        <v>291</v>
      </c>
      <c r="V28" s="218">
        <f t="shared" si="4"/>
        <v>143</v>
      </c>
      <c r="W28" s="70">
        <v>59</v>
      </c>
      <c r="X28" s="76">
        <v>84</v>
      </c>
      <c r="Y28" s="79">
        <v>22</v>
      </c>
    </row>
    <row r="29" spans="1:25" ht="12" customHeight="1">
      <c r="A29" s="9"/>
      <c r="B29" s="11"/>
      <c r="C29" s="12" t="s">
        <v>20</v>
      </c>
      <c r="D29" s="13"/>
      <c r="E29" s="218">
        <f t="shared" si="1"/>
        <v>4</v>
      </c>
      <c r="F29" s="70">
        <v>4</v>
      </c>
      <c r="G29" s="70">
        <v>0</v>
      </c>
      <c r="H29" s="218">
        <f t="shared" si="2"/>
        <v>58</v>
      </c>
      <c r="I29" s="70">
        <v>48</v>
      </c>
      <c r="J29" s="70">
        <v>0</v>
      </c>
      <c r="K29" s="76">
        <v>10</v>
      </c>
      <c r="L29" s="209">
        <f t="shared" si="3"/>
        <v>1455</v>
      </c>
      <c r="M29" s="67">
        <v>741</v>
      </c>
      <c r="N29" s="67">
        <v>714</v>
      </c>
      <c r="O29" s="209"/>
      <c r="P29" s="72">
        <v>234</v>
      </c>
      <c r="Q29" s="70">
        <v>229</v>
      </c>
      <c r="R29" s="70">
        <v>240</v>
      </c>
      <c r="S29" s="70">
        <v>241</v>
      </c>
      <c r="T29" s="70">
        <v>256</v>
      </c>
      <c r="U29" s="70">
        <v>255</v>
      </c>
      <c r="V29" s="218">
        <f t="shared" si="4"/>
        <v>89</v>
      </c>
      <c r="W29" s="70">
        <v>39</v>
      </c>
      <c r="X29" s="76">
        <v>50</v>
      </c>
      <c r="Y29" s="79">
        <v>9</v>
      </c>
    </row>
    <row r="30" spans="1:25" ht="12" customHeight="1">
      <c r="A30" s="9"/>
      <c r="B30" s="11"/>
      <c r="C30" s="12" t="s">
        <v>21</v>
      </c>
      <c r="D30" s="13"/>
      <c r="E30" s="224">
        <f t="shared" si="1"/>
        <v>2</v>
      </c>
      <c r="F30" s="71">
        <v>2</v>
      </c>
      <c r="G30" s="71">
        <v>0</v>
      </c>
      <c r="H30" s="224">
        <f t="shared" si="2"/>
        <v>15</v>
      </c>
      <c r="I30" s="71">
        <v>12</v>
      </c>
      <c r="J30" s="71">
        <v>0</v>
      </c>
      <c r="K30" s="77">
        <v>3</v>
      </c>
      <c r="L30" s="237">
        <f t="shared" si="3"/>
        <v>178</v>
      </c>
      <c r="M30" s="69">
        <v>98</v>
      </c>
      <c r="N30" s="69">
        <v>80</v>
      </c>
      <c r="O30" s="237"/>
      <c r="P30" s="82">
        <v>23</v>
      </c>
      <c r="Q30" s="71">
        <v>31</v>
      </c>
      <c r="R30" s="71">
        <v>35</v>
      </c>
      <c r="S30" s="71">
        <v>28</v>
      </c>
      <c r="T30" s="71">
        <v>27</v>
      </c>
      <c r="U30" s="71">
        <v>34</v>
      </c>
      <c r="V30" s="224">
        <f t="shared" si="4"/>
        <v>25</v>
      </c>
      <c r="W30" s="71">
        <v>13</v>
      </c>
      <c r="X30" s="77">
        <v>12</v>
      </c>
      <c r="Y30" s="80">
        <v>5</v>
      </c>
    </row>
    <row r="31" spans="1:25" ht="12" customHeight="1">
      <c r="A31" s="9"/>
      <c r="B31" s="11"/>
      <c r="C31" s="12" t="s">
        <v>23</v>
      </c>
      <c r="D31" s="13"/>
      <c r="E31" s="221">
        <f t="shared" si="1"/>
        <v>5</v>
      </c>
      <c r="F31" s="70">
        <v>5</v>
      </c>
      <c r="G31" s="70">
        <v>0</v>
      </c>
      <c r="H31" s="218">
        <f t="shared" si="2"/>
        <v>47</v>
      </c>
      <c r="I31" s="70">
        <v>36</v>
      </c>
      <c r="J31" s="70">
        <v>0</v>
      </c>
      <c r="K31" s="76">
        <v>11</v>
      </c>
      <c r="L31" s="209">
        <f t="shared" si="3"/>
        <v>800</v>
      </c>
      <c r="M31" s="67">
        <v>425</v>
      </c>
      <c r="N31" s="67">
        <v>375</v>
      </c>
      <c r="O31" s="209"/>
      <c r="P31" s="72">
        <v>140</v>
      </c>
      <c r="Q31" s="70">
        <v>121</v>
      </c>
      <c r="R31" s="70">
        <v>124</v>
      </c>
      <c r="S31" s="70">
        <v>131</v>
      </c>
      <c r="T31" s="70">
        <v>146</v>
      </c>
      <c r="U31" s="70">
        <v>138</v>
      </c>
      <c r="V31" s="218">
        <f t="shared" si="4"/>
        <v>71</v>
      </c>
      <c r="W31" s="74">
        <v>30</v>
      </c>
      <c r="X31" s="76">
        <v>41</v>
      </c>
      <c r="Y31" s="79">
        <v>13</v>
      </c>
    </row>
    <row r="32" spans="1:25" ht="12" customHeight="1">
      <c r="A32" s="9"/>
      <c r="B32" s="11"/>
      <c r="C32" s="12" t="s">
        <v>22</v>
      </c>
      <c r="D32" s="13"/>
      <c r="E32" s="221">
        <f t="shared" si="1"/>
        <v>2</v>
      </c>
      <c r="F32" s="70">
        <v>2</v>
      </c>
      <c r="G32" s="70">
        <v>0</v>
      </c>
      <c r="H32" s="218">
        <f t="shared" si="2"/>
        <v>21</v>
      </c>
      <c r="I32" s="70">
        <v>18</v>
      </c>
      <c r="J32" s="70">
        <v>0</v>
      </c>
      <c r="K32" s="76">
        <v>3</v>
      </c>
      <c r="L32" s="209">
        <f t="shared" si="3"/>
        <v>357</v>
      </c>
      <c r="M32" s="67">
        <v>179</v>
      </c>
      <c r="N32" s="67">
        <v>178</v>
      </c>
      <c r="O32" s="209"/>
      <c r="P32" s="72">
        <v>51</v>
      </c>
      <c r="Q32" s="70">
        <v>53</v>
      </c>
      <c r="R32" s="70">
        <v>68</v>
      </c>
      <c r="S32" s="70">
        <v>58</v>
      </c>
      <c r="T32" s="70">
        <v>60</v>
      </c>
      <c r="U32" s="70">
        <v>67</v>
      </c>
      <c r="V32" s="218">
        <f t="shared" si="4"/>
        <v>31</v>
      </c>
      <c r="W32" s="70">
        <v>13</v>
      </c>
      <c r="X32" s="76">
        <v>18</v>
      </c>
      <c r="Y32" s="79">
        <v>9</v>
      </c>
    </row>
    <row r="33" spans="1:25" ht="12" customHeight="1">
      <c r="A33" s="9"/>
      <c r="B33" s="11"/>
      <c r="C33" s="12" t="s">
        <v>24</v>
      </c>
      <c r="D33" s="13"/>
      <c r="E33" s="221">
        <f t="shared" si="1"/>
        <v>2</v>
      </c>
      <c r="F33" s="70">
        <v>2</v>
      </c>
      <c r="G33" s="70">
        <v>0</v>
      </c>
      <c r="H33" s="218">
        <f t="shared" si="2"/>
        <v>13</v>
      </c>
      <c r="I33" s="70">
        <v>10</v>
      </c>
      <c r="J33" s="70">
        <v>1</v>
      </c>
      <c r="K33" s="76">
        <v>2</v>
      </c>
      <c r="L33" s="209">
        <f t="shared" si="3"/>
        <v>182</v>
      </c>
      <c r="M33" s="67">
        <v>90</v>
      </c>
      <c r="N33" s="67">
        <v>92</v>
      </c>
      <c r="O33" s="209"/>
      <c r="P33" s="72">
        <v>24</v>
      </c>
      <c r="Q33" s="70">
        <v>31</v>
      </c>
      <c r="R33" s="70">
        <v>35</v>
      </c>
      <c r="S33" s="70">
        <v>37</v>
      </c>
      <c r="T33" s="70">
        <v>32</v>
      </c>
      <c r="U33" s="70">
        <v>23</v>
      </c>
      <c r="V33" s="218">
        <f t="shared" si="4"/>
        <v>25</v>
      </c>
      <c r="W33" s="70">
        <v>8</v>
      </c>
      <c r="X33" s="76">
        <v>17</v>
      </c>
      <c r="Y33" s="79">
        <v>7</v>
      </c>
    </row>
    <row r="34" spans="1:25" ht="12" customHeight="1">
      <c r="A34" s="9"/>
      <c r="B34" s="11"/>
      <c r="C34" s="12" t="s">
        <v>25</v>
      </c>
      <c r="D34" s="13"/>
      <c r="E34" s="218">
        <f t="shared" si="1"/>
        <v>1</v>
      </c>
      <c r="F34" s="70">
        <v>1</v>
      </c>
      <c r="G34" s="70">
        <v>0</v>
      </c>
      <c r="H34" s="218">
        <f t="shared" si="2"/>
        <v>6</v>
      </c>
      <c r="I34" s="70">
        <v>6</v>
      </c>
      <c r="J34" s="70">
        <v>0</v>
      </c>
      <c r="K34" s="76">
        <v>0</v>
      </c>
      <c r="L34" s="209">
        <f t="shared" si="3"/>
        <v>69</v>
      </c>
      <c r="M34" s="67">
        <v>37</v>
      </c>
      <c r="N34" s="67">
        <v>32</v>
      </c>
      <c r="O34" s="209"/>
      <c r="P34" s="72">
        <v>7</v>
      </c>
      <c r="Q34" s="70">
        <v>11</v>
      </c>
      <c r="R34" s="70">
        <v>11</v>
      </c>
      <c r="S34" s="70">
        <v>10</v>
      </c>
      <c r="T34" s="70">
        <v>16</v>
      </c>
      <c r="U34" s="70">
        <v>14</v>
      </c>
      <c r="V34" s="218">
        <f t="shared" si="4"/>
        <v>11</v>
      </c>
      <c r="W34" s="70">
        <v>5</v>
      </c>
      <c r="X34" s="76">
        <v>6</v>
      </c>
      <c r="Y34" s="79">
        <v>4</v>
      </c>
    </row>
    <row r="35" spans="1:25" ht="12" customHeight="1">
      <c r="A35" s="9"/>
      <c r="B35" s="11"/>
      <c r="C35" s="12" t="s">
        <v>88</v>
      </c>
      <c r="D35" s="13"/>
      <c r="E35" s="224">
        <f t="shared" si="1"/>
        <v>9</v>
      </c>
      <c r="F35" s="71">
        <v>9</v>
      </c>
      <c r="G35" s="71">
        <v>0</v>
      </c>
      <c r="H35" s="224">
        <f t="shared" si="2"/>
        <v>55</v>
      </c>
      <c r="I35" s="71">
        <v>33</v>
      </c>
      <c r="J35" s="71">
        <v>10</v>
      </c>
      <c r="K35" s="77">
        <v>12</v>
      </c>
      <c r="L35" s="237">
        <f t="shared" si="3"/>
        <v>605</v>
      </c>
      <c r="M35" s="69">
        <v>321</v>
      </c>
      <c r="N35" s="69">
        <v>284</v>
      </c>
      <c r="O35" s="237"/>
      <c r="P35" s="82">
        <v>92</v>
      </c>
      <c r="Q35" s="71">
        <v>93</v>
      </c>
      <c r="R35" s="71">
        <v>105</v>
      </c>
      <c r="S35" s="71">
        <v>109</v>
      </c>
      <c r="T35" s="71">
        <v>109</v>
      </c>
      <c r="U35" s="71">
        <v>97</v>
      </c>
      <c r="V35" s="224">
        <f t="shared" si="4"/>
        <v>96</v>
      </c>
      <c r="W35" s="71">
        <v>35</v>
      </c>
      <c r="X35" s="77">
        <v>61</v>
      </c>
      <c r="Y35" s="80">
        <v>18</v>
      </c>
    </row>
    <row r="36" spans="1:25" ht="12" customHeight="1">
      <c r="A36" s="9"/>
      <c r="B36" s="11"/>
      <c r="C36" s="12" t="s">
        <v>26</v>
      </c>
      <c r="D36" s="13"/>
      <c r="E36" s="218">
        <f t="shared" si="1"/>
        <v>10</v>
      </c>
      <c r="F36" s="70">
        <v>10</v>
      </c>
      <c r="G36" s="70">
        <v>0</v>
      </c>
      <c r="H36" s="218">
        <f t="shared" si="2"/>
        <v>42</v>
      </c>
      <c r="I36" s="70">
        <v>22</v>
      </c>
      <c r="J36" s="70">
        <v>14</v>
      </c>
      <c r="K36" s="76">
        <v>6</v>
      </c>
      <c r="L36" s="209">
        <f t="shared" si="3"/>
        <v>326</v>
      </c>
      <c r="M36" s="67">
        <v>174</v>
      </c>
      <c r="N36" s="67">
        <v>152</v>
      </c>
      <c r="O36" s="209"/>
      <c r="P36" s="72">
        <v>58</v>
      </c>
      <c r="Q36" s="70">
        <v>57</v>
      </c>
      <c r="R36" s="70">
        <v>51</v>
      </c>
      <c r="S36" s="70">
        <v>42</v>
      </c>
      <c r="T36" s="70">
        <v>69</v>
      </c>
      <c r="U36" s="70">
        <v>49</v>
      </c>
      <c r="V36" s="218">
        <f t="shared" si="4"/>
        <v>76</v>
      </c>
      <c r="W36" s="70">
        <v>36</v>
      </c>
      <c r="X36" s="76">
        <v>40</v>
      </c>
      <c r="Y36" s="79">
        <v>7</v>
      </c>
    </row>
    <row r="37" spans="1:25" ht="12" customHeight="1">
      <c r="A37" s="9"/>
      <c r="B37" s="11"/>
      <c r="C37" s="12" t="s">
        <v>27</v>
      </c>
      <c r="D37" s="13"/>
      <c r="E37" s="218">
        <f t="shared" si="1"/>
        <v>1</v>
      </c>
      <c r="F37" s="70">
        <v>1</v>
      </c>
      <c r="G37" s="70">
        <v>0</v>
      </c>
      <c r="H37" s="218">
        <f t="shared" si="2"/>
        <v>7</v>
      </c>
      <c r="I37" s="70">
        <v>6</v>
      </c>
      <c r="J37" s="70">
        <v>0</v>
      </c>
      <c r="K37" s="76">
        <v>1</v>
      </c>
      <c r="L37" s="209">
        <f t="shared" si="3"/>
        <v>158</v>
      </c>
      <c r="M37" s="67">
        <v>85</v>
      </c>
      <c r="N37" s="67">
        <v>73</v>
      </c>
      <c r="O37" s="209"/>
      <c r="P37" s="72">
        <v>33</v>
      </c>
      <c r="Q37" s="70">
        <v>22</v>
      </c>
      <c r="R37" s="70">
        <v>16</v>
      </c>
      <c r="S37" s="70">
        <v>35</v>
      </c>
      <c r="T37" s="70">
        <v>28</v>
      </c>
      <c r="U37" s="70">
        <v>24</v>
      </c>
      <c r="V37" s="218">
        <f t="shared" si="4"/>
        <v>15</v>
      </c>
      <c r="W37" s="70">
        <v>6</v>
      </c>
      <c r="X37" s="76">
        <v>9</v>
      </c>
      <c r="Y37" s="79">
        <v>6</v>
      </c>
    </row>
    <row r="38" spans="1:25" ht="12" customHeight="1">
      <c r="A38" s="9"/>
      <c r="B38" s="11"/>
      <c r="C38" s="12" t="s">
        <v>28</v>
      </c>
      <c r="D38" s="13"/>
      <c r="E38" s="218">
        <f t="shared" si="1"/>
        <v>1</v>
      </c>
      <c r="F38" s="70">
        <v>1</v>
      </c>
      <c r="G38" s="70">
        <v>0</v>
      </c>
      <c r="H38" s="218">
        <f t="shared" si="2"/>
        <v>8</v>
      </c>
      <c r="I38" s="70">
        <v>6</v>
      </c>
      <c r="J38" s="70">
        <v>0</v>
      </c>
      <c r="K38" s="76">
        <v>2</v>
      </c>
      <c r="L38" s="209">
        <f t="shared" si="3"/>
        <v>105</v>
      </c>
      <c r="M38" s="67">
        <v>56</v>
      </c>
      <c r="N38" s="67">
        <v>49</v>
      </c>
      <c r="O38" s="209"/>
      <c r="P38" s="72">
        <v>14</v>
      </c>
      <c r="Q38" s="70">
        <v>16</v>
      </c>
      <c r="R38" s="70">
        <v>21</v>
      </c>
      <c r="S38" s="70">
        <v>16</v>
      </c>
      <c r="T38" s="70">
        <v>23</v>
      </c>
      <c r="U38" s="70">
        <v>15</v>
      </c>
      <c r="V38" s="218">
        <f t="shared" si="4"/>
        <v>15</v>
      </c>
      <c r="W38" s="70">
        <v>5</v>
      </c>
      <c r="X38" s="76">
        <v>10</v>
      </c>
      <c r="Y38" s="79">
        <v>5</v>
      </c>
    </row>
    <row r="39" spans="1:25" ht="12" customHeight="1">
      <c r="A39" s="9"/>
      <c r="B39" s="11"/>
      <c r="C39" s="12" t="s">
        <v>29</v>
      </c>
      <c r="D39" s="13"/>
      <c r="E39" s="218">
        <f t="shared" si="1"/>
        <v>3</v>
      </c>
      <c r="F39" s="70">
        <v>3</v>
      </c>
      <c r="G39" s="70">
        <v>0</v>
      </c>
      <c r="H39" s="218">
        <f t="shared" si="2"/>
        <v>26</v>
      </c>
      <c r="I39" s="70">
        <v>19</v>
      </c>
      <c r="J39" s="70">
        <v>1</v>
      </c>
      <c r="K39" s="76">
        <v>6</v>
      </c>
      <c r="L39" s="209">
        <f t="shared" si="3"/>
        <v>366</v>
      </c>
      <c r="M39" s="67">
        <v>179</v>
      </c>
      <c r="N39" s="67">
        <v>187</v>
      </c>
      <c r="O39" s="209"/>
      <c r="P39" s="72">
        <v>57</v>
      </c>
      <c r="Q39" s="70">
        <v>59</v>
      </c>
      <c r="R39" s="70">
        <v>65</v>
      </c>
      <c r="S39" s="70">
        <v>49</v>
      </c>
      <c r="T39" s="70">
        <v>66</v>
      </c>
      <c r="U39" s="70">
        <v>70</v>
      </c>
      <c r="V39" s="218">
        <f t="shared" si="4"/>
        <v>41</v>
      </c>
      <c r="W39" s="70">
        <v>17</v>
      </c>
      <c r="X39" s="76">
        <v>24</v>
      </c>
      <c r="Y39" s="79">
        <v>9</v>
      </c>
    </row>
    <row r="40" spans="1:25" ht="12" customHeight="1">
      <c r="A40" s="9"/>
      <c r="B40" s="11"/>
      <c r="C40" s="12" t="s">
        <v>31</v>
      </c>
      <c r="D40" s="13"/>
      <c r="E40" s="224">
        <f t="shared" si="1"/>
        <v>1</v>
      </c>
      <c r="F40" s="71">
        <v>1</v>
      </c>
      <c r="G40" s="77">
        <v>0</v>
      </c>
      <c r="H40" s="224">
        <f t="shared" si="2"/>
        <v>8</v>
      </c>
      <c r="I40" s="71">
        <v>6</v>
      </c>
      <c r="J40" s="71">
        <v>0</v>
      </c>
      <c r="K40" s="77">
        <v>2</v>
      </c>
      <c r="L40" s="237">
        <f t="shared" si="3"/>
        <v>172</v>
      </c>
      <c r="M40" s="69">
        <v>89</v>
      </c>
      <c r="N40" s="69">
        <v>83</v>
      </c>
      <c r="O40" s="237"/>
      <c r="P40" s="82">
        <v>23</v>
      </c>
      <c r="Q40" s="71">
        <v>33</v>
      </c>
      <c r="R40" s="71">
        <v>24</v>
      </c>
      <c r="S40" s="71">
        <v>30</v>
      </c>
      <c r="T40" s="71">
        <v>32</v>
      </c>
      <c r="U40" s="71">
        <v>30</v>
      </c>
      <c r="V40" s="224">
        <f t="shared" si="4"/>
        <v>15</v>
      </c>
      <c r="W40" s="71">
        <v>4</v>
      </c>
      <c r="X40" s="77">
        <v>11</v>
      </c>
      <c r="Y40" s="80">
        <v>6</v>
      </c>
    </row>
    <row r="41" spans="1:25" ht="12" customHeight="1">
      <c r="A41" s="9"/>
      <c r="B41" s="11"/>
      <c r="C41" s="12" t="s">
        <v>32</v>
      </c>
      <c r="D41" s="13"/>
      <c r="E41" s="221">
        <f t="shared" si="1"/>
        <v>5</v>
      </c>
      <c r="F41" s="70">
        <v>5</v>
      </c>
      <c r="G41" s="70">
        <v>0</v>
      </c>
      <c r="H41" s="218">
        <f t="shared" si="2"/>
        <v>27</v>
      </c>
      <c r="I41" s="70">
        <v>15</v>
      </c>
      <c r="J41" s="70">
        <v>7</v>
      </c>
      <c r="K41" s="76">
        <v>5</v>
      </c>
      <c r="L41" s="209">
        <f t="shared" si="3"/>
        <v>244</v>
      </c>
      <c r="M41" s="67">
        <v>117</v>
      </c>
      <c r="N41" s="67">
        <v>127</v>
      </c>
      <c r="O41" s="209"/>
      <c r="P41" s="72">
        <v>41</v>
      </c>
      <c r="Q41" s="70">
        <v>33</v>
      </c>
      <c r="R41" s="70">
        <v>39</v>
      </c>
      <c r="S41" s="70">
        <v>46</v>
      </c>
      <c r="T41" s="70">
        <v>40</v>
      </c>
      <c r="U41" s="70">
        <v>45</v>
      </c>
      <c r="V41" s="218">
        <f t="shared" si="4"/>
        <v>47</v>
      </c>
      <c r="W41" s="70">
        <v>17</v>
      </c>
      <c r="X41" s="76">
        <v>30</v>
      </c>
      <c r="Y41" s="79">
        <v>9</v>
      </c>
    </row>
    <row r="42" spans="1:25" ht="12" customHeight="1">
      <c r="A42" s="9"/>
      <c r="B42" s="11"/>
      <c r="C42" s="25" t="s">
        <v>30</v>
      </c>
      <c r="D42" s="13"/>
      <c r="E42" s="221">
        <f t="shared" si="1"/>
        <v>8</v>
      </c>
      <c r="F42" s="70">
        <v>8</v>
      </c>
      <c r="G42" s="70">
        <v>0</v>
      </c>
      <c r="H42" s="218">
        <f t="shared" si="2"/>
        <v>55</v>
      </c>
      <c r="I42" s="70">
        <v>36</v>
      </c>
      <c r="J42" s="70">
        <v>7</v>
      </c>
      <c r="K42" s="76">
        <v>12</v>
      </c>
      <c r="L42" s="209">
        <f t="shared" si="3"/>
        <v>652</v>
      </c>
      <c r="M42" s="67">
        <v>328</v>
      </c>
      <c r="N42" s="67">
        <v>324</v>
      </c>
      <c r="O42" s="209"/>
      <c r="P42" s="72">
        <v>97</v>
      </c>
      <c r="Q42" s="70">
        <v>100</v>
      </c>
      <c r="R42" s="70">
        <v>113</v>
      </c>
      <c r="S42" s="70">
        <v>104</v>
      </c>
      <c r="T42" s="70">
        <v>123</v>
      </c>
      <c r="U42" s="70">
        <v>115</v>
      </c>
      <c r="V42" s="218">
        <f t="shared" si="4"/>
        <v>90</v>
      </c>
      <c r="W42" s="70">
        <v>32</v>
      </c>
      <c r="X42" s="76">
        <v>58</v>
      </c>
      <c r="Y42" s="79">
        <v>16</v>
      </c>
    </row>
    <row r="43" spans="1:25" ht="12" customHeight="1">
      <c r="A43" s="9"/>
      <c r="B43" s="29"/>
      <c r="C43" s="30" t="s">
        <v>33</v>
      </c>
      <c r="D43" s="31"/>
      <c r="E43" s="223">
        <f t="shared" si="1"/>
        <v>6</v>
      </c>
      <c r="F43" s="73">
        <v>5</v>
      </c>
      <c r="G43" s="73">
        <v>1</v>
      </c>
      <c r="H43" s="225">
        <f t="shared" si="2"/>
        <v>32</v>
      </c>
      <c r="I43" s="73">
        <v>20</v>
      </c>
      <c r="J43" s="73">
        <v>5</v>
      </c>
      <c r="K43" s="78">
        <v>7</v>
      </c>
      <c r="L43" s="223">
        <f t="shared" si="3"/>
        <v>466</v>
      </c>
      <c r="M43" s="73">
        <v>233</v>
      </c>
      <c r="N43" s="73">
        <v>233</v>
      </c>
      <c r="O43" s="223"/>
      <c r="P43" s="85">
        <v>69</v>
      </c>
      <c r="Q43" s="73">
        <v>80</v>
      </c>
      <c r="R43" s="73">
        <v>75</v>
      </c>
      <c r="S43" s="73">
        <v>83</v>
      </c>
      <c r="T43" s="73">
        <v>77</v>
      </c>
      <c r="U43" s="73">
        <v>82</v>
      </c>
      <c r="V43" s="225">
        <f t="shared" si="4"/>
        <v>56</v>
      </c>
      <c r="W43" s="73">
        <v>17</v>
      </c>
      <c r="X43" s="78">
        <v>39</v>
      </c>
      <c r="Y43" s="81">
        <v>14</v>
      </c>
    </row>
    <row r="44" spans="1:25" ht="10.5" customHeight="1">
      <c r="W44" s="10"/>
    </row>
    <row r="45" spans="1:25" ht="10.5" customHeight="1"/>
    <row r="46" spans="1:25" ht="10.5" customHeight="1"/>
  </sheetData>
  <mergeCells count="24">
    <mergeCell ref="B2:Y2"/>
    <mergeCell ref="V5:X5"/>
    <mergeCell ref="V4:X4"/>
    <mergeCell ref="L5:N5"/>
    <mergeCell ref="H5:H6"/>
    <mergeCell ref="I5:I6"/>
    <mergeCell ref="J5:J6"/>
    <mergeCell ref="C4:D4"/>
    <mergeCell ref="H4:K4"/>
    <mergeCell ref="L4:U4"/>
    <mergeCell ref="E4:G4"/>
    <mergeCell ref="S5:S6"/>
    <mergeCell ref="T5:T6"/>
    <mergeCell ref="U5:U6"/>
    <mergeCell ref="Y4:Y6"/>
    <mergeCell ref="K5:K6"/>
    <mergeCell ref="P5:P6"/>
    <mergeCell ref="Q5:Q6"/>
    <mergeCell ref="R5:R6"/>
    <mergeCell ref="B7:C7"/>
    <mergeCell ref="E5:E6"/>
    <mergeCell ref="F5:F6"/>
    <mergeCell ref="G5:G6"/>
    <mergeCell ref="B6:C6"/>
  </mergeCells>
  <phoneticPr fontId="2"/>
  <pageMargins left="0.2" right="0.21" top="0.64" bottom="0.42" header="0.51200000000000001" footer="0.38"/>
  <pageSetup paperSize="9" orientation="landscape" r:id="rId1"/>
  <headerFooter alignWithMargins="0"/>
  <ignoredErrors>
    <ignoredError sqref="P7:Y7 E8:E43 H8:H43 L8:L43 E7:N7 V8:V43" formulaRange="1"/>
    <ignoredError sqref="O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46"/>
  <sheetViews>
    <sheetView zoomScaleNormal="100" workbookViewId="0"/>
  </sheetViews>
  <sheetFormatPr defaultColWidth="9" defaultRowHeight="9.6"/>
  <cols>
    <col min="1" max="1" width="3.6640625" style="14" customWidth="1"/>
    <col min="2" max="2" width="2.33203125" style="14" customWidth="1"/>
    <col min="3" max="3" width="8.77734375" style="14" customWidth="1"/>
    <col min="4" max="4" width="1.33203125" style="14" customWidth="1"/>
    <col min="5" max="7" width="5.6640625" style="14" customWidth="1"/>
    <col min="8" max="9" width="8.6640625" style="14" customWidth="1"/>
    <col min="10" max="13" width="5.6640625" style="14" customWidth="1"/>
    <col min="14" max="16" width="6.44140625" style="14" customWidth="1"/>
    <col min="17" max="17" width="6.44140625" style="14" hidden="1" customWidth="1"/>
    <col min="18" max="20" width="6.21875" style="14" customWidth="1"/>
    <col min="21" max="23" width="5.21875" style="14" customWidth="1"/>
    <col min="24" max="24" width="8.6640625" style="14" customWidth="1"/>
    <col min="25" max="16384" width="9" style="14"/>
  </cols>
  <sheetData>
    <row r="1" spans="2:24" ht="12">
      <c r="B1" s="16"/>
    </row>
    <row r="2" spans="2:24" ht="13.5" customHeight="1">
      <c r="B2" s="462" t="s">
        <v>206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</row>
    <row r="3" spans="2:24" ht="27" customHeight="1">
      <c r="B3" s="17" t="s">
        <v>209</v>
      </c>
      <c r="W3" s="17"/>
      <c r="X3" s="40" t="s">
        <v>139</v>
      </c>
    </row>
    <row r="4" spans="2:24" ht="15.75" customHeight="1">
      <c r="B4" s="18"/>
      <c r="C4" s="463" t="s">
        <v>54</v>
      </c>
      <c r="D4" s="464"/>
      <c r="E4" s="490" t="s">
        <v>48</v>
      </c>
      <c r="F4" s="501"/>
      <c r="G4" s="501"/>
      <c r="H4" s="502"/>
      <c r="I4" s="503"/>
      <c r="J4" s="468" t="s">
        <v>49</v>
      </c>
      <c r="K4" s="469"/>
      <c r="L4" s="469"/>
      <c r="M4" s="470"/>
      <c r="N4" s="475" t="s">
        <v>138</v>
      </c>
      <c r="O4" s="475"/>
      <c r="P4" s="475"/>
      <c r="Q4" s="475"/>
      <c r="R4" s="475"/>
      <c r="S4" s="475"/>
      <c r="T4" s="475"/>
      <c r="U4" s="495" t="s">
        <v>55</v>
      </c>
      <c r="V4" s="495"/>
      <c r="W4" s="495"/>
      <c r="X4" s="496" t="s">
        <v>137</v>
      </c>
    </row>
    <row r="5" spans="2:24" ht="15.75" customHeight="1">
      <c r="B5" s="19"/>
      <c r="C5" s="20"/>
      <c r="D5" s="21"/>
      <c r="E5" s="494" t="s">
        <v>35</v>
      </c>
      <c r="F5" s="493" t="s">
        <v>36</v>
      </c>
      <c r="G5" s="493" t="s">
        <v>37</v>
      </c>
      <c r="H5" s="504" t="s">
        <v>136</v>
      </c>
      <c r="I5" s="505"/>
      <c r="J5" s="493" t="s">
        <v>35</v>
      </c>
      <c r="K5" s="493" t="s">
        <v>38</v>
      </c>
      <c r="L5" s="493" t="s">
        <v>39</v>
      </c>
      <c r="M5" s="499" t="s">
        <v>131</v>
      </c>
      <c r="N5" s="465" t="s">
        <v>57</v>
      </c>
      <c r="O5" s="465"/>
      <c r="P5" s="465"/>
      <c r="Q5" s="314" t="s">
        <v>265</v>
      </c>
      <c r="R5" s="493" t="s">
        <v>42</v>
      </c>
      <c r="S5" s="493" t="s">
        <v>43</v>
      </c>
      <c r="T5" s="493" t="s">
        <v>44</v>
      </c>
      <c r="U5" s="479" t="s">
        <v>56</v>
      </c>
      <c r="V5" s="479"/>
      <c r="W5" s="479"/>
      <c r="X5" s="506"/>
    </row>
    <row r="6" spans="2:24" ht="15.75" customHeight="1">
      <c r="B6" s="484" t="s">
        <v>53</v>
      </c>
      <c r="C6" s="485"/>
      <c r="D6" s="23"/>
      <c r="E6" s="494"/>
      <c r="F6" s="493"/>
      <c r="G6" s="493"/>
      <c r="H6" s="8" t="s">
        <v>134</v>
      </c>
      <c r="I6" s="8" t="s">
        <v>135</v>
      </c>
      <c r="J6" s="493"/>
      <c r="K6" s="493"/>
      <c r="L6" s="493"/>
      <c r="M6" s="500"/>
      <c r="N6" s="8" t="s">
        <v>35</v>
      </c>
      <c r="O6" s="8" t="s">
        <v>40</v>
      </c>
      <c r="P6" s="8" t="s">
        <v>41</v>
      </c>
      <c r="Q6" s="314" t="s">
        <v>264</v>
      </c>
      <c r="R6" s="493"/>
      <c r="S6" s="493"/>
      <c r="T6" s="493"/>
      <c r="U6" s="8" t="s">
        <v>35</v>
      </c>
      <c r="V6" s="8" t="s">
        <v>40</v>
      </c>
      <c r="W6" s="8" t="s">
        <v>41</v>
      </c>
      <c r="X6" s="507"/>
    </row>
    <row r="7" spans="2:24" ht="12" customHeight="1">
      <c r="B7" s="482" t="s">
        <v>218</v>
      </c>
      <c r="C7" s="483"/>
      <c r="D7" s="15"/>
      <c r="E7" s="205">
        <f>SUM(E11:E43)</f>
        <v>164</v>
      </c>
      <c r="F7" s="221">
        <f t="shared" ref="F7:X7" si="0">SUM(F11:F43)</f>
        <v>162</v>
      </c>
      <c r="G7" s="221">
        <f t="shared" si="0"/>
        <v>2</v>
      </c>
      <c r="H7" s="245">
        <f t="shared" si="0"/>
        <v>3</v>
      </c>
      <c r="I7" s="395">
        <f t="shared" si="0"/>
        <v>4</v>
      </c>
      <c r="J7" s="207">
        <f t="shared" si="0"/>
        <v>1375</v>
      </c>
      <c r="K7" s="208">
        <f t="shared" si="0"/>
        <v>1110</v>
      </c>
      <c r="L7" s="206">
        <f t="shared" si="0"/>
        <v>4</v>
      </c>
      <c r="M7" s="242">
        <f t="shared" si="0"/>
        <v>261</v>
      </c>
      <c r="N7" s="209">
        <f t="shared" si="0"/>
        <v>31732</v>
      </c>
      <c r="O7" s="209">
        <f t="shared" si="0"/>
        <v>16151</v>
      </c>
      <c r="P7" s="209">
        <f t="shared" si="0"/>
        <v>15581</v>
      </c>
      <c r="Q7" s="209">
        <f>SUM(R7:T7)</f>
        <v>31732</v>
      </c>
      <c r="R7" s="207">
        <f t="shared" si="0"/>
        <v>10047</v>
      </c>
      <c r="S7" s="209">
        <f t="shared" si="0"/>
        <v>10616</v>
      </c>
      <c r="T7" s="210">
        <f t="shared" si="0"/>
        <v>11069</v>
      </c>
      <c r="U7" s="207">
        <f t="shared" si="0"/>
        <v>3010</v>
      </c>
      <c r="V7" s="208">
        <f t="shared" si="0"/>
        <v>1629</v>
      </c>
      <c r="W7" s="210">
        <f t="shared" si="0"/>
        <v>1381</v>
      </c>
      <c r="X7" s="244">
        <f t="shared" si="0"/>
        <v>364</v>
      </c>
    </row>
    <row r="8" spans="2:24" ht="12" customHeight="1">
      <c r="B8" s="11"/>
      <c r="C8" s="12" t="s">
        <v>0</v>
      </c>
      <c r="D8" s="13"/>
      <c r="E8" s="206">
        <f>SUM(F8:G8)</f>
        <v>1</v>
      </c>
      <c r="F8" s="74">
        <v>1</v>
      </c>
      <c r="G8" s="74">
        <v>0</v>
      </c>
      <c r="H8" s="396">
        <v>0</v>
      </c>
      <c r="I8" s="397">
        <v>0</v>
      </c>
      <c r="J8" s="211">
        <f>SUM(K8:M8)</f>
        <v>12</v>
      </c>
      <c r="K8" s="74">
        <v>12</v>
      </c>
      <c r="L8" s="74">
        <v>0</v>
      </c>
      <c r="M8" s="98">
        <v>0</v>
      </c>
      <c r="N8" s="208">
        <f>SUM(O8:P8)</f>
        <v>459</v>
      </c>
      <c r="O8" s="68">
        <v>230</v>
      </c>
      <c r="P8" s="68">
        <v>229</v>
      </c>
      <c r="Q8" s="208"/>
      <c r="R8" s="61">
        <v>140</v>
      </c>
      <c r="S8" s="68">
        <v>160</v>
      </c>
      <c r="T8" s="95">
        <v>159</v>
      </c>
      <c r="U8" s="208">
        <f>SUM(V8:W8)</f>
        <v>22</v>
      </c>
      <c r="V8" s="68">
        <v>16</v>
      </c>
      <c r="W8" s="68">
        <v>6</v>
      </c>
      <c r="X8" s="110">
        <v>1</v>
      </c>
    </row>
    <row r="9" spans="2:24" ht="12" customHeight="1">
      <c r="B9" s="11"/>
      <c r="C9" s="12" t="s">
        <v>1</v>
      </c>
      <c r="D9" s="13"/>
      <c r="E9" s="221">
        <f t="shared" ref="E9:E43" si="1">SUM(F9:G9)</f>
        <v>160</v>
      </c>
      <c r="F9" s="70">
        <v>158</v>
      </c>
      <c r="G9" s="70">
        <v>2</v>
      </c>
      <c r="H9" s="396">
        <v>1</v>
      </c>
      <c r="I9" s="113">
        <v>4</v>
      </c>
      <c r="J9" s="215">
        <f t="shared" ref="J9:J43" si="2">SUM(K9:M9)</f>
        <v>1353</v>
      </c>
      <c r="K9" s="67">
        <v>1088</v>
      </c>
      <c r="L9" s="70">
        <v>4</v>
      </c>
      <c r="M9" s="76">
        <v>261</v>
      </c>
      <c r="N9" s="209">
        <f t="shared" ref="N9:N43" si="3">SUM(O9:P9)</f>
        <v>31061</v>
      </c>
      <c r="O9" s="67">
        <v>15844</v>
      </c>
      <c r="P9" s="67">
        <v>15217</v>
      </c>
      <c r="Q9" s="209"/>
      <c r="R9" s="83">
        <v>9805</v>
      </c>
      <c r="S9" s="67">
        <v>10410</v>
      </c>
      <c r="T9" s="96">
        <v>10846</v>
      </c>
      <c r="U9" s="215">
        <f t="shared" ref="U9:U43" si="4">SUM(V9:W9)</f>
        <v>2962</v>
      </c>
      <c r="V9" s="67">
        <v>1602</v>
      </c>
      <c r="W9" s="96">
        <v>1360</v>
      </c>
      <c r="X9" s="79">
        <v>359</v>
      </c>
    </row>
    <row r="10" spans="2:24" ht="12" customHeight="1">
      <c r="B10" s="11"/>
      <c r="C10" s="12" t="s">
        <v>2</v>
      </c>
      <c r="D10" s="13"/>
      <c r="E10" s="222">
        <f t="shared" si="1"/>
        <v>3</v>
      </c>
      <c r="F10" s="71">
        <v>3</v>
      </c>
      <c r="G10" s="71">
        <v>0</v>
      </c>
      <c r="H10" s="398">
        <v>2</v>
      </c>
      <c r="I10" s="112">
        <v>0</v>
      </c>
      <c r="J10" s="224">
        <f t="shared" si="2"/>
        <v>10</v>
      </c>
      <c r="K10" s="71">
        <v>10</v>
      </c>
      <c r="L10" s="71">
        <v>0</v>
      </c>
      <c r="M10" s="77">
        <v>0</v>
      </c>
      <c r="N10" s="237">
        <f t="shared" si="3"/>
        <v>212</v>
      </c>
      <c r="O10" s="69">
        <v>77</v>
      </c>
      <c r="P10" s="69">
        <v>135</v>
      </c>
      <c r="Q10" s="237"/>
      <c r="R10" s="84">
        <v>102</v>
      </c>
      <c r="S10" s="69">
        <v>46</v>
      </c>
      <c r="T10" s="97">
        <v>64</v>
      </c>
      <c r="U10" s="224">
        <f t="shared" si="4"/>
        <v>26</v>
      </c>
      <c r="V10" s="71">
        <v>11</v>
      </c>
      <c r="W10" s="77">
        <v>15</v>
      </c>
      <c r="X10" s="80">
        <v>4</v>
      </c>
    </row>
    <row r="11" spans="2:24" ht="12" customHeight="1">
      <c r="B11" s="11"/>
      <c r="C11" s="12" t="s">
        <v>3</v>
      </c>
      <c r="D11" s="13"/>
      <c r="E11" s="221">
        <f t="shared" si="1"/>
        <v>28</v>
      </c>
      <c r="F11" s="70">
        <v>27</v>
      </c>
      <c r="G11" s="70">
        <v>1</v>
      </c>
      <c r="H11" s="396">
        <v>2</v>
      </c>
      <c r="I11" s="113">
        <v>0</v>
      </c>
      <c r="J11" s="218">
        <f t="shared" si="2"/>
        <v>288</v>
      </c>
      <c r="K11" s="70">
        <v>251</v>
      </c>
      <c r="L11" s="70">
        <v>0</v>
      </c>
      <c r="M11" s="76">
        <v>37</v>
      </c>
      <c r="N11" s="209">
        <f t="shared" si="3"/>
        <v>7724</v>
      </c>
      <c r="O11" s="67">
        <v>3891</v>
      </c>
      <c r="P11" s="67">
        <v>3833</v>
      </c>
      <c r="Q11" s="209"/>
      <c r="R11" s="83">
        <v>2439</v>
      </c>
      <c r="S11" s="67">
        <v>2631</v>
      </c>
      <c r="T11" s="96">
        <v>2654</v>
      </c>
      <c r="U11" s="218">
        <f t="shared" si="4"/>
        <v>596</v>
      </c>
      <c r="V11" s="70">
        <v>324</v>
      </c>
      <c r="W11" s="76">
        <v>272</v>
      </c>
      <c r="X11" s="79">
        <v>57</v>
      </c>
    </row>
    <row r="12" spans="2:24" ht="12" customHeight="1">
      <c r="B12" s="11"/>
      <c r="C12" s="12" t="s">
        <v>4</v>
      </c>
      <c r="D12" s="13"/>
      <c r="E12" s="221">
        <f t="shared" si="1"/>
        <v>11</v>
      </c>
      <c r="F12" s="70">
        <v>11</v>
      </c>
      <c r="G12" s="70">
        <v>0</v>
      </c>
      <c r="H12" s="396">
        <v>0</v>
      </c>
      <c r="I12" s="113">
        <v>0</v>
      </c>
      <c r="J12" s="218">
        <f t="shared" si="2"/>
        <v>64</v>
      </c>
      <c r="K12" s="70">
        <v>51</v>
      </c>
      <c r="L12" s="70">
        <v>0</v>
      </c>
      <c r="M12" s="76">
        <v>13</v>
      </c>
      <c r="N12" s="209">
        <f t="shared" si="3"/>
        <v>1200</v>
      </c>
      <c r="O12" s="67">
        <v>600</v>
      </c>
      <c r="P12" s="67">
        <v>600</v>
      </c>
      <c r="Q12" s="209"/>
      <c r="R12" s="83">
        <v>388</v>
      </c>
      <c r="S12" s="67">
        <v>384</v>
      </c>
      <c r="T12" s="96">
        <v>428</v>
      </c>
      <c r="U12" s="218">
        <f t="shared" si="4"/>
        <v>162</v>
      </c>
      <c r="V12" s="70">
        <v>91</v>
      </c>
      <c r="W12" s="76">
        <v>71</v>
      </c>
      <c r="X12" s="79">
        <v>26</v>
      </c>
    </row>
    <row r="13" spans="2:24" ht="12" customHeight="1">
      <c r="B13" s="11"/>
      <c r="C13" s="12" t="s">
        <v>5</v>
      </c>
      <c r="D13" s="13"/>
      <c r="E13" s="221">
        <f t="shared" si="1"/>
        <v>8</v>
      </c>
      <c r="F13" s="70">
        <v>8</v>
      </c>
      <c r="G13" s="70">
        <v>0</v>
      </c>
      <c r="H13" s="396">
        <v>0</v>
      </c>
      <c r="I13" s="113">
        <v>0</v>
      </c>
      <c r="J13" s="218">
        <f t="shared" si="2"/>
        <v>47</v>
      </c>
      <c r="K13" s="70">
        <v>36</v>
      </c>
      <c r="L13" s="70">
        <v>0</v>
      </c>
      <c r="M13" s="76">
        <v>11</v>
      </c>
      <c r="N13" s="209">
        <f t="shared" si="3"/>
        <v>826</v>
      </c>
      <c r="O13" s="67">
        <v>425</v>
      </c>
      <c r="P13" s="67">
        <v>401</v>
      </c>
      <c r="Q13" s="209"/>
      <c r="R13" s="83">
        <v>256</v>
      </c>
      <c r="S13" s="67">
        <v>282</v>
      </c>
      <c r="T13" s="96">
        <v>288</v>
      </c>
      <c r="U13" s="218">
        <f t="shared" si="4"/>
        <v>126</v>
      </c>
      <c r="V13" s="70">
        <v>71</v>
      </c>
      <c r="W13" s="76">
        <v>55</v>
      </c>
      <c r="X13" s="79">
        <v>25</v>
      </c>
    </row>
    <row r="14" spans="2:24" ht="12" customHeight="1">
      <c r="B14" s="32"/>
      <c r="C14" s="25" t="s">
        <v>7</v>
      </c>
      <c r="D14" s="33"/>
      <c r="E14" s="218">
        <f t="shared" si="1"/>
        <v>11</v>
      </c>
      <c r="F14" s="70">
        <v>11</v>
      </c>
      <c r="G14" s="70">
        <v>0</v>
      </c>
      <c r="H14" s="396">
        <v>0</v>
      </c>
      <c r="I14" s="113">
        <v>0</v>
      </c>
      <c r="J14" s="218">
        <f t="shared" si="2"/>
        <v>112</v>
      </c>
      <c r="K14" s="70">
        <v>87</v>
      </c>
      <c r="L14" s="70">
        <v>0</v>
      </c>
      <c r="M14" s="76">
        <v>25</v>
      </c>
      <c r="N14" s="209">
        <f t="shared" si="3"/>
        <v>2580</v>
      </c>
      <c r="O14" s="67">
        <v>1350</v>
      </c>
      <c r="P14" s="67">
        <v>1230</v>
      </c>
      <c r="Q14" s="209"/>
      <c r="R14" s="83">
        <v>813</v>
      </c>
      <c r="S14" s="67">
        <v>869</v>
      </c>
      <c r="T14" s="96">
        <v>898</v>
      </c>
      <c r="U14" s="218">
        <f t="shared" si="4"/>
        <v>230</v>
      </c>
      <c r="V14" s="70">
        <v>114</v>
      </c>
      <c r="W14" s="76">
        <v>116</v>
      </c>
      <c r="X14" s="79">
        <v>21</v>
      </c>
    </row>
    <row r="15" spans="2:24" ht="12" customHeight="1">
      <c r="B15" s="11"/>
      <c r="C15" s="12" t="s">
        <v>8</v>
      </c>
      <c r="D15" s="13"/>
      <c r="E15" s="224">
        <f t="shared" si="1"/>
        <v>9</v>
      </c>
      <c r="F15" s="71">
        <v>9</v>
      </c>
      <c r="G15" s="71">
        <v>0</v>
      </c>
      <c r="H15" s="398">
        <v>0</v>
      </c>
      <c r="I15" s="112">
        <v>0</v>
      </c>
      <c r="J15" s="224">
        <f t="shared" si="2"/>
        <v>105</v>
      </c>
      <c r="K15" s="71">
        <v>83</v>
      </c>
      <c r="L15" s="71">
        <v>0</v>
      </c>
      <c r="M15" s="77">
        <v>22</v>
      </c>
      <c r="N15" s="237">
        <f t="shared" si="3"/>
        <v>2642</v>
      </c>
      <c r="O15" s="69">
        <v>1323</v>
      </c>
      <c r="P15" s="69">
        <v>1319</v>
      </c>
      <c r="Q15" s="237"/>
      <c r="R15" s="84">
        <v>835</v>
      </c>
      <c r="S15" s="69">
        <v>850</v>
      </c>
      <c r="T15" s="97">
        <v>957</v>
      </c>
      <c r="U15" s="224">
        <f t="shared" si="4"/>
        <v>205</v>
      </c>
      <c r="V15" s="70">
        <v>105</v>
      </c>
      <c r="W15" s="77">
        <v>100</v>
      </c>
      <c r="X15" s="80">
        <v>20</v>
      </c>
    </row>
    <row r="16" spans="2:24" ht="12" customHeight="1">
      <c r="B16" s="34"/>
      <c r="C16" s="26" t="s">
        <v>9</v>
      </c>
      <c r="D16" s="35"/>
      <c r="E16" s="218">
        <f t="shared" si="1"/>
        <v>8</v>
      </c>
      <c r="F16" s="70">
        <v>8</v>
      </c>
      <c r="G16" s="70">
        <v>0</v>
      </c>
      <c r="H16" s="396">
        <v>0</v>
      </c>
      <c r="I16" s="113">
        <v>0</v>
      </c>
      <c r="J16" s="218">
        <f t="shared" si="2"/>
        <v>52</v>
      </c>
      <c r="K16" s="70">
        <v>40</v>
      </c>
      <c r="L16" s="70">
        <v>0</v>
      </c>
      <c r="M16" s="76">
        <v>12</v>
      </c>
      <c r="N16" s="209">
        <f t="shared" si="3"/>
        <v>924</v>
      </c>
      <c r="O16" s="67">
        <v>506</v>
      </c>
      <c r="P16" s="67">
        <v>418</v>
      </c>
      <c r="Q16" s="209"/>
      <c r="R16" s="83">
        <v>297</v>
      </c>
      <c r="S16" s="67">
        <v>318</v>
      </c>
      <c r="T16" s="96">
        <v>309</v>
      </c>
      <c r="U16" s="218">
        <f t="shared" si="4"/>
        <v>125</v>
      </c>
      <c r="V16" s="74">
        <v>71</v>
      </c>
      <c r="W16" s="76">
        <v>54</v>
      </c>
      <c r="X16" s="79">
        <v>19</v>
      </c>
    </row>
    <row r="17" spans="1:24" ht="12" customHeight="1">
      <c r="B17" s="11"/>
      <c r="C17" s="12" t="s">
        <v>10</v>
      </c>
      <c r="D17" s="13"/>
      <c r="E17" s="218">
        <f t="shared" si="1"/>
        <v>3</v>
      </c>
      <c r="F17" s="70">
        <v>3</v>
      </c>
      <c r="G17" s="70">
        <v>0</v>
      </c>
      <c r="H17" s="396">
        <v>0</v>
      </c>
      <c r="I17" s="113">
        <v>0</v>
      </c>
      <c r="J17" s="218">
        <f t="shared" si="2"/>
        <v>30</v>
      </c>
      <c r="K17" s="70">
        <v>24</v>
      </c>
      <c r="L17" s="70">
        <v>0</v>
      </c>
      <c r="M17" s="76">
        <v>6</v>
      </c>
      <c r="N17" s="209">
        <f t="shared" si="3"/>
        <v>638</v>
      </c>
      <c r="O17" s="67">
        <v>350</v>
      </c>
      <c r="P17" s="67">
        <v>288</v>
      </c>
      <c r="Q17" s="209"/>
      <c r="R17" s="83">
        <v>200</v>
      </c>
      <c r="S17" s="67">
        <v>212</v>
      </c>
      <c r="T17" s="96">
        <v>226</v>
      </c>
      <c r="U17" s="218">
        <f t="shared" si="4"/>
        <v>60</v>
      </c>
      <c r="V17" s="70">
        <v>36</v>
      </c>
      <c r="W17" s="76">
        <v>24</v>
      </c>
      <c r="X17" s="79">
        <v>6</v>
      </c>
    </row>
    <row r="18" spans="1:24" ht="12" customHeight="1">
      <c r="B18" s="11"/>
      <c r="C18" s="12" t="s">
        <v>11</v>
      </c>
      <c r="D18" s="13"/>
      <c r="E18" s="218">
        <f t="shared" si="1"/>
        <v>17</v>
      </c>
      <c r="F18" s="70">
        <v>17</v>
      </c>
      <c r="G18" s="70">
        <v>0</v>
      </c>
      <c r="H18" s="396">
        <v>1</v>
      </c>
      <c r="I18" s="113">
        <v>0</v>
      </c>
      <c r="J18" s="218">
        <f t="shared" si="2"/>
        <v>135</v>
      </c>
      <c r="K18" s="70">
        <v>105</v>
      </c>
      <c r="L18" s="111">
        <v>0</v>
      </c>
      <c r="M18" s="76">
        <v>30</v>
      </c>
      <c r="N18" s="209">
        <f t="shared" si="3"/>
        <v>3137</v>
      </c>
      <c r="O18" s="67">
        <v>1586</v>
      </c>
      <c r="P18" s="67">
        <v>1551</v>
      </c>
      <c r="Q18" s="209"/>
      <c r="R18" s="83">
        <v>1013</v>
      </c>
      <c r="S18" s="67">
        <v>1019</v>
      </c>
      <c r="T18" s="96">
        <v>1105</v>
      </c>
      <c r="U18" s="218">
        <f t="shared" si="4"/>
        <v>290</v>
      </c>
      <c r="V18" s="70">
        <v>162</v>
      </c>
      <c r="W18" s="76">
        <v>128</v>
      </c>
      <c r="X18" s="79">
        <v>35</v>
      </c>
    </row>
    <row r="19" spans="1:24" ht="12" customHeight="1">
      <c r="B19" s="11"/>
      <c r="C19" s="12" t="s">
        <v>12</v>
      </c>
      <c r="D19" s="13"/>
      <c r="E19" s="218">
        <f t="shared" si="1"/>
        <v>2</v>
      </c>
      <c r="F19" s="70">
        <v>2</v>
      </c>
      <c r="G19" s="70">
        <v>0</v>
      </c>
      <c r="H19" s="396">
        <v>0</v>
      </c>
      <c r="I19" s="113">
        <v>0</v>
      </c>
      <c r="J19" s="218">
        <f t="shared" si="2"/>
        <v>19</v>
      </c>
      <c r="K19" s="70">
        <v>15</v>
      </c>
      <c r="L19" s="70">
        <v>0</v>
      </c>
      <c r="M19" s="76">
        <v>4</v>
      </c>
      <c r="N19" s="209">
        <f t="shared" si="3"/>
        <v>456</v>
      </c>
      <c r="O19" s="67">
        <v>227</v>
      </c>
      <c r="P19" s="67">
        <v>229</v>
      </c>
      <c r="Q19" s="209"/>
      <c r="R19" s="83">
        <v>135</v>
      </c>
      <c r="S19" s="67">
        <v>148</v>
      </c>
      <c r="T19" s="96">
        <v>173</v>
      </c>
      <c r="U19" s="218">
        <f t="shared" si="4"/>
        <v>53</v>
      </c>
      <c r="V19" s="70">
        <v>23</v>
      </c>
      <c r="W19" s="76">
        <v>30</v>
      </c>
      <c r="X19" s="79">
        <v>9</v>
      </c>
    </row>
    <row r="20" spans="1:24" ht="12" customHeight="1">
      <c r="A20" s="27"/>
      <c r="B20" s="11"/>
      <c r="C20" s="12" t="s">
        <v>13</v>
      </c>
      <c r="D20" s="13"/>
      <c r="E20" s="224">
        <f t="shared" si="1"/>
        <v>5</v>
      </c>
      <c r="F20" s="71">
        <v>5</v>
      </c>
      <c r="G20" s="71">
        <v>0</v>
      </c>
      <c r="H20" s="398">
        <v>0</v>
      </c>
      <c r="I20" s="112">
        <v>0</v>
      </c>
      <c r="J20" s="224">
        <f t="shared" si="2"/>
        <v>36</v>
      </c>
      <c r="K20" s="71">
        <v>29</v>
      </c>
      <c r="L20" s="71">
        <v>0</v>
      </c>
      <c r="M20" s="77">
        <v>7</v>
      </c>
      <c r="N20" s="237">
        <f t="shared" si="3"/>
        <v>743</v>
      </c>
      <c r="O20" s="69">
        <v>379</v>
      </c>
      <c r="P20" s="69">
        <v>364</v>
      </c>
      <c r="Q20" s="237"/>
      <c r="R20" s="84">
        <v>245</v>
      </c>
      <c r="S20" s="69">
        <v>234</v>
      </c>
      <c r="T20" s="97">
        <v>264</v>
      </c>
      <c r="U20" s="224">
        <f t="shared" si="4"/>
        <v>85</v>
      </c>
      <c r="V20" s="71">
        <v>48</v>
      </c>
      <c r="W20" s="77">
        <v>37</v>
      </c>
      <c r="X20" s="80">
        <v>11</v>
      </c>
    </row>
    <row r="21" spans="1:24" ht="12" customHeight="1">
      <c r="A21" s="57"/>
      <c r="B21" s="11"/>
      <c r="C21" s="12" t="s">
        <v>14</v>
      </c>
      <c r="D21" s="13"/>
      <c r="E21" s="218">
        <f t="shared" si="1"/>
        <v>4</v>
      </c>
      <c r="F21" s="70">
        <v>4</v>
      </c>
      <c r="G21" s="70">
        <v>0</v>
      </c>
      <c r="H21" s="396">
        <v>0</v>
      </c>
      <c r="I21" s="113">
        <v>0</v>
      </c>
      <c r="J21" s="218">
        <f t="shared" si="2"/>
        <v>30</v>
      </c>
      <c r="K21" s="70">
        <v>25</v>
      </c>
      <c r="L21" s="70">
        <v>0</v>
      </c>
      <c r="M21" s="76">
        <v>5</v>
      </c>
      <c r="N21" s="209">
        <f t="shared" si="3"/>
        <v>638</v>
      </c>
      <c r="O21" s="67">
        <v>321</v>
      </c>
      <c r="P21" s="67">
        <v>317</v>
      </c>
      <c r="Q21" s="209"/>
      <c r="R21" s="83">
        <v>195</v>
      </c>
      <c r="S21" s="67">
        <v>220</v>
      </c>
      <c r="T21" s="96">
        <v>223</v>
      </c>
      <c r="U21" s="218">
        <f t="shared" si="4"/>
        <v>66</v>
      </c>
      <c r="V21" s="70">
        <v>30</v>
      </c>
      <c r="W21" s="76">
        <v>36</v>
      </c>
      <c r="X21" s="79">
        <v>9</v>
      </c>
    </row>
    <row r="22" spans="1:24" ht="12" customHeight="1">
      <c r="A22" s="58"/>
      <c r="B22" s="11"/>
      <c r="C22" s="12" t="s">
        <v>15</v>
      </c>
      <c r="D22" s="13"/>
      <c r="E22" s="218">
        <f t="shared" si="1"/>
        <v>4</v>
      </c>
      <c r="F22" s="70">
        <v>4</v>
      </c>
      <c r="G22" s="70">
        <v>0</v>
      </c>
      <c r="H22" s="396">
        <v>0</v>
      </c>
      <c r="I22" s="113">
        <v>0</v>
      </c>
      <c r="J22" s="218">
        <f t="shared" si="2"/>
        <v>25</v>
      </c>
      <c r="K22" s="70">
        <v>20</v>
      </c>
      <c r="L22" s="70">
        <v>0</v>
      </c>
      <c r="M22" s="76">
        <v>5</v>
      </c>
      <c r="N22" s="209">
        <f t="shared" si="3"/>
        <v>559</v>
      </c>
      <c r="O22" s="67">
        <v>295</v>
      </c>
      <c r="P22" s="67">
        <v>264</v>
      </c>
      <c r="Q22" s="209"/>
      <c r="R22" s="83">
        <v>189</v>
      </c>
      <c r="S22" s="67">
        <v>172</v>
      </c>
      <c r="T22" s="96">
        <v>198</v>
      </c>
      <c r="U22" s="218">
        <f t="shared" si="4"/>
        <v>56</v>
      </c>
      <c r="V22" s="70">
        <v>29</v>
      </c>
      <c r="W22" s="76">
        <v>27</v>
      </c>
      <c r="X22" s="79">
        <v>8</v>
      </c>
    </row>
    <row r="23" spans="1:24" ht="12" customHeight="1">
      <c r="B23" s="11"/>
      <c r="C23" s="12" t="s">
        <v>6</v>
      </c>
      <c r="D23" s="13"/>
      <c r="E23" s="218">
        <f t="shared" si="1"/>
        <v>10</v>
      </c>
      <c r="F23" s="70">
        <v>10</v>
      </c>
      <c r="G23" s="70">
        <v>0</v>
      </c>
      <c r="H23" s="396">
        <v>0</v>
      </c>
      <c r="I23" s="113">
        <v>0</v>
      </c>
      <c r="J23" s="218">
        <f t="shared" si="2"/>
        <v>116</v>
      </c>
      <c r="K23" s="70">
        <v>96</v>
      </c>
      <c r="L23" s="70">
        <v>1</v>
      </c>
      <c r="M23" s="76">
        <v>19</v>
      </c>
      <c r="N23" s="209">
        <f t="shared" si="3"/>
        <v>2950</v>
      </c>
      <c r="O23" s="67">
        <v>1507</v>
      </c>
      <c r="P23" s="67">
        <v>1443</v>
      </c>
      <c r="Q23" s="209"/>
      <c r="R23" s="83">
        <v>911</v>
      </c>
      <c r="S23" s="67">
        <v>1020</v>
      </c>
      <c r="T23" s="96">
        <v>1019</v>
      </c>
      <c r="U23" s="218">
        <f t="shared" si="4"/>
        <v>241</v>
      </c>
      <c r="V23" s="70">
        <v>136</v>
      </c>
      <c r="W23" s="76">
        <v>105</v>
      </c>
      <c r="X23" s="79">
        <v>21</v>
      </c>
    </row>
    <row r="24" spans="1:24" ht="12" customHeight="1">
      <c r="B24" s="11"/>
      <c r="C24" s="12" t="s">
        <v>197</v>
      </c>
      <c r="D24" s="13"/>
      <c r="E24" s="218">
        <f t="shared" si="1"/>
        <v>6</v>
      </c>
      <c r="F24" s="70">
        <v>6</v>
      </c>
      <c r="G24" s="70">
        <v>0</v>
      </c>
      <c r="H24" s="396">
        <v>0</v>
      </c>
      <c r="I24" s="113">
        <v>0</v>
      </c>
      <c r="J24" s="218">
        <f t="shared" si="2"/>
        <v>60</v>
      </c>
      <c r="K24" s="70">
        <v>52</v>
      </c>
      <c r="L24" s="70">
        <v>1</v>
      </c>
      <c r="M24" s="76">
        <v>7</v>
      </c>
      <c r="N24" s="209">
        <f t="shared" si="3"/>
        <v>1592</v>
      </c>
      <c r="O24" s="67">
        <v>822</v>
      </c>
      <c r="P24" s="67">
        <v>770</v>
      </c>
      <c r="Q24" s="209"/>
      <c r="R24" s="72">
        <v>486</v>
      </c>
      <c r="S24" s="70">
        <v>543</v>
      </c>
      <c r="T24" s="76">
        <v>563</v>
      </c>
      <c r="U24" s="218">
        <f t="shared" si="4"/>
        <v>116</v>
      </c>
      <c r="V24" s="70">
        <v>63</v>
      </c>
      <c r="W24" s="76">
        <v>53</v>
      </c>
      <c r="X24" s="79">
        <v>10</v>
      </c>
    </row>
    <row r="25" spans="1:24" ht="12" customHeight="1">
      <c r="B25" s="11"/>
      <c r="C25" s="12" t="s">
        <v>16</v>
      </c>
      <c r="D25" s="13"/>
      <c r="E25" s="224">
        <f t="shared" si="1"/>
        <v>1</v>
      </c>
      <c r="F25" s="71">
        <v>1</v>
      </c>
      <c r="G25" s="71">
        <v>0</v>
      </c>
      <c r="H25" s="398">
        <v>0</v>
      </c>
      <c r="I25" s="112">
        <v>0</v>
      </c>
      <c r="J25" s="224">
        <f t="shared" si="2"/>
        <v>15</v>
      </c>
      <c r="K25" s="71">
        <v>12</v>
      </c>
      <c r="L25" s="71">
        <v>0</v>
      </c>
      <c r="M25" s="77">
        <v>3</v>
      </c>
      <c r="N25" s="237">
        <f t="shared" si="3"/>
        <v>382</v>
      </c>
      <c r="O25" s="69">
        <v>195</v>
      </c>
      <c r="P25" s="69">
        <v>187</v>
      </c>
      <c r="Q25" s="237"/>
      <c r="R25" s="82">
        <v>120</v>
      </c>
      <c r="S25" s="71">
        <v>132</v>
      </c>
      <c r="T25" s="77">
        <v>130</v>
      </c>
      <c r="U25" s="224">
        <f t="shared" si="4"/>
        <v>31</v>
      </c>
      <c r="V25" s="71">
        <v>13</v>
      </c>
      <c r="W25" s="77">
        <v>18</v>
      </c>
      <c r="X25" s="80">
        <v>10</v>
      </c>
    </row>
    <row r="26" spans="1:24" ht="12" customHeight="1">
      <c r="B26" s="11"/>
      <c r="C26" s="12" t="s">
        <v>17</v>
      </c>
      <c r="D26" s="13"/>
      <c r="E26" s="218">
        <f t="shared" si="1"/>
        <v>3</v>
      </c>
      <c r="F26" s="70">
        <v>3</v>
      </c>
      <c r="G26" s="70">
        <v>0</v>
      </c>
      <c r="H26" s="396">
        <v>0</v>
      </c>
      <c r="I26" s="113">
        <v>3</v>
      </c>
      <c r="J26" s="218">
        <f t="shared" si="2"/>
        <v>12</v>
      </c>
      <c r="K26" s="70">
        <v>9</v>
      </c>
      <c r="L26" s="70">
        <v>0</v>
      </c>
      <c r="M26" s="76">
        <v>3</v>
      </c>
      <c r="N26" s="209">
        <f t="shared" si="3"/>
        <v>104</v>
      </c>
      <c r="O26" s="67">
        <v>52</v>
      </c>
      <c r="P26" s="67">
        <v>52</v>
      </c>
      <c r="Q26" s="209"/>
      <c r="R26" s="72">
        <v>40</v>
      </c>
      <c r="S26" s="70">
        <v>30</v>
      </c>
      <c r="T26" s="76">
        <v>34</v>
      </c>
      <c r="U26" s="218">
        <f t="shared" si="4"/>
        <v>32</v>
      </c>
      <c r="V26" s="70">
        <v>23</v>
      </c>
      <c r="W26" s="76">
        <v>9</v>
      </c>
      <c r="X26" s="79">
        <v>5</v>
      </c>
    </row>
    <row r="27" spans="1:24" ht="12" customHeight="1">
      <c r="B27" s="11"/>
      <c r="C27" s="12" t="s">
        <v>18</v>
      </c>
      <c r="D27" s="13"/>
      <c r="E27" s="218">
        <f t="shared" si="1"/>
        <v>3</v>
      </c>
      <c r="F27" s="70">
        <v>3</v>
      </c>
      <c r="G27" s="70">
        <v>0</v>
      </c>
      <c r="H27" s="396">
        <v>0</v>
      </c>
      <c r="I27" s="113">
        <v>0</v>
      </c>
      <c r="J27" s="218">
        <f t="shared" si="2"/>
        <v>19</v>
      </c>
      <c r="K27" s="70">
        <v>13</v>
      </c>
      <c r="L27" s="70">
        <v>0</v>
      </c>
      <c r="M27" s="76">
        <v>6</v>
      </c>
      <c r="N27" s="209">
        <f t="shared" si="3"/>
        <v>328</v>
      </c>
      <c r="O27" s="67">
        <v>170</v>
      </c>
      <c r="P27" s="67">
        <v>158</v>
      </c>
      <c r="Q27" s="209"/>
      <c r="R27" s="72">
        <v>103</v>
      </c>
      <c r="S27" s="70">
        <v>116</v>
      </c>
      <c r="T27" s="76">
        <v>109</v>
      </c>
      <c r="U27" s="218">
        <f t="shared" si="4"/>
        <v>49</v>
      </c>
      <c r="V27" s="70">
        <v>27</v>
      </c>
      <c r="W27" s="76">
        <v>22</v>
      </c>
      <c r="X27" s="79">
        <v>7</v>
      </c>
    </row>
    <row r="28" spans="1:24" ht="12" customHeight="1">
      <c r="B28" s="11"/>
      <c r="C28" s="12" t="s">
        <v>19</v>
      </c>
      <c r="D28" s="13"/>
      <c r="E28" s="218">
        <f t="shared" si="1"/>
        <v>3</v>
      </c>
      <c r="F28" s="70">
        <v>3</v>
      </c>
      <c r="G28" s="70">
        <v>0</v>
      </c>
      <c r="H28" s="396">
        <v>0</v>
      </c>
      <c r="I28" s="113">
        <v>0</v>
      </c>
      <c r="J28" s="218">
        <f t="shared" si="2"/>
        <v>35</v>
      </c>
      <c r="K28" s="70">
        <v>31</v>
      </c>
      <c r="L28" s="70">
        <v>0</v>
      </c>
      <c r="M28" s="76">
        <v>4</v>
      </c>
      <c r="N28" s="209">
        <f t="shared" si="3"/>
        <v>908</v>
      </c>
      <c r="O28" s="67">
        <v>458</v>
      </c>
      <c r="P28" s="67">
        <v>450</v>
      </c>
      <c r="Q28" s="209"/>
      <c r="R28" s="72">
        <v>291</v>
      </c>
      <c r="S28" s="70">
        <v>297</v>
      </c>
      <c r="T28" s="76">
        <v>320</v>
      </c>
      <c r="U28" s="218">
        <f t="shared" si="4"/>
        <v>71</v>
      </c>
      <c r="V28" s="70">
        <v>35</v>
      </c>
      <c r="W28" s="76">
        <v>36</v>
      </c>
      <c r="X28" s="79">
        <v>7</v>
      </c>
    </row>
    <row r="29" spans="1:24" ht="12" customHeight="1">
      <c r="B29" s="11"/>
      <c r="C29" s="12" t="s">
        <v>20</v>
      </c>
      <c r="D29" s="13"/>
      <c r="E29" s="218">
        <f t="shared" si="1"/>
        <v>2</v>
      </c>
      <c r="F29" s="70">
        <v>2</v>
      </c>
      <c r="G29" s="70">
        <v>0</v>
      </c>
      <c r="H29" s="396">
        <v>0</v>
      </c>
      <c r="I29" s="113">
        <v>0</v>
      </c>
      <c r="J29" s="218">
        <f t="shared" si="2"/>
        <v>28</v>
      </c>
      <c r="K29" s="70">
        <v>24</v>
      </c>
      <c r="L29" s="70">
        <v>0</v>
      </c>
      <c r="M29" s="76">
        <v>4</v>
      </c>
      <c r="N29" s="221">
        <f t="shared" si="3"/>
        <v>754</v>
      </c>
      <c r="O29" s="70">
        <v>337</v>
      </c>
      <c r="P29" s="70">
        <v>417</v>
      </c>
      <c r="Q29" s="221"/>
      <c r="R29" s="72">
        <v>240</v>
      </c>
      <c r="S29" s="70">
        <v>255</v>
      </c>
      <c r="T29" s="76">
        <v>259</v>
      </c>
      <c r="U29" s="218">
        <f t="shared" si="4"/>
        <v>52</v>
      </c>
      <c r="V29" s="70">
        <v>23</v>
      </c>
      <c r="W29" s="76">
        <v>29</v>
      </c>
      <c r="X29" s="79">
        <v>4</v>
      </c>
    </row>
    <row r="30" spans="1:24" ht="12" customHeight="1">
      <c r="B30" s="11"/>
      <c r="C30" s="12" t="s">
        <v>21</v>
      </c>
      <c r="D30" s="13"/>
      <c r="E30" s="224">
        <f t="shared" si="1"/>
        <v>2</v>
      </c>
      <c r="F30" s="71">
        <v>2</v>
      </c>
      <c r="G30" s="71">
        <v>0</v>
      </c>
      <c r="H30" s="398">
        <v>0</v>
      </c>
      <c r="I30" s="112">
        <v>0</v>
      </c>
      <c r="J30" s="224">
        <f t="shared" si="2"/>
        <v>8</v>
      </c>
      <c r="K30" s="71">
        <v>6</v>
      </c>
      <c r="L30" s="71">
        <v>0</v>
      </c>
      <c r="M30" s="112">
        <v>2</v>
      </c>
      <c r="N30" s="222">
        <f t="shared" si="3"/>
        <v>101</v>
      </c>
      <c r="O30" s="71">
        <v>40</v>
      </c>
      <c r="P30" s="71">
        <v>61</v>
      </c>
      <c r="Q30" s="222"/>
      <c r="R30" s="82">
        <v>38</v>
      </c>
      <c r="S30" s="71">
        <v>39</v>
      </c>
      <c r="T30" s="77">
        <v>24</v>
      </c>
      <c r="U30" s="224">
        <f t="shared" si="4"/>
        <v>20</v>
      </c>
      <c r="V30" s="71">
        <v>13</v>
      </c>
      <c r="W30" s="77">
        <v>7</v>
      </c>
      <c r="X30" s="80">
        <v>4</v>
      </c>
    </row>
    <row r="31" spans="1:24" ht="12" customHeight="1">
      <c r="B31" s="11"/>
      <c r="C31" s="12" t="s">
        <v>23</v>
      </c>
      <c r="D31" s="13"/>
      <c r="E31" s="221">
        <f t="shared" si="1"/>
        <v>1</v>
      </c>
      <c r="F31" s="70">
        <v>1</v>
      </c>
      <c r="G31" s="70">
        <v>0</v>
      </c>
      <c r="H31" s="396">
        <v>0</v>
      </c>
      <c r="I31" s="113">
        <v>0</v>
      </c>
      <c r="J31" s="218">
        <f t="shared" si="2"/>
        <v>19</v>
      </c>
      <c r="K31" s="70">
        <v>14</v>
      </c>
      <c r="L31" s="70">
        <v>0</v>
      </c>
      <c r="M31" s="76">
        <v>5</v>
      </c>
      <c r="N31" s="221">
        <f t="shared" si="3"/>
        <v>436</v>
      </c>
      <c r="O31" s="70">
        <v>233</v>
      </c>
      <c r="P31" s="70">
        <v>203</v>
      </c>
      <c r="Q31" s="221"/>
      <c r="R31" s="72">
        <v>135</v>
      </c>
      <c r="S31" s="70">
        <v>153</v>
      </c>
      <c r="T31" s="76">
        <v>148</v>
      </c>
      <c r="U31" s="218">
        <f t="shared" si="4"/>
        <v>36</v>
      </c>
      <c r="V31" s="70">
        <v>16</v>
      </c>
      <c r="W31" s="76">
        <v>20</v>
      </c>
      <c r="X31" s="79">
        <v>2</v>
      </c>
    </row>
    <row r="32" spans="1:24" ht="12" customHeight="1">
      <c r="B32" s="11"/>
      <c r="C32" s="12" t="s">
        <v>22</v>
      </c>
      <c r="D32" s="13"/>
      <c r="E32" s="221">
        <f t="shared" si="1"/>
        <v>1</v>
      </c>
      <c r="F32" s="70">
        <v>1</v>
      </c>
      <c r="G32" s="70">
        <v>0</v>
      </c>
      <c r="H32" s="396">
        <v>0</v>
      </c>
      <c r="I32" s="113">
        <v>0</v>
      </c>
      <c r="J32" s="218">
        <f t="shared" si="2"/>
        <v>9</v>
      </c>
      <c r="K32" s="70">
        <v>6</v>
      </c>
      <c r="L32" s="70">
        <v>0</v>
      </c>
      <c r="M32" s="76">
        <v>3</v>
      </c>
      <c r="N32" s="221">
        <f t="shared" si="3"/>
        <v>193</v>
      </c>
      <c r="O32" s="70">
        <v>106</v>
      </c>
      <c r="P32" s="70">
        <v>87</v>
      </c>
      <c r="Q32" s="221"/>
      <c r="R32" s="72">
        <v>64</v>
      </c>
      <c r="S32" s="70">
        <v>69</v>
      </c>
      <c r="T32" s="76">
        <v>60</v>
      </c>
      <c r="U32" s="218">
        <f t="shared" si="4"/>
        <v>18</v>
      </c>
      <c r="V32" s="70">
        <v>12</v>
      </c>
      <c r="W32" s="76">
        <v>6</v>
      </c>
      <c r="X32" s="79">
        <v>2</v>
      </c>
    </row>
    <row r="33" spans="2:24" ht="12" customHeight="1">
      <c r="B33" s="11"/>
      <c r="C33" s="12" t="s">
        <v>24</v>
      </c>
      <c r="D33" s="13"/>
      <c r="E33" s="221">
        <f t="shared" si="1"/>
        <v>2</v>
      </c>
      <c r="F33" s="70">
        <v>2</v>
      </c>
      <c r="G33" s="70">
        <v>0</v>
      </c>
      <c r="H33" s="396">
        <v>0</v>
      </c>
      <c r="I33" s="113">
        <v>0</v>
      </c>
      <c r="J33" s="218">
        <f t="shared" si="2"/>
        <v>8</v>
      </c>
      <c r="K33" s="70">
        <v>6</v>
      </c>
      <c r="L33" s="70">
        <v>0</v>
      </c>
      <c r="M33" s="76">
        <v>2</v>
      </c>
      <c r="N33" s="221">
        <f t="shared" si="3"/>
        <v>119</v>
      </c>
      <c r="O33" s="70">
        <v>59</v>
      </c>
      <c r="P33" s="70">
        <v>60</v>
      </c>
      <c r="Q33" s="221"/>
      <c r="R33" s="72">
        <v>46</v>
      </c>
      <c r="S33" s="70">
        <v>36</v>
      </c>
      <c r="T33" s="76">
        <v>37</v>
      </c>
      <c r="U33" s="218">
        <f t="shared" si="4"/>
        <v>22</v>
      </c>
      <c r="V33" s="70">
        <v>12</v>
      </c>
      <c r="W33" s="76">
        <v>10</v>
      </c>
      <c r="X33" s="79">
        <v>4</v>
      </c>
    </row>
    <row r="34" spans="2:24" ht="12" customHeight="1">
      <c r="B34" s="11"/>
      <c r="C34" s="12" t="s">
        <v>25</v>
      </c>
      <c r="D34" s="13"/>
      <c r="E34" s="218">
        <f t="shared" si="1"/>
        <v>1</v>
      </c>
      <c r="F34" s="70">
        <v>1</v>
      </c>
      <c r="G34" s="70">
        <v>0</v>
      </c>
      <c r="H34" s="396">
        <v>0</v>
      </c>
      <c r="I34" s="113">
        <v>0</v>
      </c>
      <c r="J34" s="218">
        <f t="shared" si="2"/>
        <v>4</v>
      </c>
      <c r="K34" s="70">
        <v>3</v>
      </c>
      <c r="L34" s="70">
        <v>0</v>
      </c>
      <c r="M34" s="76">
        <v>1</v>
      </c>
      <c r="N34" s="221">
        <f t="shared" si="3"/>
        <v>40</v>
      </c>
      <c r="O34" s="70">
        <v>17</v>
      </c>
      <c r="P34" s="70">
        <v>23</v>
      </c>
      <c r="Q34" s="221"/>
      <c r="R34" s="72">
        <v>14</v>
      </c>
      <c r="S34" s="70">
        <v>14</v>
      </c>
      <c r="T34" s="76">
        <v>12</v>
      </c>
      <c r="U34" s="218">
        <f t="shared" si="4"/>
        <v>11</v>
      </c>
      <c r="V34" s="70">
        <v>7</v>
      </c>
      <c r="W34" s="76">
        <v>4</v>
      </c>
      <c r="X34" s="79">
        <v>1</v>
      </c>
    </row>
    <row r="35" spans="2:24" ht="12" customHeight="1">
      <c r="B35" s="11"/>
      <c r="C35" s="12" t="s">
        <v>88</v>
      </c>
      <c r="D35" s="13"/>
      <c r="E35" s="224">
        <f t="shared" si="1"/>
        <v>2</v>
      </c>
      <c r="F35" s="71">
        <v>2</v>
      </c>
      <c r="G35" s="71">
        <v>0</v>
      </c>
      <c r="H35" s="398">
        <v>0</v>
      </c>
      <c r="I35" s="112">
        <v>0</v>
      </c>
      <c r="J35" s="224">
        <f t="shared" si="2"/>
        <v>15</v>
      </c>
      <c r="K35" s="71">
        <v>12</v>
      </c>
      <c r="L35" s="71">
        <v>0</v>
      </c>
      <c r="M35" s="77">
        <v>3</v>
      </c>
      <c r="N35" s="222">
        <f t="shared" si="3"/>
        <v>345</v>
      </c>
      <c r="O35" s="71">
        <v>171</v>
      </c>
      <c r="P35" s="71">
        <v>174</v>
      </c>
      <c r="Q35" s="222"/>
      <c r="R35" s="82">
        <v>108</v>
      </c>
      <c r="S35" s="71">
        <v>111</v>
      </c>
      <c r="T35" s="77">
        <v>126</v>
      </c>
      <c r="U35" s="224">
        <f t="shared" si="4"/>
        <v>40</v>
      </c>
      <c r="V35" s="71">
        <v>23</v>
      </c>
      <c r="W35" s="77">
        <v>17</v>
      </c>
      <c r="X35" s="80">
        <v>5</v>
      </c>
    </row>
    <row r="36" spans="2:24" ht="12" customHeight="1">
      <c r="B36" s="11"/>
      <c r="C36" s="12" t="s">
        <v>26</v>
      </c>
      <c r="D36" s="13"/>
      <c r="E36" s="211">
        <f t="shared" si="1"/>
        <v>5</v>
      </c>
      <c r="F36" s="74">
        <v>5</v>
      </c>
      <c r="G36" s="74">
        <v>0</v>
      </c>
      <c r="H36" s="399">
        <v>0</v>
      </c>
      <c r="I36" s="397">
        <v>0</v>
      </c>
      <c r="J36" s="211">
        <f t="shared" si="2"/>
        <v>18</v>
      </c>
      <c r="K36" s="74">
        <v>13</v>
      </c>
      <c r="L36" s="74">
        <v>2</v>
      </c>
      <c r="M36" s="98">
        <v>3</v>
      </c>
      <c r="N36" s="206">
        <f t="shared" si="3"/>
        <v>196</v>
      </c>
      <c r="O36" s="74">
        <v>102</v>
      </c>
      <c r="P36" s="74">
        <v>94</v>
      </c>
      <c r="Q36" s="206"/>
      <c r="R36" s="89">
        <v>67</v>
      </c>
      <c r="S36" s="74">
        <v>53</v>
      </c>
      <c r="T36" s="98">
        <v>76</v>
      </c>
      <c r="U36" s="211">
        <f t="shared" si="4"/>
        <v>50</v>
      </c>
      <c r="V36" s="74">
        <v>32</v>
      </c>
      <c r="W36" s="98">
        <v>18</v>
      </c>
      <c r="X36" s="110">
        <v>9</v>
      </c>
    </row>
    <row r="37" spans="2:24" ht="12" customHeight="1">
      <c r="B37" s="11"/>
      <c r="C37" s="12" t="s">
        <v>27</v>
      </c>
      <c r="D37" s="13"/>
      <c r="E37" s="218">
        <f t="shared" si="1"/>
        <v>1</v>
      </c>
      <c r="F37" s="70">
        <v>1</v>
      </c>
      <c r="G37" s="70">
        <v>0</v>
      </c>
      <c r="H37" s="396">
        <v>0</v>
      </c>
      <c r="I37" s="113">
        <v>0</v>
      </c>
      <c r="J37" s="218">
        <f t="shared" si="2"/>
        <v>3</v>
      </c>
      <c r="K37" s="70">
        <v>3</v>
      </c>
      <c r="L37" s="70">
        <v>0</v>
      </c>
      <c r="M37" s="76">
        <v>0</v>
      </c>
      <c r="N37" s="221">
        <f t="shared" si="3"/>
        <v>73</v>
      </c>
      <c r="O37" s="70">
        <v>25</v>
      </c>
      <c r="P37" s="70">
        <v>48</v>
      </c>
      <c r="Q37" s="221"/>
      <c r="R37" s="72">
        <v>24</v>
      </c>
      <c r="S37" s="70">
        <v>27</v>
      </c>
      <c r="T37" s="76">
        <v>22</v>
      </c>
      <c r="U37" s="218">
        <f t="shared" si="4"/>
        <v>11</v>
      </c>
      <c r="V37" s="70">
        <v>7</v>
      </c>
      <c r="W37" s="76">
        <v>4</v>
      </c>
      <c r="X37" s="79">
        <v>3</v>
      </c>
    </row>
    <row r="38" spans="2:24" ht="12" customHeight="1">
      <c r="B38" s="11"/>
      <c r="C38" s="12" t="s">
        <v>28</v>
      </c>
      <c r="D38" s="13"/>
      <c r="E38" s="218">
        <f t="shared" si="1"/>
        <v>1</v>
      </c>
      <c r="F38" s="70">
        <v>1</v>
      </c>
      <c r="G38" s="70">
        <v>0</v>
      </c>
      <c r="H38" s="396">
        <v>0</v>
      </c>
      <c r="I38" s="113">
        <v>0</v>
      </c>
      <c r="J38" s="218">
        <f t="shared" si="2"/>
        <v>5</v>
      </c>
      <c r="K38" s="70">
        <v>3</v>
      </c>
      <c r="L38" s="70">
        <v>0</v>
      </c>
      <c r="M38" s="113">
        <v>2</v>
      </c>
      <c r="N38" s="221">
        <f t="shared" si="3"/>
        <v>56</v>
      </c>
      <c r="O38" s="70">
        <v>31</v>
      </c>
      <c r="P38" s="70">
        <v>25</v>
      </c>
      <c r="Q38" s="221"/>
      <c r="R38" s="72">
        <v>14</v>
      </c>
      <c r="S38" s="70">
        <v>22</v>
      </c>
      <c r="T38" s="76">
        <v>20</v>
      </c>
      <c r="U38" s="218">
        <f t="shared" si="4"/>
        <v>13</v>
      </c>
      <c r="V38" s="70">
        <v>9</v>
      </c>
      <c r="W38" s="76">
        <v>4</v>
      </c>
      <c r="X38" s="79">
        <v>3</v>
      </c>
    </row>
    <row r="39" spans="2:24" ht="12" customHeight="1">
      <c r="B39" s="11"/>
      <c r="C39" s="12" t="s">
        <v>29</v>
      </c>
      <c r="D39" s="13"/>
      <c r="E39" s="218">
        <f t="shared" si="1"/>
        <v>1</v>
      </c>
      <c r="F39" s="70">
        <v>1</v>
      </c>
      <c r="G39" s="70">
        <v>0</v>
      </c>
      <c r="H39" s="396">
        <v>0</v>
      </c>
      <c r="I39" s="113">
        <v>1</v>
      </c>
      <c r="J39" s="218">
        <f t="shared" si="2"/>
        <v>9</v>
      </c>
      <c r="K39" s="70">
        <v>6</v>
      </c>
      <c r="L39" s="70">
        <v>0</v>
      </c>
      <c r="M39" s="76">
        <v>3</v>
      </c>
      <c r="N39" s="221">
        <f t="shared" si="3"/>
        <v>205</v>
      </c>
      <c r="O39" s="70">
        <v>109</v>
      </c>
      <c r="P39" s="70">
        <v>96</v>
      </c>
      <c r="Q39" s="221"/>
      <c r="R39" s="72">
        <v>67</v>
      </c>
      <c r="S39" s="70">
        <v>64</v>
      </c>
      <c r="T39" s="76">
        <v>74</v>
      </c>
      <c r="U39" s="218">
        <f t="shared" si="4"/>
        <v>18</v>
      </c>
      <c r="V39" s="70">
        <v>10</v>
      </c>
      <c r="W39" s="76">
        <v>8</v>
      </c>
      <c r="X39" s="79">
        <v>2</v>
      </c>
    </row>
    <row r="40" spans="2:24" ht="12" customHeight="1">
      <c r="B40" s="11"/>
      <c r="C40" s="12" t="s">
        <v>31</v>
      </c>
      <c r="D40" s="13"/>
      <c r="E40" s="224">
        <f t="shared" si="1"/>
        <v>1</v>
      </c>
      <c r="F40" s="71">
        <v>1</v>
      </c>
      <c r="G40" s="71">
        <v>0</v>
      </c>
      <c r="H40" s="398">
        <v>0</v>
      </c>
      <c r="I40" s="112">
        <v>0</v>
      </c>
      <c r="J40" s="224">
        <f t="shared" si="2"/>
        <v>5</v>
      </c>
      <c r="K40" s="71">
        <v>3</v>
      </c>
      <c r="L40" s="71">
        <v>0</v>
      </c>
      <c r="M40" s="77">
        <v>2</v>
      </c>
      <c r="N40" s="222">
        <f t="shared" si="3"/>
        <v>89</v>
      </c>
      <c r="O40" s="71">
        <v>52</v>
      </c>
      <c r="P40" s="71">
        <v>37</v>
      </c>
      <c r="Q40" s="222"/>
      <c r="R40" s="82">
        <v>33</v>
      </c>
      <c r="S40" s="71">
        <v>31</v>
      </c>
      <c r="T40" s="77">
        <v>25</v>
      </c>
      <c r="U40" s="224">
        <f t="shared" si="4"/>
        <v>20</v>
      </c>
      <c r="V40" s="71">
        <v>11</v>
      </c>
      <c r="W40" s="77">
        <v>9</v>
      </c>
      <c r="X40" s="80">
        <v>4</v>
      </c>
    </row>
    <row r="41" spans="2:24" ht="12" customHeight="1">
      <c r="B41" s="11"/>
      <c r="C41" s="12" t="s">
        <v>32</v>
      </c>
      <c r="D41" s="13"/>
      <c r="E41" s="221">
        <f t="shared" si="1"/>
        <v>1</v>
      </c>
      <c r="F41" s="70">
        <v>1</v>
      </c>
      <c r="G41" s="70">
        <v>0</v>
      </c>
      <c r="H41" s="396">
        <v>0</v>
      </c>
      <c r="I41" s="113">
        <v>0</v>
      </c>
      <c r="J41" s="218">
        <f t="shared" si="2"/>
        <v>8</v>
      </c>
      <c r="K41" s="70">
        <v>6</v>
      </c>
      <c r="L41" s="70">
        <v>0</v>
      </c>
      <c r="M41" s="113">
        <v>2</v>
      </c>
      <c r="N41" s="221">
        <f t="shared" si="3"/>
        <v>151</v>
      </c>
      <c r="O41" s="70">
        <v>82</v>
      </c>
      <c r="P41" s="70">
        <v>69</v>
      </c>
      <c r="Q41" s="221"/>
      <c r="R41" s="72">
        <v>49</v>
      </c>
      <c r="S41" s="70">
        <v>53</v>
      </c>
      <c r="T41" s="76">
        <v>49</v>
      </c>
      <c r="U41" s="218">
        <f t="shared" si="4"/>
        <v>18</v>
      </c>
      <c r="V41" s="70">
        <v>8</v>
      </c>
      <c r="W41" s="76">
        <v>10</v>
      </c>
      <c r="X41" s="79">
        <v>2</v>
      </c>
    </row>
    <row r="42" spans="2:24" ht="12" customHeight="1">
      <c r="B42" s="32"/>
      <c r="C42" s="25" t="s">
        <v>30</v>
      </c>
      <c r="D42" s="33"/>
      <c r="E42" s="221">
        <f t="shared" si="1"/>
        <v>4</v>
      </c>
      <c r="F42" s="70">
        <v>4</v>
      </c>
      <c r="G42" s="70">
        <v>0</v>
      </c>
      <c r="H42" s="396">
        <v>0</v>
      </c>
      <c r="I42" s="113">
        <v>0</v>
      </c>
      <c r="J42" s="218">
        <f t="shared" si="2"/>
        <v>23</v>
      </c>
      <c r="K42" s="70">
        <v>17</v>
      </c>
      <c r="L42" s="111">
        <v>0</v>
      </c>
      <c r="M42" s="76">
        <v>6</v>
      </c>
      <c r="N42" s="221">
        <f t="shared" si="3"/>
        <v>390</v>
      </c>
      <c r="O42" s="70">
        <v>188</v>
      </c>
      <c r="P42" s="70">
        <v>202</v>
      </c>
      <c r="Q42" s="221"/>
      <c r="R42" s="72">
        <v>104</v>
      </c>
      <c r="S42" s="70">
        <v>131</v>
      </c>
      <c r="T42" s="76">
        <v>155</v>
      </c>
      <c r="U42" s="218">
        <f t="shared" si="4"/>
        <v>57</v>
      </c>
      <c r="V42" s="70">
        <v>29</v>
      </c>
      <c r="W42" s="76">
        <v>28</v>
      </c>
      <c r="X42" s="79">
        <v>8</v>
      </c>
    </row>
    <row r="43" spans="2:24" ht="12" customHeight="1">
      <c r="B43" s="29"/>
      <c r="C43" s="30" t="s">
        <v>33</v>
      </c>
      <c r="D43" s="31"/>
      <c r="E43" s="223">
        <f t="shared" si="1"/>
        <v>3</v>
      </c>
      <c r="F43" s="73">
        <v>2</v>
      </c>
      <c r="G43" s="73">
        <v>1</v>
      </c>
      <c r="H43" s="116">
        <v>0</v>
      </c>
      <c r="I43" s="117">
        <v>0</v>
      </c>
      <c r="J43" s="225">
        <f t="shared" si="2"/>
        <v>13</v>
      </c>
      <c r="K43" s="73">
        <v>9</v>
      </c>
      <c r="L43" s="73">
        <v>0</v>
      </c>
      <c r="M43" s="78">
        <v>4</v>
      </c>
      <c r="N43" s="223">
        <f t="shared" si="3"/>
        <v>253</v>
      </c>
      <c r="O43" s="73">
        <v>142</v>
      </c>
      <c r="P43" s="73">
        <v>111</v>
      </c>
      <c r="Q43" s="223"/>
      <c r="R43" s="85">
        <v>88</v>
      </c>
      <c r="S43" s="73">
        <v>81</v>
      </c>
      <c r="T43" s="78">
        <v>84</v>
      </c>
      <c r="U43" s="225">
        <f t="shared" si="4"/>
        <v>30</v>
      </c>
      <c r="V43" s="73">
        <v>16</v>
      </c>
      <c r="W43" s="78">
        <v>14</v>
      </c>
      <c r="X43" s="81">
        <v>5</v>
      </c>
    </row>
    <row r="44" spans="2:24" ht="10.5" customHeight="1"/>
    <row r="45" spans="2:24" ht="10.5" customHeight="1"/>
    <row r="46" spans="2:24" ht="10.5" customHeight="1"/>
  </sheetData>
  <mergeCells count="22">
    <mergeCell ref="K5:K6"/>
    <mergeCell ref="B7:C7"/>
    <mergeCell ref="E5:E6"/>
    <mergeCell ref="F5:F6"/>
    <mergeCell ref="G5:G6"/>
    <mergeCell ref="B6:C6"/>
    <mergeCell ref="S5:S6"/>
    <mergeCell ref="C4:D4"/>
    <mergeCell ref="B2:X2"/>
    <mergeCell ref="U5:W5"/>
    <mergeCell ref="U4:W4"/>
    <mergeCell ref="N5:P5"/>
    <mergeCell ref="J5:J6"/>
    <mergeCell ref="M5:M6"/>
    <mergeCell ref="L5:L6"/>
    <mergeCell ref="J4:M4"/>
    <mergeCell ref="T5:T6"/>
    <mergeCell ref="R5:R6"/>
    <mergeCell ref="N4:T4"/>
    <mergeCell ref="E4:I4"/>
    <mergeCell ref="H5:I5"/>
    <mergeCell ref="X4:X6"/>
  </mergeCells>
  <phoneticPr fontId="2"/>
  <pageMargins left="0.55118110236220474" right="0.19685039370078741" top="0.62992125984251968" bottom="0.43307086614173229" header="0.51181102362204722" footer="0.39370078740157483"/>
  <pageSetup paperSize="9" orientation="landscape" r:id="rId1"/>
  <headerFooter alignWithMargins="0"/>
  <ignoredErrors>
    <ignoredError sqref="R7:X7 E8:E43 J8:J43 N8:N43 E7:P7 U8:U43" formulaRange="1"/>
    <ignoredError sqref="Q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Normal="100" workbookViewId="0"/>
  </sheetViews>
  <sheetFormatPr defaultColWidth="9" defaultRowHeight="9.6"/>
  <cols>
    <col min="1" max="1" width="3.6640625" style="14" customWidth="1"/>
    <col min="2" max="2" width="2.33203125" style="14" customWidth="1"/>
    <col min="3" max="3" width="8.77734375" style="14" customWidth="1"/>
    <col min="4" max="4" width="1.33203125" style="14" customWidth="1"/>
    <col min="5" max="14" width="5" style="14" customWidth="1"/>
    <col min="15" max="15" width="5" style="14" hidden="1" customWidth="1"/>
    <col min="16" max="28" width="5" style="14" customWidth="1"/>
    <col min="29" max="16384" width="9" style="14"/>
  </cols>
  <sheetData>
    <row r="1" spans="2:28" ht="12">
      <c r="B1" s="16"/>
    </row>
    <row r="2" spans="2:28" ht="13.5" customHeight="1">
      <c r="B2" s="462" t="s">
        <v>258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</row>
    <row r="3" spans="2:28" ht="27" customHeight="1">
      <c r="B3" s="17" t="s">
        <v>240</v>
      </c>
      <c r="AA3" s="17"/>
      <c r="AB3" s="40" t="s">
        <v>139</v>
      </c>
    </row>
    <row r="4" spans="2:28" ht="15.75" customHeight="1">
      <c r="B4" s="18"/>
      <c r="C4" s="463" t="s">
        <v>54</v>
      </c>
      <c r="D4" s="464"/>
      <c r="E4" s="490" t="s">
        <v>48</v>
      </c>
      <c r="F4" s="501"/>
      <c r="G4" s="501"/>
      <c r="H4" s="468" t="s">
        <v>49</v>
      </c>
      <c r="I4" s="469"/>
      <c r="J4" s="469"/>
      <c r="K4" s="470"/>
      <c r="L4" s="475" t="s">
        <v>254</v>
      </c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95" t="s">
        <v>55</v>
      </c>
      <c r="Z4" s="495"/>
      <c r="AA4" s="495"/>
      <c r="AB4" s="496" t="s">
        <v>137</v>
      </c>
    </row>
    <row r="5" spans="2:28" ht="15.75" customHeight="1">
      <c r="B5" s="19"/>
      <c r="C5" s="20"/>
      <c r="D5" s="21"/>
      <c r="E5" s="494" t="s">
        <v>35</v>
      </c>
      <c r="F5" s="493" t="s">
        <v>36</v>
      </c>
      <c r="G5" s="493" t="s">
        <v>37</v>
      </c>
      <c r="H5" s="493" t="s">
        <v>35</v>
      </c>
      <c r="I5" s="493" t="s">
        <v>38</v>
      </c>
      <c r="J5" s="493" t="s">
        <v>39</v>
      </c>
      <c r="K5" s="499" t="s">
        <v>131</v>
      </c>
      <c r="L5" s="465" t="s">
        <v>57</v>
      </c>
      <c r="M5" s="465"/>
      <c r="N5" s="465"/>
      <c r="O5" s="316" t="s">
        <v>265</v>
      </c>
      <c r="P5" s="508" t="s">
        <v>245</v>
      </c>
      <c r="Q5" s="508"/>
      <c r="R5" s="508"/>
      <c r="S5" s="508"/>
      <c r="T5" s="508"/>
      <c r="U5" s="509"/>
      <c r="V5" s="471" t="s">
        <v>246</v>
      </c>
      <c r="W5" s="508"/>
      <c r="X5" s="509"/>
      <c r="Y5" s="479" t="s">
        <v>56</v>
      </c>
      <c r="Z5" s="479"/>
      <c r="AA5" s="479"/>
      <c r="AB5" s="506"/>
    </row>
    <row r="6" spans="2:28" ht="15.75" customHeight="1">
      <c r="B6" s="484" t="s">
        <v>53</v>
      </c>
      <c r="C6" s="485"/>
      <c r="D6" s="23"/>
      <c r="E6" s="494"/>
      <c r="F6" s="493"/>
      <c r="G6" s="493"/>
      <c r="H6" s="493"/>
      <c r="I6" s="493"/>
      <c r="J6" s="493"/>
      <c r="K6" s="500"/>
      <c r="L6" s="133" t="s">
        <v>35</v>
      </c>
      <c r="M6" s="133" t="s">
        <v>40</v>
      </c>
      <c r="N6" s="133" t="s">
        <v>41</v>
      </c>
      <c r="O6" s="317" t="s">
        <v>264</v>
      </c>
      <c r="P6" s="134" t="s">
        <v>247</v>
      </c>
      <c r="Q6" s="133" t="s">
        <v>248</v>
      </c>
      <c r="R6" s="133" t="s">
        <v>249</v>
      </c>
      <c r="S6" s="133" t="s">
        <v>250</v>
      </c>
      <c r="T6" s="133" t="s">
        <v>251</v>
      </c>
      <c r="U6" s="133" t="s">
        <v>252</v>
      </c>
      <c r="V6" s="135" t="s">
        <v>270</v>
      </c>
      <c r="W6" s="135" t="s">
        <v>271</v>
      </c>
      <c r="X6" s="135" t="s">
        <v>272</v>
      </c>
      <c r="Y6" s="132" t="s">
        <v>35</v>
      </c>
      <c r="Z6" s="132" t="s">
        <v>40</v>
      </c>
      <c r="AA6" s="132" t="s">
        <v>41</v>
      </c>
      <c r="AB6" s="507"/>
    </row>
    <row r="7" spans="2:28" ht="18.75" customHeight="1">
      <c r="B7" s="29"/>
      <c r="C7" s="30" t="s">
        <v>25</v>
      </c>
      <c r="D7" s="31"/>
      <c r="E7" s="400">
        <f>SUM(F7:G7)</f>
        <v>1</v>
      </c>
      <c r="F7" s="401">
        <v>1</v>
      </c>
      <c r="G7" s="401">
        <v>0</v>
      </c>
      <c r="H7" s="402">
        <f>SUM(I7:K7)</f>
        <v>24</v>
      </c>
      <c r="I7" s="403">
        <v>19</v>
      </c>
      <c r="J7" s="401">
        <v>0</v>
      </c>
      <c r="K7" s="404">
        <v>5</v>
      </c>
      <c r="L7" s="405">
        <f>SUM(M7:N7)</f>
        <v>614</v>
      </c>
      <c r="M7" s="406">
        <v>328</v>
      </c>
      <c r="N7" s="407">
        <v>286</v>
      </c>
      <c r="O7" s="408"/>
      <c r="P7" s="406">
        <v>61</v>
      </c>
      <c r="Q7" s="406">
        <v>78</v>
      </c>
      <c r="R7" s="406">
        <v>62</v>
      </c>
      <c r="S7" s="406">
        <v>71</v>
      </c>
      <c r="T7" s="406">
        <v>72</v>
      </c>
      <c r="U7" s="406">
        <v>70</v>
      </c>
      <c r="V7" s="409">
        <v>64</v>
      </c>
      <c r="W7" s="406">
        <v>67</v>
      </c>
      <c r="X7" s="407">
        <v>69</v>
      </c>
      <c r="Y7" s="402">
        <f>SUM(Z7:AA7)</f>
        <v>49</v>
      </c>
      <c r="Z7" s="403">
        <v>23</v>
      </c>
      <c r="AA7" s="410">
        <v>26</v>
      </c>
      <c r="AB7" s="411">
        <v>7</v>
      </c>
    </row>
    <row r="8" spans="2:28" ht="15.75" customHeight="1">
      <c r="C8" s="14" t="s">
        <v>257</v>
      </c>
    </row>
    <row r="9" spans="2:28" ht="15.75" customHeight="1"/>
    <row r="10" spans="2:28" ht="15.75" customHeight="1"/>
    <row r="11" spans="2:28" ht="15.75" customHeight="1"/>
    <row r="12" spans="2:28" ht="15.75" customHeight="1"/>
    <row r="13" spans="2:28" ht="15.75" customHeight="1"/>
    <row r="14" spans="2:28" ht="15.75" customHeight="1"/>
    <row r="15" spans="2:28" ht="15.75" customHeight="1"/>
    <row r="16" spans="2:28" ht="15.75" customHeight="1"/>
    <row r="17" spans="1:40" ht="15.75" customHeight="1"/>
    <row r="18" spans="1:40" ht="15.75" customHeight="1">
      <c r="A18" s="57"/>
    </row>
    <row r="19" spans="1:40" ht="15.75" customHeight="1">
      <c r="A19" s="58"/>
    </row>
    <row r="20" spans="1:40" ht="15.75" customHeight="1"/>
    <row r="30" spans="1:40">
      <c r="AN30" s="14" t="s">
        <v>259</v>
      </c>
    </row>
  </sheetData>
  <mergeCells count="19">
    <mergeCell ref="B6:C6"/>
    <mergeCell ref="K5:K6"/>
    <mergeCell ref="L5:N5"/>
    <mergeCell ref="B2:AB2"/>
    <mergeCell ref="C4:D4"/>
    <mergeCell ref="E4:G4"/>
    <mergeCell ref="H4:K4"/>
    <mergeCell ref="L4:X4"/>
    <mergeCell ref="Y4:AA4"/>
    <mergeCell ref="AB4:AB6"/>
    <mergeCell ref="E5:E6"/>
    <mergeCell ref="F5:F6"/>
    <mergeCell ref="G5:G6"/>
    <mergeCell ref="P5:U5"/>
    <mergeCell ref="V5:X5"/>
    <mergeCell ref="H5:H6"/>
    <mergeCell ref="I5:I6"/>
    <mergeCell ref="J5:J6"/>
    <mergeCell ref="Y5:AA5"/>
  </mergeCells>
  <phoneticPr fontId="2"/>
  <pageMargins left="0.55118110236220474" right="0.39370078740157483" top="0.62992125984251968" bottom="0.43307086614173229" header="0.51181102362204722" footer="0.39370078740157483"/>
  <pageSetup paperSize="9" orientation="landscape" r:id="rId1"/>
  <headerFooter alignWithMargins="0"/>
  <ignoredErrors>
    <ignoredError sqref="E7 H7 L7 Y7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40"/>
  <sheetViews>
    <sheetView zoomScaleNormal="100" workbookViewId="0"/>
  </sheetViews>
  <sheetFormatPr defaultColWidth="9" defaultRowHeight="9.6"/>
  <cols>
    <col min="1" max="1" width="3.6640625" style="14" customWidth="1"/>
    <col min="2" max="2" width="2.33203125" style="14" customWidth="1"/>
    <col min="3" max="3" width="8.77734375" style="14" customWidth="1"/>
    <col min="4" max="4" width="1.33203125" style="14" customWidth="1"/>
    <col min="5" max="18" width="8.6640625" style="14" customWidth="1"/>
    <col min="19" max="16384" width="9" style="14"/>
  </cols>
  <sheetData>
    <row r="1" spans="2:18" ht="12">
      <c r="B1" s="16"/>
    </row>
    <row r="2" spans="2:18" ht="13.5" customHeight="1">
      <c r="B2" s="462" t="s">
        <v>234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</row>
    <row r="3" spans="2:18" ht="27" customHeight="1">
      <c r="B3" s="516" t="s">
        <v>241</v>
      </c>
      <c r="C3" s="516"/>
      <c r="D3" s="516"/>
      <c r="E3" s="516"/>
      <c r="F3" s="516"/>
      <c r="R3" s="40" t="s">
        <v>143</v>
      </c>
    </row>
    <row r="4" spans="2:18" ht="15.75" customHeight="1">
      <c r="B4" s="18"/>
      <c r="C4" s="463" t="s">
        <v>54</v>
      </c>
      <c r="D4" s="464"/>
      <c r="E4" s="490" t="s">
        <v>144</v>
      </c>
      <c r="F4" s="501"/>
      <c r="G4" s="501"/>
      <c r="H4" s="501"/>
      <c r="I4" s="501"/>
      <c r="J4" s="501"/>
      <c r="K4" s="501"/>
      <c r="L4" s="501"/>
      <c r="M4" s="502"/>
      <c r="N4" s="503"/>
      <c r="O4" s="521" t="s">
        <v>142</v>
      </c>
      <c r="P4" s="522"/>
      <c r="Q4" s="523"/>
      <c r="R4" s="496" t="s">
        <v>137</v>
      </c>
    </row>
    <row r="5" spans="2:18" ht="15.75" customHeight="1">
      <c r="B5" s="19"/>
      <c r="C5" s="36"/>
      <c r="D5" s="37"/>
      <c r="E5" s="513" t="s">
        <v>35</v>
      </c>
      <c r="F5" s="514"/>
      <c r="G5" s="514"/>
      <c r="H5" s="515"/>
      <c r="I5" s="513" t="s">
        <v>140</v>
      </c>
      <c r="J5" s="514"/>
      <c r="K5" s="514"/>
      <c r="L5" s="515"/>
      <c r="M5" s="504" t="s">
        <v>136</v>
      </c>
      <c r="N5" s="505"/>
      <c r="O5" s="524"/>
      <c r="P5" s="525"/>
      <c r="Q5" s="526"/>
      <c r="R5" s="510"/>
    </row>
    <row r="6" spans="2:18" ht="15.75" customHeight="1">
      <c r="B6" s="19"/>
      <c r="C6" s="20"/>
      <c r="D6" s="21"/>
      <c r="E6" s="494" t="s">
        <v>35</v>
      </c>
      <c r="F6" s="478" t="s">
        <v>59</v>
      </c>
      <c r="G6" s="478" t="s">
        <v>60</v>
      </c>
      <c r="H6" s="478" t="s">
        <v>61</v>
      </c>
      <c r="I6" s="494" t="s">
        <v>35</v>
      </c>
      <c r="J6" s="478" t="s">
        <v>59</v>
      </c>
      <c r="K6" s="478" t="s">
        <v>60</v>
      </c>
      <c r="L6" s="478" t="s">
        <v>61</v>
      </c>
      <c r="M6" s="478" t="s">
        <v>134</v>
      </c>
      <c r="N6" s="519" t="s">
        <v>135</v>
      </c>
      <c r="O6" s="517" t="s">
        <v>35</v>
      </c>
      <c r="P6" s="478" t="s">
        <v>59</v>
      </c>
      <c r="Q6" s="478" t="s">
        <v>60</v>
      </c>
      <c r="R6" s="510"/>
    </row>
    <row r="7" spans="2:18" ht="15.75" customHeight="1">
      <c r="B7" s="484" t="s">
        <v>53</v>
      </c>
      <c r="C7" s="485"/>
      <c r="D7" s="23"/>
      <c r="E7" s="494"/>
      <c r="F7" s="512"/>
      <c r="G7" s="512"/>
      <c r="H7" s="512"/>
      <c r="I7" s="494"/>
      <c r="J7" s="512"/>
      <c r="K7" s="512"/>
      <c r="L7" s="512"/>
      <c r="M7" s="512"/>
      <c r="N7" s="520"/>
      <c r="O7" s="518"/>
      <c r="P7" s="512"/>
      <c r="Q7" s="512"/>
      <c r="R7" s="511"/>
    </row>
    <row r="8" spans="2:18" ht="13.5" customHeight="1">
      <c r="B8" s="482" t="s">
        <v>218</v>
      </c>
      <c r="C8" s="483"/>
      <c r="D8" s="15"/>
      <c r="E8" s="245">
        <f>SUM(E11:E40)</f>
        <v>80</v>
      </c>
      <c r="F8" s="246">
        <f t="shared" ref="F8:Q8" si="0">SUM(F11:F40)</f>
        <v>71</v>
      </c>
      <c r="G8" s="246">
        <f t="shared" si="0"/>
        <v>3</v>
      </c>
      <c r="H8" s="246">
        <f t="shared" si="0"/>
        <v>6</v>
      </c>
      <c r="I8" s="245">
        <f t="shared" si="0"/>
        <v>2</v>
      </c>
      <c r="J8" s="246">
        <f t="shared" si="0"/>
        <v>0</v>
      </c>
      <c r="K8" s="246">
        <f t="shared" si="0"/>
        <v>2</v>
      </c>
      <c r="L8" s="247">
        <f t="shared" si="0"/>
        <v>0</v>
      </c>
      <c r="M8" s="412">
        <f t="shared" si="0"/>
        <v>3</v>
      </c>
      <c r="N8" s="413">
        <f t="shared" si="0"/>
        <v>2</v>
      </c>
      <c r="O8" s="232">
        <f t="shared" si="0"/>
        <v>3010</v>
      </c>
      <c r="P8" s="233">
        <f t="shared" si="0"/>
        <v>2886</v>
      </c>
      <c r="Q8" s="248">
        <f t="shared" si="0"/>
        <v>124</v>
      </c>
      <c r="R8" s="249">
        <f>SUM(R11:R40)</f>
        <v>662</v>
      </c>
    </row>
    <row r="9" spans="2:18" ht="13.5" customHeight="1">
      <c r="B9" s="11"/>
      <c r="C9" s="12" t="s">
        <v>1</v>
      </c>
      <c r="D9" s="13"/>
      <c r="E9" s="250">
        <f>SUM(F9:H9)</f>
        <v>67</v>
      </c>
      <c r="F9" s="111">
        <v>58</v>
      </c>
      <c r="G9" s="111">
        <v>3</v>
      </c>
      <c r="H9" s="111">
        <v>6</v>
      </c>
      <c r="I9" s="256">
        <f>SUM(J9:L9)</f>
        <v>2</v>
      </c>
      <c r="J9" s="111">
        <v>0</v>
      </c>
      <c r="K9" s="111">
        <v>2</v>
      </c>
      <c r="L9" s="113">
        <v>0</v>
      </c>
      <c r="M9" s="414">
        <v>1</v>
      </c>
      <c r="N9" s="414">
        <v>2</v>
      </c>
      <c r="O9" s="215">
        <f>SUM(P9:Q9)</f>
        <v>2553</v>
      </c>
      <c r="P9" s="67">
        <v>2429</v>
      </c>
      <c r="Q9" s="76">
        <v>124</v>
      </c>
      <c r="R9" s="79">
        <v>572</v>
      </c>
    </row>
    <row r="10" spans="2:18" ht="13.5" customHeight="1">
      <c r="B10" s="11"/>
      <c r="C10" s="12" t="s">
        <v>2</v>
      </c>
      <c r="D10" s="13"/>
      <c r="E10" s="251">
        <f t="shared" ref="E10:E40" si="1">SUM(F10:H10)</f>
        <v>13</v>
      </c>
      <c r="F10" s="114">
        <v>13</v>
      </c>
      <c r="G10" s="114">
        <v>0</v>
      </c>
      <c r="H10" s="114">
        <v>0</v>
      </c>
      <c r="I10" s="257">
        <f t="shared" ref="I10:I40" si="2">SUM(J10:L10)</f>
        <v>0</v>
      </c>
      <c r="J10" s="114">
        <v>0</v>
      </c>
      <c r="K10" s="114">
        <v>0</v>
      </c>
      <c r="L10" s="112">
        <v>0</v>
      </c>
      <c r="M10" s="114">
        <v>2</v>
      </c>
      <c r="N10" s="114">
        <v>0</v>
      </c>
      <c r="O10" s="224">
        <f t="shared" ref="O10:O40" si="3">SUM(P10:Q10)</f>
        <v>457</v>
      </c>
      <c r="P10" s="71">
        <v>457</v>
      </c>
      <c r="Q10" s="77">
        <v>0</v>
      </c>
      <c r="R10" s="80">
        <v>90</v>
      </c>
    </row>
    <row r="11" spans="2:18" ht="13.5" customHeight="1">
      <c r="B11" s="11"/>
      <c r="C11" s="12" t="s">
        <v>3</v>
      </c>
      <c r="D11" s="13"/>
      <c r="E11" s="252">
        <f t="shared" si="1"/>
        <v>17</v>
      </c>
      <c r="F11" s="152">
        <v>15</v>
      </c>
      <c r="G11" s="152">
        <v>1</v>
      </c>
      <c r="H11" s="153">
        <v>1</v>
      </c>
      <c r="I11" s="256">
        <f t="shared" si="2"/>
        <v>0</v>
      </c>
      <c r="J11" s="111">
        <v>0</v>
      </c>
      <c r="K11" s="111">
        <v>0</v>
      </c>
      <c r="L11" s="113">
        <v>0</v>
      </c>
      <c r="M11" s="111">
        <v>2</v>
      </c>
      <c r="N11" s="111">
        <v>0</v>
      </c>
      <c r="O11" s="218">
        <f t="shared" si="3"/>
        <v>784</v>
      </c>
      <c r="P11" s="70">
        <v>734</v>
      </c>
      <c r="Q11" s="76">
        <v>50</v>
      </c>
      <c r="R11" s="79">
        <v>135</v>
      </c>
    </row>
    <row r="12" spans="2:18" ht="13.5" customHeight="1">
      <c r="B12" s="11"/>
      <c r="C12" s="12" t="s">
        <v>4</v>
      </c>
      <c r="D12" s="13"/>
      <c r="E12" s="253">
        <f t="shared" si="1"/>
        <v>5</v>
      </c>
      <c r="F12" s="154">
        <v>4</v>
      </c>
      <c r="G12" s="154">
        <v>0</v>
      </c>
      <c r="H12" s="155">
        <v>1</v>
      </c>
      <c r="I12" s="256">
        <f t="shared" si="2"/>
        <v>0</v>
      </c>
      <c r="J12" s="111">
        <v>0</v>
      </c>
      <c r="K12" s="111">
        <v>0</v>
      </c>
      <c r="L12" s="113">
        <v>0</v>
      </c>
      <c r="M12" s="111">
        <v>0</v>
      </c>
      <c r="N12" s="111">
        <v>0</v>
      </c>
      <c r="O12" s="218">
        <f t="shared" si="3"/>
        <v>175</v>
      </c>
      <c r="P12" s="70">
        <v>166</v>
      </c>
      <c r="Q12" s="76">
        <v>9</v>
      </c>
      <c r="R12" s="79">
        <v>72</v>
      </c>
    </row>
    <row r="13" spans="2:18" ht="13.5" customHeight="1">
      <c r="B13" s="11"/>
      <c r="C13" s="12" t="s">
        <v>5</v>
      </c>
      <c r="D13" s="13"/>
      <c r="E13" s="253">
        <f t="shared" si="1"/>
        <v>2</v>
      </c>
      <c r="F13" s="154">
        <v>1</v>
      </c>
      <c r="G13" s="154">
        <v>0</v>
      </c>
      <c r="H13" s="155">
        <v>1</v>
      </c>
      <c r="I13" s="256">
        <f t="shared" si="2"/>
        <v>0</v>
      </c>
      <c r="J13" s="111">
        <v>0</v>
      </c>
      <c r="K13" s="111">
        <v>0</v>
      </c>
      <c r="L13" s="113">
        <v>0</v>
      </c>
      <c r="M13" s="111">
        <v>0</v>
      </c>
      <c r="N13" s="111">
        <v>0</v>
      </c>
      <c r="O13" s="218">
        <f t="shared" si="3"/>
        <v>98</v>
      </c>
      <c r="P13" s="70">
        <v>90</v>
      </c>
      <c r="Q13" s="76">
        <v>8</v>
      </c>
      <c r="R13" s="79">
        <v>26</v>
      </c>
    </row>
    <row r="14" spans="2:18" ht="13.5" customHeight="1">
      <c r="B14" s="141"/>
      <c r="C14" s="25" t="s">
        <v>7</v>
      </c>
      <c r="D14" s="33"/>
      <c r="E14" s="253">
        <f t="shared" si="1"/>
        <v>6</v>
      </c>
      <c r="F14" s="154">
        <v>6</v>
      </c>
      <c r="G14" s="154">
        <v>0</v>
      </c>
      <c r="H14" s="155">
        <v>0</v>
      </c>
      <c r="I14" s="256">
        <f t="shared" si="2"/>
        <v>0</v>
      </c>
      <c r="J14" s="111">
        <v>0</v>
      </c>
      <c r="K14" s="111">
        <v>0</v>
      </c>
      <c r="L14" s="113">
        <v>0</v>
      </c>
      <c r="M14" s="111">
        <v>0</v>
      </c>
      <c r="N14" s="111">
        <v>0</v>
      </c>
      <c r="O14" s="218">
        <f t="shared" si="3"/>
        <v>231</v>
      </c>
      <c r="P14" s="70">
        <v>231</v>
      </c>
      <c r="Q14" s="76">
        <v>0</v>
      </c>
      <c r="R14" s="79">
        <v>39</v>
      </c>
    </row>
    <row r="15" spans="2:18" ht="13.5" customHeight="1">
      <c r="B15" s="11"/>
      <c r="C15" s="12" t="s">
        <v>8</v>
      </c>
      <c r="D15" s="13"/>
      <c r="E15" s="254">
        <f t="shared" si="1"/>
        <v>4</v>
      </c>
      <c r="F15" s="156">
        <v>4</v>
      </c>
      <c r="G15" s="156">
        <v>0</v>
      </c>
      <c r="H15" s="157">
        <v>0</v>
      </c>
      <c r="I15" s="257">
        <f t="shared" si="2"/>
        <v>0</v>
      </c>
      <c r="J15" s="114">
        <v>0</v>
      </c>
      <c r="K15" s="114">
        <v>0</v>
      </c>
      <c r="L15" s="112">
        <v>0</v>
      </c>
      <c r="M15" s="114">
        <v>0</v>
      </c>
      <c r="N15" s="114">
        <v>0</v>
      </c>
      <c r="O15" s="224">
        <f t="shared" si="3"/>
        <v>207</v>
      </c>
      <c r="P15" s="70">
        <v>207</v>
      </c>
      <c r="Q15" s="77">
        <v>0</v>
      </c>
      <c r="R15" s="80">
        <v>49</v>
      </c>
    </row>
    <row r="16" spans="2:18" ht="13.5" customHeight="1">
      <c r="B16" s="34"/>
      <c r="C16" s="26" t="s">
        <v>9</v>
      </c>
      <c r="D16" s="35"/>
      <c r="E16" s="252">
        <f t="shared" si="1"/>
        <v>3</v>
      </c>
      <c r="F16" s="152">
        <v>2</v>
      </c>
      <c r="G16" s="152">
        <v>1</v>
      </c>
      <c r="H16" s="153">
        <v>0</v>
      </c>
      <c r="I16" s="256">
        <f t="shared" si="2"/>
        <v>1</v>
      </c>
      <c r="J16" s="111">
        <v>0</v>
      </c>
      <c r="K16" s="111">
        <v>1</v>
      </c>
      <c r="L16" s="113">
        <v>0</v>
      </c>
      <c r="M16" s="111">
        <v>0</v>
      </c>
      <c r="N16" s="111">
        <v>0</v>
      </c>
      <c r="O16" s="218">
        <f t="shared" si="3"/>
        <v>107</v>
      </c>
      <c r="P16" s="74">
        <v>91</v>
      </c>
      <c r="Q16" s="76">
        <v>16</v>
      </c>
      <c r="R16" s="79">
        <v>21</v>
      </c>
    </row>
    <row r="17" spans="1:18" ht="13.5" customHeight="1">
      <c r="B17" s="11"/>
      <c r="C17" s="12" t="s">
        <v>10</v>
      </c>
      <c r="D17" s="13"/>
      <c r="E17" s="253">
        <f t="shared" si="1"/>
        <v>2</v>
      </c>
      <c r="F17" s="154">
        <v>2</v>
      </c>
      <c r="G17" s="154">
        <v>0</v>
      </c>
      <c r="H17" s="155">
        <v>0</v>
      </c>
      <c r="I17" s="256">
        <f t="shared" si="2"/>
        <v>0</v>
      </c>
      <c r="J17" s="111">
        <v>0</v>
      </c>
      <c r="K17" s="111">
        <v>0</v>
      </c>
      <c r="L17" s="113">
        <v>0</v>
      </c>
      <c r="M17" s="111">
        <v>0</v>
      </c>
      <c r="N17" s="111">
        <v>0</v>
      </c>
      <c r="O17" s="218">
        <f t="shared" si="3"/>
        <v>56</v>
      </c>
      <c r="P17" s="70">
        <v>56</v>
      </c>
      <c r="Q17" s="76">
        <v>0</v>
      </c>
      <c r="R17" s="79">
        <v>14</v>
      </c>
    </row>
    <row r="18" spans="1:18" ht="13.5" customHeight="1">
      <c r="B18" s="11"/>
      <c r="C18" s="12" t="s">
        <v>11</v>
      </c>
      <c r="D18" s="13"/>
      <c r="E18" s="253">
        <f t="shared" si="1"/>
        <v>8</v>
      </c>
      <c r="F18" s="154">
        <v>7</v>
      </c>
      <c r="G18" s="154">
        <v>0</v>
      </c>
      <c r="H18" s="155">
        <v>1</v>
      </c>
      <c r="I18" s="256">
        <f t="shared" si="2"/>
        <v>0</v>
      </c>
      <c r="J18" s="111">
        <v>0</v>
      </c>
      <c r="K18" s="111">
        <v>0</v>
      </c>
      <c r="L18" s="113">
        <v>0</v>
      </c>
      <c r="M18" s="111">
        <v>1</v>
      </c>
      <c r="N18" s="111">
        <v>0</v>
      </c>
      <c r="O18" s="218">
        <f t="shared" si="3"/>
        <v>299</v>
      </c>
      <c r="P18" s="70">
        <v>291</v>
      </c>
      <c r="Q18" s="76">
        <v>8</v>
      </c>
      <c r="R18" s="79">
        <v>64</v>
      </c>
    </row>
    <row r="19" spans="1:18" ht="13.5" customHeight="1">
      <c r="B19" s="11"/>
      <c r="C19" s="12" t="s">
        <v>12</v>
      </c>
      <c r="D19" s="13"/>
      <c r="E19" s="253">
        <f t="shared" si="1"/>
        <v>1</v>
      </c>
      <c r="F19" s="154">
        <v>1</v>
      </c>
      <c r="G19" s="154">
        <v>0</v>
      </c>
      <c r="H19" s="155">
        <v>0</v>
      </c>
      <c r="I19" s="256">
        <f t="shared" si="2"/>
        <v>0</v>
      </c>
      <c r="J19" s="111">
        <v>0</v>
      </c>
      <c r="K19" s="111">
        <v>0</v>
      </c>
      <c r="L19" s="113">
        <v>0</v>
      </c>
      <c r="M19" s="111">
        <v>0</v>
      </c>
      <c r="N19" s="111">
        <v>0</v>
      </c>
      <c r="O19" s="218">
        <f t="shared" si="3"/>
        <v>47</v>
      </c>
      <c r="P19" s="70">
        <v>47</v>
      </c>
      <c r="Q19" s="76">
        <v>0</v>
      </c>
      <c r="R19" s="79">
        <v>12</v>
      </c>
    </row>
    <row r="20" spans="1:18" ht="13.5" customHeight="1">
      <c r="A20" s="27"/>
      <c r="B20" s="11"/>
      <c r="C20" s="12" t="s">
        <v>13</v>
      </c>
      <c r="D20" s="13"/>
      <c r="E20" s="254">
        <f t="shared" si="1"/>
        <v>2</v>
      </c>
      <c r="F20" s="156">
        <v>1</v>
      </c>
      <c r="G20" s="156">
        <v>0</v>
      </c>
      <c r="H20" s="157">
        <v>1</v>
      </c>
      <c r="I20" s="257">
        <f t="shared" si="2"/>
        <v>0</v>
      </c>
      <c r="J20" s="114">
        <v>0</v>
      </c>
      <c r="K20" s="114">
        <v>0</v>
      </c>
      <c r="L20" s="112">
        <v>0</v>
      </c>
      <c r="M20" s="114">
        <v>0</v>
      </c>
      <c r="N20" s="114">
        <v>0</v>
      </c>
      <c r="O20" s="224">
        <f t="shared" si="3"/>
        <v>98</v>
      </c>
      <c r="P20" s="71">
        <v>90</v>
      </c>
      <c r="Q20" s="77">
        <v>8</v>
      </c>
      <c r="R20" s="80">
        <v>18</v>
      </c>
    </row>
    <row r="21" spans="1:18" ht="13.5" customHeight="1">
      <c r="A21" s="57"/>
      <c r="B21" s="11"/>
      <c r="C21" s="12" t="s">
        <v>14</v>
      </c>
      <c r="D21" s="13"/>
      <c r="E21" s="252">
        <f t="shared" si="1"/>
        <v>2</v>
      </c>
      <c r="F21" s="152">
        <v>1</v>
      </c>
      <c r="G21" s="152">
        <v>0</v>
      </c>
      <c r="H21" s="153">
        <v>1</v>
      </c>
      <c r="I21" s="256">
        <f t="shared" si="2"/>
        <v>0</v>
      </c>
      <c r="J21" s="111">
        <v>0</v>
      </c>
      <c r="K21" s="111">
        <v>0</v>
      </c>
      <c r="L21" s="113">
        <v>0</v>
      </c>
      <c r="M21" s="111">
        <v>0</v>
      </c>
      <c r="N21" s="111">
        <v>0</v>
      </c>
      <c r="O21" s="218">
        <f t="shared" si="3"/>
        <v>72</v>
      </c>
      <c r="P21" s="70">
        <v>64</v>
      </c>
      <c r="Q21" s="76">
        <v>8</v>
      </c>
      <c r="R21" s="79">
        <v>16</v>
      </c>
    </row>
    <row r="22" spans="1:18" ht="13.5" customHeight="1">
      <c r="A22" s="58"/>
      <c r="B22" s="11"/>
      <c r="C22" s="12" t="s">
        <v>15</v>
      </c>
      <c r="D22" s="13"/>
      <c r="E22" s="253">
        <f t="shared" si="1"/>
        <v>1</v>
      </c>
      <c r="F22" s="154">
        <v>1</v>
      </c>
      <c r="G22" s="154">
        <v>0</v>
      </c>
      <c r="H22" s="155">
        <v>0</v>
      </c>
      <c r="I22" s="256">
        <f t="shared" si="2"/>
        <v>0</v>
      </c>
      <c r="J22" s="111">
        <v>0</v>
      </c>
      <c r="K22" s="111">
        <v>0</v>
      </c>
      <c r="L22" s="113">
        <v>0</v>
      </c>
      <c r="M22" s="111">
        <v>0</v>
      </c>
      <c r="N22" s="111">
        <v>0</v>
      </c>
      <c r="O22" s="218">
        <f t="shared" si="3"/>
        <v>28</v>
      </c>
      <c r="P22" s="70">
        <v>28</v>
      </c>
      <c r="Q22" s="76">
        <v>0</v>
      </c>
      <c r="R22" s="79">
        <v>5</v>
      </c>
    </row>
    <row r="23" spans="1:18" ht="13.5" customHeight="1">
      <c r="B23" s="11"/>
      <c r="C23" s="12" t="s">
        <v>6</v>
      </c>
      <c r="D23" s="13"/>
      <c r="E23" s="253">
        <f t="shared" si="1"/>
        <v>8</v>
      </c>
      <c r="F23" s="154">
        <v>7</v>
      </c>
      <c r="G23" s="154">
        <v>1</v>
      </c>
      <c r="H23" s="155">
        <v>0</v>
      </c>
      <c r="I23" s="256">
        <f t="shared" si="2"/>
        <v>1</v>
      </c>
      <c r="J23" s="111">
        <v>0</v>
      </c>
      <c r="K23" s="111">
        <v>1</v>
      </c>
      <c r="L23" s="113">
        <v>0</v>
      </c>
      <c r="M23" s="111">
        <v>0</v>
      </c>
      <c r="N23" s="111">
        <v>0</v>
      </c>
      <c r="O23" s="218">
        <f t="shared" si="3"/>
        <v>263</v>
      </c>
      <c r="P23" s="70">
        <v>246</v>
      </c>
      <c r="Q23" s="76">
        <v>17</v>
      </c>
      <c r="R23" s="79">
        <v>67</v>
      </c>
    </row>
    <row r="24" spans="1:18" ht="13.5" customHeight="1">
      <c r="A24" s="58"/>
      <c r="B24" s="11"/>
      <c r="C24" s="12" t="s">
        <v>197</v>
      </c>
      <c r="D24" s="13"/>
      <c r="E24" s="253">
        <f t="shared" si="1"/>
        <v>2</v>
      </c>
      <c r="F24" s="154">
        <v>2</v>
      </c>
      <c r="G24" s="154">
        <v>0</v>
      </c>
      <c r="H24" s="155">
        <v>0</v>
      </c>
      <c r="I24" s="256">
        <f t="shared" si="2"/>
        <v>0</v>
      </c>
      <c r="J24" s="111">
        <v>0</v>
      </c>
      <c r="K24" s="111">
        <v>0</v>
      </c>
      <c r="L24" s="113">
        <v>0</v>
      </c>
      <c r="M24" s="111">
        <v>0</v>
      </c>
      <c r="N24" s="111">
        <v>0</v>
      </c>
      <c r="O24" s="218">
        <f t="shared" si="3"/>
        <v>101</v>
      </c>
      <c r="P24" s="70">
        <v>101</v>
      </c>
      <c r="Q24" s="76">
        <v>0</v>
      </c>
      <c r="R24" s="79">
        <v>30</v>
      </c>
    </row>
    <row r="25" spans="1:18" ht="13.5" customHeight="1">
      <c r="B25" s="11"/>
      <c r="C25" s="12" t="s">
        <v>16</v>
      </c>
      <c r="D25" s="13"/>
      <c r="E25" s="254">
        <f t="shared" si="1"/>
        <v>1</v>
      </c>
      <c r="F25" s="156">
        <v>1</v>
      </c>
      <c r="G25" s="156">
        <v>0</v>
      </c>
      <c r="H25" s="157">
        <v>0</v>
      </c>
      <c r="I25" s="257">
        <f t="shared" si="2"/>
        <v>0</v>
      </c>
      <c r="J25" s="114">
        <v>0</v>
      </c>
      <c r="K25" s="114">
        <v>0</v>
      </c>
      <c r="L25" s="112">
        <v>0</v>
      </c>
      <c r="M25" s="114">
        <v>0</v>
      </c>
      <c r="N25" s="114">
        <v>0</v>
      </c>
      <c r="O25" s="224">
        <f t="shared" si="3"/>
        <v>18</v>
      </c>
      <c r="P25" s="71">
        <v>18</v>
      </c>
      <c r="Q25" s="77">
        <v>0</v>
      </c>
      <c r="R25" s="80">
        <v>5</v>
      </c>
    </row>
    <row r="26" spans="1:18" ht="13.5" customHeight="1">
      <c r="B26" s="11"/>
      <c r="C26" s="12" t="s">
        <v>17</v>
      </c>
      <c r="D26" s="13"/>
      <c r="E26" s="252">
        <f t="shared" si="1"/>
        <v>1</v>
      </c>
      <c r="F26" s="152">
        <v>1</v>
      </c>
      <c r="G26" s="152">
        <v>0</v>
      </c>
      <c r="H26" s="153">
        <v>0</v>
      </c>
      <c r="I26" s="256">
        <f t="shared" si="2"/>
        <v>0</v>
      </c>
      <c r="J26" s="111">
        <v>0</v>
      </c>
      <c r="K26" s="111">
        <v>0</v>
      </c>
      <c r="L26" s="113">
        <v>0</v>
      </c>
      <c r="M26" s="111">
        <v>0</v>
      </c>
      <c r="N26" s="111">
        <v>1</v>
      </c>
      <c r="O26" s="218">
        <f t="shared" si="3"/>
        <v>21</v>
      </c>
      <c r="P26" s="70">
        <v>21</v>
      </c>
      <c r="Q26" s="76">
        <v>0</v>
      </c>
      <c r="R26" s="79">
        <v>5</v>
      </c>
    </row>
    <row r="27" spans="1:18" ht="13.5" customHeight="1">
      <c r="B27" s="11"/>
      <c r="C27" s="12" t="s">
        <v>18</v>
      </c>
      <c r="D27" s="13"/>
      <c r="E27" s="253">
        <f t="shared" si="1"/>
        <v>1</v>
      </c>
      <c r="F27" s="154">
        <v>1</v>
      </c>
      <c r="G27" s="154">
        <v>0</v>
      </c>
      <c r="H27" s="155">
        <v>0</v>
      </c>
      <c r="I27" s="256">
        <f t="shared" si="2"/>
        <v>0</v>
      </c>
      <c r="J27" s="111">
        <v>0</v>
      </c>
      <c r="K27" s="111">
        <v>0</v>
      </c>
      <c r="L27" s="113">
        <v>0</v>
      </c>
      <c r="M27" s="111">
        <v>0</v>
      </c>
      <c r="N27" s="111">
        <v>0</v>
      </c>
      <c r="O27" s="218">
        <f t="shared" si="3"/>
        <v>21</v>
      </c>
      <c r="P27" s="70">
        <v>21</v>
      </c>
      <c r="Q27" s="76">
        <v>0</v>
      </c>
      <c r="R27" s="79">
        <v>3</v>
      </c>
    </row>
    <row r="28" spans="1:18" ht="13.5" customHeight="1">
      <c r="B28" s="11"/>
      <c r="C28" s="12" t="s">
        <v>19</v>
      </c>
      <c r="D28" s="13"/>
      <c r="E28" s="253">
        <f t="shared" si="1"/>
        <v>1</v>
      </c>
      <c r="F28" s="154">
        <v>1</v>
      </c>
      <c r="G28" s="154">
        <v>0</v>
      </c>
      <c r="H28" s="155">
        <v>0</v>
      </c>
      <c r="I28" s="256">
        <f t="shared" si="2"/>
        <v>0</v>
      </c>
      <c r="J28" s="111">
        <v>0</v>
      </c>
      <c r="K28" s="111">
        <v>0</v>
      </c>
      <c r="L28" s="113">
        <v>0</v>
      </c>
      <c r="M28" s="111">
        <v>0</v>
      </c>
      <c r="N28" s="111">
        <v>0</v>
      </c>
      <c r="O28" s="218">
        <f t="shared" si="3"/>
        <v>49</v>
      </c>
      <c r="P28" s="70">
        <v>49</v>
      </c>
      <c r="Q28" s="76">
        <v>0</v>
      </c>
      <c r="R28" s="79">
        <v>10</v>
      </c>
    </row>
    <row r="29" spans="1:18" ht="13.5" customHeight="1">
      <c r="B29" s="11"/>
      <c r="C29" s="12" t="s">
        <v>20</v>
      </c>
      <c r="D29" s="13"/>
      <c r="E29" s="253">
        <f t="shared" si="1"/>
        <v>1</v>
      </c>
      <c r="F29" s="154">
        <v>1</v>
      </c>
      <c r="G29" s="154">
        <v>0</v>
      </c>
      <c r="H29" s="155">
        <v>0</v>
      </c>
      <c r="I29" s="256">
        <f t="shared" si="2"/>
        <v>0</v>
      </c>
      <c r="J29" s="111">
        <v>0</v>
      </c>
      <c r="K29" s="111">
        <v>0</v>
      </c>
      <c r="L29" s="113">
        <v>0</v>
      </c>
      <c r="M29" s="111">
        <v>0</v>
      </c>
      <c r="N29" s="111">
        <v>0</v>
      </c>
      <c r="O29" s="218">
        <f t="shared" si="3"/>
        <v>66</v>
      </c>
      <c r="P29" s="70">
        <v>66</v>
      </c>
      <c r="Q29" s="76">
        <v>0</v>
      </c>
      <c r="R29" s="79">
        <v>7</v>
      </c>
    </row>
    <row r="30" spans="1:18" ht="13.5" customHeight="1">
      <c r="B30" s="11"/>
      <c r="C30" s="12" t="s">
        <v>21</v>
      </c>
      <c r="D30" s="13"/>
      <c r="E30" s="254">
        <f t="shared" si="1"/>
        <v>1</v>
      </c>
      <c r="F30" s="156">
        <v>1</v>
      </c>
      <c r="G30" s="156">
        <v>0</v>
      </c>
      <c r="H30" s="157">
        <v>0</v>
      </c>
      <c r="I30" s="257">
        <f t="shared" si="2"/>
        <v>0</v>
      </c>
      <c r="J30" s="114">
        <v>0</v>
      </c>
      <c r="K30" s="114">
        <v>0</v>
      </c>
      <c r="L30" s="112">
        <v>0</v>
      </c>
      <c r="M30" s="114">
        <v>0</v>
      </c>
      <c r="N30" s="114">
        <v>0</v>
      </c>
      <c r="O30" s="224">
        <f t="shared" si="3"/>
        <v>18</v>
      </c>
      <c r="P30" s="71">
        <v>18</v>
      </c>
      <c r="Q30" s="77">
        <v>0</v>
      </c>
      <c r="R30" s="80">
        <v>3</v>
      </c>
    </row>
    <row r="31" spans="1:18" ht="13.5" customHeight="1">
      <c r="B31" s="11"/>
      <c r="C31" s="12" t="s">
        <v>23</v>
      </c>
      <c r="D31" s="13"/>
      <c r="E31" s="252">
        <f t="shared" si="1"/>
        <v>1</v>
      </c>
      <c r="F31" s="152">
        <v>1</v>
      </c>
      <c r="G31" s="152">
        <v>0</v>
      </c>
      <c r="H31" s="153">
        <v>0</v>
      </c>
      <c r="I31" s="256">
        <f t="shared" si="2"/>
        <v>0</v>
      </c>
      <c r="J31" s="111">
        <v>0</v>
      </c>
      <c r="K31" s="111">
        <v>0</v>
      </c>
      <c r="L31" s="113">
        <v>0</v>
      </c>
      <c r="M31" s="111">
        <v>0</v>
      </c>
      <c r="N31" s="111">
        <v>0</v>
      </c>
      <c r="O31" s="218">
        <f t="shared" si="3"/>
        <v>26</v>
      </c>
      <c r="P31" s="70">
        <v>26</v>
      </c>
      <c r="Q31" s="76">
        <v>0</v>
      </c>
      <c r="R31" s="79">
        <v>6</v>
      </c>
    </row>
    <row r="32" spans="1:18" ht="13.5" customHeight="1">
      <c r="B32" s="11"/>
      <c r="C32" s="12" t="s">
        <v>24</v>
      </c>
      <c r="D32" s="13"/>
      <c r="E32" s="253">
        <f t="shared" si="1"/>
        <v>1</v>
      </c>
      <c r="F32" s="154">
        <v>1</v>
      </c>
      <c r="G32" s="154">
        <v>0</v>
      </c>
      <c r="H32" s="155">
        <v>0</v>
      </c>
      <c r="I32" s="256">
        <f t="shared" si="2"/>
        <v>0</v>
      </c>
      <c r="J32" s="111">
        <v>0</v>
      </c>
      <c r="K32" s="111">
        <v>0</v>
      </c>
      <c r="L32" s="113">
        <v>0</v>
      </c>
      <c r="M32" s="111">
        <v>0</v>
      </c>
      <c r="N32" s="111">
        <v>0</v>
      </c>
      <c r="O32" s="218">
        <f t="shared" si="3"/>
        <v>17</v>
      </c>
      <c r="P32" s="70">
        <v>17</v>
      </c>
      <c r="Q32" s="76">
        <v>0</v>
      </c>
      <c r="R32" s="79">
        <v>4</v>
      </c>
    </row>
    <row r="33" spans="2:18" ht="13.5" customHeight="1">
      <c r="B33" s="11"/>
      <c r="C33" s="12" t="s">
        <v>25</v>
      </c>
      <c r="D33" s="13"/>
      <c r="E33" s="253">
        <f t="shared" si="1"/>
        <v>1</v>
      </c>
      <c r="F33" s="154">
        <v>1</v>
      </c>
      <c r="G33" s="154">
        <v>0</v>
      </c>
      <c r="H33" s="155">
        <v>0</v>
      </c>
      <c r="I33" s="256">
        <f t="shared" si="2"/>
        <v>0</v>
      </c>
      <c r="J33" s="111">
        <v>0</v>
      </c>
      <c r="K33" s="111">
        <v>0</v>
      </c>
      <c r="L33" s="113">
        <v>0</v>
      </c>
      <c r="M33" s="111">
        <v>0</v>
      </c>
      <c r="N33" s="111">
        <v>0</v>
      </c>
      <c r="O33" s="218">
        <f t="shared" si="3"/>
        <v>24</v>
      </c>
      <c r="P33" s="70">
        <v>24</v>
      </c>
      <c r="Q33" s="76">
        <v>0</v>
      </c>
      <c r="R33" s="79">
        <v>4</v>
      </c>
    </row>
    <row r="34" spans="2:18" ht="13.5" customHeight="1">
      <c r="B34" s="11"/>
      <c r="C34" s="12" t="s">
        <v>88</v>
      </c>
      <c r="D34" s="13"/>
      <c r="E34" s="253">
        <f t="shared" si="1"/>
        <v>1</v>
      </c>
      <c r="F34" s="154">
        <v>1</v>
      </c>
      <c r="G34" s="154">
        <v>0</v>
      </c>
      <c r="H34" s="155">
        <v>0</v>
      </c>
      <c r="I34" s="256">
        <f t="shared" si="2"/>
        <v>0</v>
      </c>
      <c r="J34" s="111">
        <v>0</v>
      </c>
      <c r="K34" s="111">
        <v>0</v>
      </c>
      <c r="L34" s="113">
        <v>0</v>
      </c>
      <c r="M34" s="111">
        <v>0</v>
      </c>
      <c r="N34" s="111">
        <v>0</v>
      </c>
      <c r="O34" s="218">
        <f t="shared" si="3"/>
        <v>22</v>
      </c>
      <c r="P34" s="70">
        <v>22</v>
      </c>
      <c r="Q34" s="76">
        <v>0</v>
      </c>
      <c r="R34" s="79">
        <v>4</v>
      </c>
    </row>
    <row r="35" spans="2:18" ht="13.5" customHeight="1">
      <c r="B35" s="11"/>
      <c r="C35" s="12" t="s">
        <v>26</v>
      </c>
      <c r="D35" s="13"/>
      <c r="E35" s="254">
        <f t="shared" si="1"/>
        <v>1</v>
      </c>
      <c r="F35" s="156">
        <v>1</v>
      </c>
      <c r="G35" s="156">
        <v>0</v>
      </c>
      <c r="H35" s="157">
        <v>0</v>
      </c>
      <c r="I35" s="257">
        <f t="shared" si="2"/>
        <v>0</v>
      </c>
      <c r="J35" s="114">
        <v>0</v>
      </c>
      <c r="K35" s="114">
        <v>0</v>
      </c>
      <c r="L35" s="112">
        <v>0</v>
      </c>
      <c r="M35" s="114">
        <v>0</v>
      </c>
      <c r="N35" s="114">
        <v>0</v>
      </c>
      <c r="O35" s="224">
        <f t="shared" si="3"/>
        <v>22</v>
      </c>
      <c r="P35" s="322">
        <v>22</v>
      </c>
      <c r="Q35" s="328">
        <v>0</v>
      </c>
      <c r="R35" s="329">
        <v>3</v>
      </c>
    </row>
    <row r="36" spans="2:18" ht="13.5" customHeight="1">
      <c r="B36" s="11"/>
      <c r="C36" s="12" t="s">
        <v>29</v>
      </c>
      <c r="D36" s="13"/>
      <c r="E36" s="253">
        <f t="shared" si="1"/>
        <v>1</v>
      </c>
      <c r="F36" s="154">
        <v>1</v>
      </c>
      <c r="G36" s="154">
        <v>0</v>
      </c>
      <c r="H36" s="155">
        <v>0</v>
      </c>
      <c r="I36" s="256">
        <f t="shared" si="2"/>
        <v>0</v>
      </c>
      <c r="J36" s="111">
        <v>0</v>
      </c>
      <c r="K36" s="111">
        <v>0</v>
      </c>
      <c r="L36" s="113">
        <v>0</v>
      </c>
      <c r="M36" s="111">
        <v>0</v>
      </c>
      <c r="N36" s="111">
        <v>1</v>
      </c>
      <c r="O36" s="211">
        <f t="shared" si="3"/>
        <v>21</v>
      </c>
      <c r="P36" s="323">
        <v>21</v>
      </c>
      <c r="Q36" s="76">
        <v>0</v>
      </c>
      <c r="R36" s="330">
        <v>4</v>
      </c>
    </row>
    <row r="37" spans="2:18" ht="13.5" customHeight="1">
      <c r="B37" s="11"/>
      <c r="C37" s="12" t="s">
        <v>31</v>
      </c>
      <c r="D37" s="13"/>
      <c r="E37" s="253">
        <f t="shared" si="1"/>
        <v>1</v>
      </c>
      <c r="F37" s="154">
        <v>1</v>
      </c>
      <c r="G37" s="154">
        <v>0</v>
      </c>
      <c r="H37" s="155">
        <v>0</v>
      </c>
      <c r="I37" s="256">
        <f t="shared" si="2"/>
        <v>0</v>
      </c>
      <c r="J37" s="111">
        <v>0</v>
      </c>
      <c r="K37" s="111">
        <v>0</v>
      </c>
      <c r="L37" s="113">
        <v>0</v>
      </c>
      <c r="M37" s="111">
        <v>0</v>
      </c>
      <c r="N37" s="113">
        <v>0</v>
      </c>
      <c r="O37" s="218">
        <f t="shared" si="3"/>
        <v>24</v>
      </c>
      <c r="P37" s="75">
        <v>24</v>
      </c>
      <c r="Q37" s="76">
        <v>0</v>
      </c>
      <c r="R37" s="331">
        <v>11</v>
      </c>
    </row>
    <row r="38" spans="2:18" ht="13.5" customHeight="1">
      <c r="B38" s="11"/>
      <c r="C38" s="12" t="s">
        <v>32</v>
      </c>
      <c r="D38" s="13"/>
      <c r="E38" s="253">
        <f t="shared" si="1"/>
        <v>1</v>
      </c>
      <c r="F38" s="154">
        <v>1</v>
      </c>
      <c r="G38" s="154">
        <v>0</v>
      </c>
      <c r="H38" s="154">
        <v>0</v>
      </c>
      <c r="I38" s="256">
        <f t="shared" si="2"/>
        <v>0</v>
      </c>
      <c r="J38" s="111">
        <v>0</v>
      </c>
      <c r="K38" s="111">
        <v>0</v>
      </c>
      <c r="L38" s="113">
        <v>0</v>
      </c>
      <c r="M38" s="415">
        <v>0</v>
      </c>
      <c r="N38" s="415">
        <v>0</v>
      </c>
      <c r="O38" s="218">
        <f t="shared" si="3"/>
        <v>15</v>
      </c>
      <c r="P38" s="75">
        <v>15</v>
      </c>
      <c r="Q38" s="76">
        <v>0</v>
      </c>
      <c r="R38" s="331">
        <v>4</v>
      </c>
    </row>
    <row r="39" spans="2:18" ht="13.5" customHeight="1">
      <c r="B39" s="141"/>
      <c r="C39" s="25" t="s">
        <v>30</v>
      </c>
      <c r="D39" s="33"/>
      <c r="E39" s="253">
        <f t="shared" si="1"/>
        <v>2</v>
      </c>
      <c r="F39" s="154">
        <v>2</v>
      </c>
      <c r="G39" s="154">
        <v>0</v>
      </c>
      <c r="H39" s="154">
        <v>0</v>
      </c>
      <c r="I39" s="256">
        <f t="shared" si="2"/>
        <v>0</v>
      </c>
      <c r="J39" s="111">
        <v>0</v>
      </c>
      <c r="K39" s="111">
        <v>0</v>
      </c>
      <c r="L39" s="113">
        <v>0</v>
      </c>
      <c r="M39" s="415">
        <v>0</v>
      </c>
      <c r="N39" s="415">
        <v>0</v>
      </c>
      <c r="O39" s="218">
        <f t="shared" si="3"/>
        <v>45</v>
      </c>
      <c r="P39" s="75">
        <v>45</v>
      </c>
      <c r="Q39" s="76">
        <v>0</v>
      </c>
      <c r="R39" s="331">
        <v>14</v>
      </c>
    </row>
    <row r="40" spans="2:18" ht="13.5" customHeight="1">
      <c r="B40" s="29"/>
      <c r="C40" s="30" t="s">
        <v>33</v>
      </c>
      <c r="D40" s="31"/>
      <c r="E40" s="255">
        <f t="shared" si="1"/>
        <v>1</v>
      </c>
      <c r="F40" s="158">
        <v>1</v>
      </c>
      <c r="G40" s="158">
        <v>0</v>
      </c>
      <c r="H40" s="158">
        <v>0</v>
      </c>
      <c r="I40" s="446">
        <f t="shared" si="2"/>
        <v>0</v>
      </c>
      <c r="J40" s="115">
        <v>0</v>
      </c>
      <c r="K40" s="115">
        <v>0</v>
      </c>
      <c r="L40" s="117">
        <v>0</v>
      </c>
      <c r="M40" s="416">
        <v>0</v>
      </c>
      <c r="N40" s="416">
        <v>0</v>
      </c>
      <c r="O40" s="225">
        <f t="shared" si="3"/>
        <v>35</v>
      </c>
      <c r="P40" s="142">
        <v>35</v>
      </c>
      <c r="Q40" s="151">
        <v>0</v>
      </c>
      <c r="R40" s="332">
        <v>7</v>
      </c>
    </row>
  </sheetData>
  <mergeCells count="24">
    <mergeCell ref="B8:C8"/>
    <mergeCell ref="G6:G7"/>
    <mergeCell ref="O6:O7"/>
    <mergeCell ref="M5:N5"/>
    <mergeCell ref="M6:M7"/>
    <mergeCell ref="N6:N7"/>
    <mergeCell ref="I5:L5"/>
    <mergeCell ref="I6:I7"/>
    <mergeCell ref="J6:J7"/>
    <mergeCell ref="K6:K7"/>
    <mergeCell ref="O4:Q5"/>
    <mergeCell ref="B2:R2"/>
    <mergeCell ref="C4:D4"/>
    <mergeCell ref="E4:N4"/>
    <mergeCell ref="R4:R7"/>
    <mergeCell ref="E6:E7"/>
    <mergeCell ref="F6:F7"/>
    <mergeCell ref="H6:H7"/>
    <mergeCell ref="B7:C7"/>
    <mergeCell ref="E5:H5"/>
    <mergeCell ref="L6:L7"/>
    <mergeCell ref="B3:F3"/>
    <mergeCell ref="Q6:Q7"/>
    <mergeCell ref="P6:P7"/>
  </mergeCells>
  <phoneticPr fontId="2"/>
  <pageMargins left="0.55118110236220474" right="0.19685039370078741" top="0.62992125984251968" bottom="0.43307086614173229" header="0.51181102362204722" footer="0.51181102362204722"/>
  <pageSetup paperSize="9" scale="96" orientation="landscape" r:id="rId1"/>
  <headerFooter alignWithMargins="0"/>
  <ignoredErrors>
    <ignoredError sqref="E8:O8 E9:E40 I9:I40 O9:O31 O32:O40 P8:R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9"/>
  <sheetViews>
    <sheetView workbookViewId="0"/>
  </sheetViews>
  <sheetFormatPr defaultColWidth="9" defaultRowHeight="9.6"/>
  <cols>
    <col min="1" max="1" width="3.6640625" style="14" customWidth="1"/>
    <col min="2" max="2" width="2.33203125" style="14" customWidth="1"/>
    <col min="3" max="3" width="8.77734375" style="14" customWidth="1"/>
    <col min="4" max="4" width="1.33203125" style="14" customWidth="1"/>
    <col min="5" max="7" width="8.6640625" style="14" customWidth="1"/>
    <col min="8" max="8" width="7.6640625" style="14" hidden="1" customWidth="1"/>
    <col min="9" max="12" width="8.44140625" style="14" customWidth="1"/>
    <col min="13" max="19" width="8.21875" style="14" customWidth="1"/>
    <col min="20" max="16384" width="9" style="14"/>
  </cols>
  <sheetData>
    <row r="1" spans="2:19" ht="12">
      <c r="B1" s="16"/>
    </row>
    <row r="2" spans="2:19" ht="13.5" customHeight="1">
      <c r="B2" s="462" t="s">
        <v>233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</row>
    <row r="3" spans="2:19" ht="27" customHeight="1">
      <c r="B3" s="516" t="s">
        <v>241</v>
      </c>
      <c r="C3" s="516"/>
      <c r="D3" s="516"/>
      <c r="E3" s="516"/>
      <c r="F3" s="516"/>
      <c r="H3" s="333" t="s">
        <v>273</v>
      </c>
      <c r="S3" s="40" t="s">
        <v>149</v>
      </c>
    </row>
    <row r="4" spans="2:19" ht="15.75" customHeight="1">
      <c r="B4" s="18"/>
      <c r="C4" s="463" t="s">
        <v>54</v>
      </c>
      <c r="D4" s="464"/>
      <c r="E4" s="495" t="s">
        <v>35</v>
      </c>
      <c r="F4" s="495" t="s">
        <v>40</v>
      </c>
      <c r="G4" s="495" t="s">
        <v>41</v>
      </c>
      <c r="H4" s="468" t="s">
        <v>146</v>
      </c>
      <c r="I4" s="533"/>
      <c r="J4" s="533"/>
      <c r="K4" s="533"/>
      <c r="L4" s="533"/>
      <c r="M4" s="533"/>
      <c r="N4" s="533"/>
      <c r="O4" s="533"/>
      <c r="P4" s="533"/>
      <c r="Q4" s="534"/>
      <c r="R4" s="495" t="s">
        <v>64</v>
      </c>
      <c r="S4" s="466" t="s">
        <v>145</v>
      </c>
    </row>
    <row r="5" spans="2:19" ht="15.75" customHeight="1">
      <c r="B5" s="19"/>
      <c r="C5" s="20"/>
      <c r="D5" s="21"/>
      <c r="E5" s="527"/>
      <c r="F5" s="527"/>
      <c r="G5" s="527"/>
      <c r="H5" s="530" t="s">
        <v>35</v>
      </c>
      <c r="I5" s="471" t="s">
        <v>147</v>
      </c>
      <c r="J5" s="508"/>
      <c r="K5" s="508"/>
      <c r="L5" s="509"/>
      <c r="M5" s="471" t="s">
        <v>148</v>
      </c>
      <c r="N5" s="508"/>
      <c r="O5" s="508"/>
      <c r="P5" s="508"/>
      <c r="Q5" s="532"/>
      <c r="R5" s="527"/>
      <c r="S5" s="528"/>
    </row>
    <row r="6" spans="2:19" ht="15.75" customHeight="1">
      <c r="B6" s="484" t="s">
        <v>53</v>
      </c>
      <c r="C6" s="485"/>
      <c r="D6" s="23"/>
      <c r="E6" s="518"/>
      <c r="F6" s="518"/>
      <c r="G6" s="518"/>
      <c r="H6" s="531"/>
      <c r="I6" s="22" t="s">
        <v>35</v>
      </c>
      <c r="J6" s="8" t="s">
        <v>42</v>
      </c>
      <c r="K6" s="8" t="s">
        <v>43</v>
      </c>
      <c r="L6" s="8" t="s">
        <v>44</v>
      </c>
      <c r="M6" s="22" t="s">
        <v>35</v>
      </c>
      <c r="N6" s="8" t="s">
        <v>42</v>
      </c>
      <c r="O6" s="8" t="s">
        <v>43</v>
      </c>
      <c r="P6" s="8" t="s">
        <v>44</v>
      </c>
      <c r="Q6" s="8" t="s">
        <v>45</v>
      </c>
      <c r="R6" s="518"/>
      <c r="S6" s="529"/>
    </row>
    <row r="7" spans="2:19" ht="13.5" customHeight="1">
      <c r="B7" s="482" t="s">
        <v>218</v>
      </c>
      <c r="C7" s="483"/>
      <c r="D7" s="15"/>
      <c r="E7" s="232">
        <f>SUM(E10:E39)</f>
        <v>33689</v>
      </c>
      <c r="F7" s="260">
        <f t="shared" ref="F7:S7" si="0">SUM(F10:F39)</f>
        <v>17033</v>
      </c>
      <c r="G7" s="233">
        <f t="shared" si="0"/>
        <v>16656</v>
      </c>
      <c r="H7" s="260">
        <f t="shared" si="0"/>
        <v>33689</v>
      </c>
      <c r="I7" s="232">
        <f t="shared" si="0"/>
        <v>33112</v>
      </c>
      <c r="J7" s="417">
        <f t="shared" si="0"/>
        <v>10830</v>
      </c>
      <c r="K7" s="417">
        <f t="shared" si="0"/>
        <v>11112</v>
      </c>
      <c r="L7" s="233">
        <f t="shared" si="0"/>
        <v>11170</v>
      </c>
      <c r="M7" s="205">
        <f t="shared" si="0"/>
        <v>373</v>
      </c>
      <c r="N7" s="261">
        <f t="shared" si="0"/>
        <v>121</v>
      </c>
      <c r="O7" s="261">
        <f t="shared" si="0"/>
        <v>102</v>
      </c>
      <c r="P7" s="261">
        <f t="shared" si="0"/>
        <v>100</v>
      </c>
      <c r="Q7" s="261">
        <f t="shared" si="0"/>
        <v>50</v>
      </c>
      <c r="R7" s="212">
        <f t="shared" si="0"/>
        <v>204</v>
      </c>
      <c r="S7" s="249">
        <f t="shared" si="0"/>
        <v>0</v>
      </c>
    </row>
    <row r="8" spans="2:19" ht="13.5" customHeight="1">
      <c r="B8" s="11"/>
      <c r="C8" s="12" t="s">
        <v>1</v>
      </c>
      <c r="D8" s="13"/>
      <c r="E8" s="209">
        <f>SUM(F8:G8)</f>
        <v>26922</v>
      </c>
      <c r="F8" s="62">
        <v>13668</v>
      </c>
      <c r="G8" s="67">
        <v>13254</v>
      </c>
      <c r="H8" s="264">
        <f t="shared" ref="H8:H9" si="1">I8+M8+R8+S8</f>
        <v>26922</v>
      </c>
      <c r="I8" s="215">
        <f>J8+K8+L8</f>
        <v>26508</v>
      </c>
      <c r="J8" s="418">
        <v>8744</v>
      </c>
      <c r="K8" s="419">
        <v>8778</v>
      </c>
      <c r="L8" s="67">
        <v>8986</v>
      </c>
      <c r="M8" s="218">
        <f>SUM(N8:Q8)</f>
        <v>373</v>
      </c>
      <c r="N8" s="70">
        <v>121</v>
      </c>
      <c r="O8" s="70">
        <v>102</v>
      </c>
      <c r="P8" s="70">
        <v>100</v>
      </c>
      <c r="Q8" s="70">
        <v>50</v>
      </c>
      <c r="R8" s="64">
        <v>41</v>
      </c>
      <c r="S8" s="79">
        <v>0</v>
      </c>
    </row>
    <row r="9" spans="2:19" ht="13.5" customHeight="1">
      <c r="B9" s="11"/>
      <c r="C9" s="12" t="s">
        <v>2</v>
      </c>
      <c r="D9" s="13"/>
      <c r="E9" s="237">
        <f t="shared" ref="E9:E39" si="2">SUM(F9:G9)</f>
        <v>6767</v>
      </c>
      <c r="F9" s="63">
        <v>3365</v>
      </c>
      <c r="G9" s="67">
        <v>3402</v>
      </c>
      <c r="H9" s="265">
        <f t="shared" si="1"/>
        <v>6767</v>
      </c>
      <c r="I9" s="216">
        <f t="shared" ref="I9:I39" si="3">J9+K9+L9</f>
        <v>6604</v>
      </c>
      <c r="J9" s="420">
        <v>2086</v>
      </c>
      <c r="K9" s="358">
        <v>2334</v>
      </c>
      <c r="L9" s="69">
        <v>2184</v>
      </c>
      <c r="M9" s="224">
        <f t="shared" ref="M9:M39" si="4">SUM(N9:Q9)</f>
        <v>0</v>
      </c>
      <c r="N9" s="71">
        <v>0</v>
      </c>
      <c r="O9" s="71">
        <v>0</v>
      </c>
      <c r="P9" s="71">
        <v>0</v>
      </c>
      <c r="Q9" s="71">
        <v>0</v>
      </c>
      <c r="R9" s="65">
        <v>163</v>
      </c>
      <c r="S9" s="80">
        <v>0</v>
      </c>
    </row>
    <row r="10" spans="2:19" ht="13.5" customHeight="1">
      <c r="B10" s="11"/>
      <c r="C10" s="12" t="s">
        <v>3</v>
      </c>
      <c r="D10" s="13"/>
      <c r="E10" s="209">
        <f t="shared" si="2"/>
        <v>10749</v>
      </c>
      <c r="F10" s="62">
        <v>5354</v>
      </c>
      <c r="G10" s="68">
        <v>5395</v>
      </c>
      <c r="H10" s="264">
        <f>I10+M10+R10+S10</f>
        <v>10749</v>
      </c>
      <c r="I10" s="215">
        <f t="shared" si="3"/>
        <v>10450</v>
      </c>
      <c r="J10" s="418">
        <v>3445</v>
      </c>
      <c r="K10" s="419">
        <v>3569</v>
      </c>
      <c r="L10" s="67">
        <v>3436</v>
      </c>
      <c r="M10" s="218">
        <f t="shared" si="4"/>
        <v>136</v>
      </c>
      <c r="N10" s="70">
        <v>42</v>
      </c>
      <c r="O10" s="70">
        <v>42</v>
      </c>
      <c r="P10" s="70">
        <v>30</v>
      </c>
      <c r="Q10" s="70">
        <v>22</v>
      </c>
      <c r="R10" s="64">
        <v>163</v>
      </c>
      <c r="S10" s="79">
        <v>0</v>
      </c>
    </row>
    <row r="11" spans="2:19" ht="13.5" customHeight="1">
      <c r="B11" s="11"/>
      <c r="C11" s="12" t="s">
        <v>4</v>
      </c>
      <c r="D11" s="13"/>
      <c r="E11" s="209">
        <f t="shared" si="2"/>
        <v>1555</v>
      </c>
      <c r="F11" s="62">
        <v>809</v>
      </c>
      <c r="G11" s="67">
        <v>746</v>
      </c>
      <c r="H11" s="264">
        <f t="shared" ref="H11:H39" si="5">I11+M11+R11+S11</f>
        <v>1555</v>
      </c>
      <c r="I11" s="215">
        <f t="shared" si="3"/>
        <v>1533</v>
      </c>
      <c r="J11" s="418">
        <v>507</v>
      </c>
      <c r="K11" s="419">
        <v>501</v>
      </c>
      <c r="L11" s="67">
        <v>525</v>
      </c>
      <c r="M11" s="218">
        <f t="shared" si="4"/>
        <v>17</v>
      </c>
      <c r="N11" s="70">
        <v>4</v>
      </c>
      <c r="O11" s="70">
        <v>8</v>
      </c>
      <c r="P11" s="70">
        <v>3</v>
      </c>
      <c r="Q11" s="70">
        <v>2</v>
      </c>
      <c r="R11" s="64">
        <v>5</v>
      </c>
      <c r="S11" s="79">
        <v>0</v>
      </c>
    </row>
    <row r="12" spans="2:19" ht="13.5" customHeight="1">
      <c r="B12" s="11"/>
      <c r="C12" s="12" t="s">
        <v>5</v>
      </c>
      <c r="D12" s="13"/>
      <c r="E12" s="209">
        <f t="shared" si="2"/>
        <v>916</v>
      </c>
      <c r="F12" s="62">
        <v>425</v>
      </c>
      <c r="G12" s="67">
        <v>491</v>
      </c>
      <c r="H12" s="264">
        <f t="shared" si="5"/>
        <v>916</v>
      </c>
      <c r="I12" s="215">
        <f t="shared" si="3"/>
        <v>897</v>
      </c>
      <c r="J12" s="418">
        <v>293</v>
      </c>
      <c r="K12" s="419">
        <v>316</v>
      </c>
      <c r="L12" s="67">
        <v>288</v>
      </c>
      <c r="M12" s="218">
        <f t="shared" si="4"/>
        <v>19</v>
      </c>
      <c r="N12" s="70">
        <v>4</v>
      </c>
      <c r="O12" s="70">
        <v>7</v>
      </c>
      <c r="P12" s="70">
        <v>6</v>
      </c>
      <c r="Q12" s="70">
        <v>2</v>
      </c>
      <c r="R12" s="64">
        <v>0</v>
      </c>
      <c r="S12" s="79">
        <v>0</v>
      </c>
    </row>
    <row r="13" spans="2:19" ht="13.5" customHeight="1">
      <c r="B13" s="141"/>
      <c r="C13" s="25" t="s">
        <v>7</v>
      </c>
      <c r="D13" s="33"/>
      <c r="E13" s="215">
        <f t="shared" si="2"/>
        <v>2816</v>
      </c>
      <c r="F13" s="62">
        <v>1337</v>
      </c>
      <c r="G13" s="67">
        <v>1479</v>
      </c>
      <c r="H13" s="264">
        <f t="shared" si="5"/>
        <v>2816</v>
      </c>
      <c r="I13" s="215">
        <f t="shared" si="3"/>
        <v>2816</v>
      </c>
      <c r="J13" s="418">
        <v>897</v>
      </c>
      <c r="K13" s="419">
        <v>954</v>
      </c>
      <c r="L13" s="67">
        <v>965</v>
      </c>
      <c r="M13" s="218">
        <f t="shared" si="4"/>
        <v>0</v>
      </c>
      <c r="N13" s="70">
        <v>0</v>
      </c>
      <c r="O13" s="70">
        <v>0</v>
      </c>
      <c r="P13" s="70">
        <v>0</v>
      </c>
      <c r="Q13" s="70">
        <v>0</v>
      </c>
      <c r="R13" s="64">
        <v>0</v>
      </c>
      <c r="S13" s="79">
        <v>0</v>
      </c>
    </row>
    <row r="14" spans="2:19" ht="13.5" customHeight="1">
      <c r="B14" s="11"/>
      <c r="C14" s="12" t="s">
        <v>8</v>
      </c>
      <c r="D14" s="13"/>
      <c r="E14" s="216">
        <f t="shared" si="2"/>
        <v>2777</v>
      </c>
      <c r="F14" s="63">
        <v>1659</v>
      </c>
      <c r="G14" s="67">
        <v>1118</v>
      </c>
      <c r="H14" s="264">
        <f t="shared" si="5"/>
        <v>2777</v>
      </c>
      <c r="I14" s="216">
        <f t="shared" si="3"/>
        <v>2755</v>
      </c>
      <c r="J14" s="420">
        <v>876</v>
      </c>
      <c r="K14" s="358">
        <v>958</v>
      </c>
      <c r="L14" s="69">
        <v>921</v>
      </c>
      <c r="M14" s="224">
        <f t="shared" si="4"/>
        <v>0</v>
      </c>
      <c r="N14" s="71">
        <v>0</v>
      </c>
      <c r="O14" s="71">
        <v>0</v>
      </c>
      <c r="P14" s="71">
        <v>0</v>
      </c>
      <c r="Q14" s="71">
        <v>0</v>
      </c>
      <c r="R14" s="65">
        <v>22</v>
      </c>
      <c r="S14" s="80">
        <v>0</v>
      </c>
    </row>
    <row r="15" spans="2:19" ht="13.5" customHeight="1">
      <c r="B15" s="34"/>
      <c r="C15" s="26" t="s">
        <v>9</v>
      </c>
      <c r="D15" s="35"/>
      <c r="E15" s="215">
        <f t="shared" si="2"/>
        <v>1093</v>
      </c>
      <c r="F15" s="62">
        <v>475</v>
      </c>
      <c r="G15" s="68">
        <v>618</v>
      </c>
      <c r="H15" s="266">
        <f t="shared" si="5"/>
        <v>1093</v>
      </c>
      <c r="I15" s="215">
        <f t="shared" si="3"/>
        <v>1047</v>
      </c>
      <c r="J15" s="418">
        <v>325</v>
      </c>
      <c r="K15" s="419">
        <v>356</v>
      </c>
      <c r="L15" s="67">
        <v>366</v>
      </c>
      <c r="M15" s="218">
        <f t="shared" si="4"/>
        <v>46</v>
      </c>
      <c r="N15" s="70">
        <v>12</v>
      </c>
      <c r="O15" s="70">
        <v>14</v>
      </c>
      <c r="P15" s="70">
        <v>15</v>
      </c>
      <c r="Q15" s="70">
        <v>5</v>
      </c>
      <c r="R15" s="64">
        <v>0</v>
      </c>
      <c r="S15" s="79">
        <v>0</v>
      </c>
    </row>
    <row r="16" spans="2:19" ht="13.5" customHeight="1">
      <c r="B16" s="11"/>
      <c r="C16" s="12" t="s">
        <v>10</v>
      </c>
      <c r="D16" s="13"/>
      <c r="E16" s="215">
        <f t="shared" si="2"/>
        <v>554</v>
      </c>
      <c r="F16" s="62">
        <v>317</v>
      </c>
      <c r="G16" s="67">
        <v>237</v>
      </c>
      <c r="H16" s="264">
        <f t="shared" si="5"/>
        <v>554</v>
      </c>
      <c r="I16" s="215">
        <f t="shared" si="3"/>
        <v>554</v>
      </c>
      <c r="J16" s="418">
        <v>197</v>
      </c>
      <c r="K16" s="419">
        <v>180</v>
      </c>
      <c r="L16" s="67">
        <v>177</v>
      </c>
      <c r="M16" s="218">
        <f t="shared" si="4"/>
        <v>0</v>
      </c>
      <c r="N16" s="70">
        <v>0</v>
      </c>
      <c r="O16" s="70">
        <v>0</v>
      </c>
      <c r="P16" s="70">
        <v>0</v>
      </c>
      <c r="Q16" s="70">
        <v>0</v>
      </c>
      <c r="R16" s="64">
        <v>0</v>
      </c>
      <c r="S16" s="79">
        <v>0</v>
      </c>
    </row>
    <row r="17" spans="1:19" ht="13.5" customHeight="1">
      <c r="B17" s="11"/>
      <c r="C17" s="12" t="s">
        <v>11</v>
      </c>
      <c r="D17" s="13"/>
      <c r="E17" s="215">
        <f t="shared" si="2"/>
        <v>3485</v>
      </c>
      <c r="F17" s="62">
        <v>1749</v>
      </c>
      <c r="G17" s="67">
        <v>1736</v>
      </c>
      <c r="H17" s="264">
        <f t="shared" si="5"/>
        <v>3485</v>
      </c>
      <c r="I17" s="215">
        <f t="shared" si="3"/>
        <v>3468</v>
      </c>
      <c r="J17" s="418">
        <v>1171</v>
      </c>
      <c r="K17" s="419">
        <v>1107</v>
      </c>
      <c r="L17" s="67">
        <v>1190</v>
      </c>
      <c r="M17" s="256">
        <f t="shared" si="4"/>
        <v>17</v>
      </c>
      <c r="N17" s="70">
        <v>7</v>
      </c>
      <c r="O17" s="70">
        <v>6</v>
      </c>
      <c r="P17" s="70">
        <v>4</v>
      </c>
      <c r="Q17" s="70">
        <v>0</v>
      </c>
      <c r="R17" s="64">
        <v>0</v>
      </c>
      <c r="S17" s="79">
        <v>0</v>
      </c>
    </row>
    <row r="18" spans="1:19" ht="13.5" customHeight="1">
      <c r="B18" s="11"/>
      <c r="C18" s="12" t="s">
        <v>12</v>
      </c>
      <c r="D18" s="13"/>
      <c r="E18" s="215">
        <f t="shared" si="2"/>
        <v>438</v>
      </c>
      <c r="F18" s="62">
        <v>219</v>
      </c>
      <c r="G18" s="67">
        <v>219</v>
      </c>
      <c r="H18" s="264">
        <f t="shared" si="5"/>
        <v>438</v>
      </c>
      <c r="I18" s="215">
        <f t="shared" si="3"/>
        <v>438</v>
      </c>
      <c r="J18" s="418">
        <v>120</v>
      </c>
      <c r="K18" s="419">
        <v>141</v>
      </c>
      <c r="L18" s="67">
        <v>177</v>
      </c>
      <c r="M18" s="218">
        <f t="shared" si="4"/>
        <v>0</v>
      </c>
      <c r="N18" s="70">
        <v>0</v>
      </c>
      <c r="O18" s="70">
        <v>0</v>
      </c>
      <c r="P18" s="70">
        <v>0</v>
      </c>
      <c r="Q18" s="70">
        <v>0</v>
      </c>
      <c r="R18" s="64">
        <v>0</v>
      </c>
      <c r="S18" s="79">
        <v>0</v>
      </c>
    </row>
    <row r="19" spans="1:19" ht="13.5" customHeight="1">
      <c r="A19" s="27"/>
      <c r="B19" s="11"/>
      <c r="C19" s="12" t="s">
        <v>13</v>
      </c>
      <c r="D19" s="13"/>
      <c r="E19" s="216">
        <f t="shared" si="2"/>
        <v>873</v>
      </c>
      <c r="F19" s="63">
        <v>406</v>
      </c>
      <c r="G19" s="69">
        <v>467</v>
      </c>
      <c r="H19" s="265">
        <f t="shared" si="5"/>
        <v>873</v>
      </c>
      <c r="I19" s="216">
        <f t="shared" si="3"/>
        <v>830</v>
      </c>
      <c r="J19" s="420">
        <v>243</v>
      </c>
      <c r="K19" s="358">
        <v>274</v>
      </c>
      <c r="L19" s="69">
        <v>313</v>
      </c>
      <c r="M19" s="224">
        <f t="shared" si="4"/>
        <v>43</v>
      </c>
      <c r="N19" s="71">
        <v>17</v>
      </c>
      <c r="O19" s="71">
        <v>6</v>
      </c>
      <c r="P19" s="71">
        <v>7</v>
      </c>
      <c r="Q19" s="71">
        <v>13</v>
      </c>
      <c r="R19" s="65">
        <v>0</v>
      </c>
      <c r="S19" s="80">
        <v>0</v>
      </c>
    </row>
    <row r="20" spans="1:19" ht="13.5" customHeight="1">
      <c r="A20" s="27"/>
      <c r="B20" s="11"/>
      <c r="C20" s="12" t="s">
        <v>14</v>
      </c>
      <c r="D20" s="13"/>
      <c r="E20" s="215">
        <f t="shared" si="2"/>
        <v>721</v>
      </c>
      <c r="F20" s="62">
        <v>410</v>
      </c>
      <c r="G20" s="67">
        <v>311</v>
      </c>
      <c r="H20" s="264">
        <f t="shared" si="5"/>
        <v>721</v>
      </c>
      <c r="I20" s="215">
        <f t="shared" si="3"/>
        <v>697</v>
      </c>
      <c r="J20" s="418">
        <v>213</v>
      </c>
      <c r="K20" s="419">
        <v>230</v>
      </c>
      <c r="L20" s="67">
        <v>254</v>
      </c>
      <c r="M20" s="218">
        <f t="shared" si="4"/>
        <v>24</v>
      </c>
      <c r="N20" s="70">
        <v>11</v>
      </c>
      <c r="O20" s="70">
        <v>6</v>
      </c>
      <c r="P20" s="70">
        <v>7</v>
      </c>
      <c r="Q20" s="70">
        <v>0</v>
      </c>
      <c r="R20" s="64">
        <v>0</v>
      </c>
      <c r="S20" s="79">
        <v>0</v>
      </c>
    </row>
    <row r="21" spans="1:19" ht="13.5" customHeight="1">
      <c r="B21" s="11"/>
      <c r="C21" s="12" t="s">
        <v>15</v>
      </c>
      <c r="D21" s="13"/>
      <c r="E21" s="215">
        <f t="shared" si="2"/>
        <v>217</v>
      </c>
      <c r="F21" s="62">
        <v>133</v>
      </c>
      <c r="G21" s="67">
        <v>84</v>
      </c>
      <c r="H21" s="264">
        <f t="shared" si="5"/>
        <v>217</v>
      </c>
      <c r="I21" s="215">
        <f t="shared" si="3"/>
        <v>217</v>
      </c>
      <c r="J21" s="418">
        <v>72</v>
      </c>
      <c r="K21" s="419">
        <v>69</v>
      </c>
      <c r="L21" s="67">
        <v>76</v>
      </c>
      <c r="M21" s="218">
        <f t="shared" si="4"/>
        <v>0</v>
      </c>
      <c r="N21" s="70">
        <v>0</v>
      </c>
      <c r="O21" s="70">
        <v>0</v>
      </c>
      <c r="P21" s="70">
        <v>0</v>
      </c>
      <c r="Q21" s="70">
        <v>0</v>
      </c>
      <c r="R21" s="64">
        <v>0</v>
      </c>
      <c r="S21" s="79">
        <v>0</v>
      </c>
    </row>
    <row r="22" spans="1:19" ht="13.5" customHeight="1">
      <c r="A22" s="57"/>
      <c r="B22" s="11"/>
      <c r="C22" s="12" t="s">
        <v>6</v>
      </c>
      <c r="D22" s="13"/>
      <c r="E22" s="215">
        <f t="shared" si="2"/>
        <v>2728</v>
      </c>
      <c r="F22" s="62">
        <v>1381</v>
      </c>
      <c r="G22" s="67">
        <v>1347</v>
      </c>
      <c r="H22" s="264">
        <f t="shared" si="5"/>
        <v>2728</v>
      </c>
      <c r="I22" s="215">
        <f t="shared" si="3"/>
        <v>2657</v>
      </c>
      <c r="J22" s="418">
        <v>877</v>
      </c>
      <c r="K22" s="419">
        <v>870</v>
      </c>
      <c r="L22" s="67">
        <v>910</v>
      </c>
      <c r="M22" s="218">
        <f t="shared" si="4"/>
        <v>71</v>
      </c>
      <c r="N22" s="70">
        <v>24</v>
      </c>
      <c r="O22" s="70">
        <v>13</v>
      </c>
      <c r="P22" s="70">
        <v>28</v>
      </c>
      <c r="Q22" s="70">
        <v>6</v>
      </c>
      <c r="R22" s="64">
        <v>0</v>
      </c>
      <c r="S22" s="79">
        <v>0</v>
      </c>
    </row>
    <row r="23" spans="1:19" ht="13.5" customHeight="1">
      <c r="A23" s="58"/>
      <c r="B23" s="11"/>
      <c r="C23" s="12" t="s">
        <v>197</v>
      </c>
      <c r="D23" s="13"/>
      <c r="E23" s="215">
        <f t="shared" si="2"/>
        <v>1340</v>
      </c>
      <c r="F23" s="62">
        <v>700</v>
      </c>
      <c r="G23" s="67">
        <v>640</v>
      </c>
      <c r="H23" s="264">
        <f t="shared" si="5"/>
        <v>1340</v>
      </c>
      <c r="I23" s="215">
        <f t="shared" si="3"/>
        <v>1326</v>
      </c>
      <c r="J23" s="418">
        <v>450</v>
      </c>
      <c r="K23" s="419">
        <v>442</v>
      </c>
      <c r="L23" s="67">
        <v>434</v>
      </c>
      <c r="M23" s="218">
        <f t="shared" si="4"/>
        <v>0</v>
      </c>
      <c r="N23" s="70">
        <v>0</v>
      </c>
      <c r="O23" s="70">
        <v>0</v>
      </c>
      <c r="P23" s="70">
        <v>0</v>
      </c>
      <c r="Q23" s="70">
        <v>0</v>
      </c>
      <c r="R23" s="64">
        <v>14</v>
      </c>
      <c r="S23" s="79">
        <v>0</v>
      </c>
    </row>
    <row r="24" spans="1:19" ht="13.5" customHeight="1">
      <c r="B24" s="11"/>
      <c r="C24" s="12" t="s">
        <v>16</v>
      </c>
      <c r="D24" s="13"/>
      <c r="E24" s="216">
        <f t="shared" si="2"/>
        <v>93</v>
      </c>
      <c r="F24" s="63">
        <v>54</v>
      </c>
      <c r="G24" s="69">
        <v>39</v>
      </c>
      <c r="H24" s="265">
        <f t="shared" si="5"/>
        <v>93</v>
      </c>
      <c r="I24" s="216">
        <f t="shared" si="3"/>
        <v>93</v>
      </c>
      <c r="J24" s="420">
        <v>32</v>
      </c>
      <c r="K24" s="358">
        <v>25</v>
      </c>
      <c r="L24" s="69">
        <v>36</v>
      </c>
      <c r="M24" s="224">
        <f t="shared" si="4"/>
        <v>0</v>
      </c>
      <c r="N24" s="71">
        <v>0</v>
      </c>
      <c r="O24" s="71">
        <v>0</v>
      </c>
      <c r="P24" s="71">
        <v>0</v>
      </c>
      <c r="Q24" s="71">
        <v>0</v>
      </c>
      <c r="R24" s="65">
        <v>0</v>
      </c>
      <c r="S24" s="80">
        <v>0</v>
      </c>
    </row>
    <row r="25" spans="1:19" ht="13.5" customHeight="1">
      <c r="B25" s="11"/>
      <c r="C25" s="12" t="s">
        <v>17</v>
      </c>
      <c r="D25" s="13"/>
      <c r="E25" s="215">
        <f t="shared" si="2"/>
        <v>133</v>
      </c>
      <c r="F25" s="62">
        <v>67</v>
      </c>
      <c r="G25" s="67">
        <v>66</v>
      </c>
      <c r="H25" s="264">
        <f t="shared" si="5"/>
        <v>133</v>
      </c>
      <c r="I25" s="215">
        <f t="shared" si="3"/>
        <v>133</v>
      </c>
      <c r="J25" s="418">
        <v>47</v>
      </c>
      <c r="K25" s="419">
        <v>46</v>
      </c>
      <c r="L25" s="67">
        <v>40</v>
      </c>
      <c r="M25" s="218">
        <f t="shared" si="4"/>
        <v>0</v>
      </c>
      <c r="N25" s="70">
        <v>0</v>
      </c>
      <c r="O25" s="70">
        <v>0</v>
      </c>
      <c r="P25" s="70">
        <v>0</v>
      </c>
      <c r="Q25" s="70">
        <v>0</v>
      </c>
      <c r="R25" s="64">
        <v>0</v>
      </c>
      <c r="S25" s="79">
        <v>0</v>
      </c>
    </row>
    <row r="26" spans="1:19" ht="13.5" customHeight="1">
      <c r="B26" s="11"/>
      <c r="C26" s="12" t="s">
        <v>18</v>
      </c>
      <c r="D26" s="13"/>
      <c r="E26" s="215">
        <f t="shared" si="2"/>
        <v>105</v>
      </c>
      <c r="F26" s="62">
        <v>55</v>
      </c>
      <c r="G26" s="67">
        <v>50</v>
      </c>
      <c r="H26" s="264">
        <f t="shared" si="5"/>
        <v>105</v>
      </c>
      <c r="I26" s="215">
        <f t="shared" si="3"/>
        <v>105</v>
      </c>
      <c r="J26" s="418">
        <v>38</v>
      </c>
      <c r="K26" s="419">
        <v>40</v>
      </c>
      <c r="L26" s="67">
        <v>27</v>
      </c>
      <c r="M26" s="218">
        <f t="shared" si="4"/>
        <v>0</v>
      </c>
      <c r="N26" s="70">
        <v>0</v>
      </c>
      <c r="O26" s="70">
        <v>0</v>
      </c>
      <c r="P26" s="70">
        <v>0</v>
      </c>
      <c r="Q26" s="70">
        <v>0</v>
      </c>
      <c r="R26" s="64">
        <v>0</v>
      </c>
      <c r="S26" s="79">
        <v>0</v>
      </c>
    </row>
    <row r="27" spans="1:19" ht="13.5" customHeight="1">
      <c r="B27" s="11"/>
      <c r="C27" s="12" t="s">
        <v>19</v>
      </c>
      <c r="D27" s="13"/>
      <c r="E27" s="218">
        <f t="shared" si="2"/>
        <v>465</v>
      </c>
      <c r="F27" s="64">
        <v>228</v>
      </c>
      <c r="G27" s="70">
        <v>237</v>
      </c>
      <c r="H27" s="267">
        <f t="shared" si="5"/>
        <v>465</v>
      </c>
      <c r="I27" s="218">
        <f t="shared" si="3"/>
        <v>465</v>
      </c>
      <c r="J27" s="414">
        <v>157</v>
      </c>
      <c r="K27" s="377">
        <v>164</v>
      </c>
      <c r="L27" s="70">
        <v>144</v>
      </c>
      <c r="M27" s="218">
        <f t="shared" si="4"/>
        <v>0</v>
      </c>
      <c r="N27" s="70">
        <v>0</v>
      </c>
      <c r="O27" s="70">
        <v>0</v>
      </c>
      <c r="P27" s="70">
        <v>0</v>
      </c>
      <c r="Q27" s="70">
        <v>0</v>
      </c>
      <c r="R27" s="64">
        <v>0</v>
      </c>
      <c r="S27" s="79">
        <v>0</v>
      </c>
    </row>
    <row r="28" spans="1:19" ht="13.5" customHeight="1">
      <c r="B28" s="11"/>
      <c r="C28" s="12" t="s">
        <v>20</v>
      </c>
      <c r="D28" s="13"/>
      <c r="E28" s="218">
        <f t="shared" si="2"/>
        <v>836</v>
      </c>
      <c r="F28" s="64">
        <v>352</v>
      </c>
      <c r="G28" s="70">
        <v>484</v>
      </c>
      <c r="H28" s="267">
        <f t="shared" si="5"/>
        <v>836</v>
      </c>
      <c r="I28" s="218">
        <f t="shared" si="3"/>
        <v>836</v>
      </c>
      <c r="J28" s="414">
        <v>276</v>
      </c>
      <c r="K28" s="377">
        <v>279</v>
      </c>
      <c r="L28" s="70">
        <v>281</v>
      </c>
      <c r="M28" s="218">
        <f t="shared" si="4"/>
        <v>0</v>
      </c>
      <c r="N28" s="70">
        <v>0</v>
      </c>
      <c r="O28" s="70">
        <v>0</v>
      </c>
      <c r="P28" s="70">
        <v>0</v>
      </c>
      <c r="Q28" s="70">
        <v>0</v>
      </c>
      <c r="R28" s="64">
        <v>0</v>
      </c>
      <c r="S28" s="79">
        <v>0</v>
      </c>
    </row>
    <row r="29" spans="1:19" ht="13.5" customHeight="1">
      <c r="B29" s="11"/>
      <c r="C29" s="12" t="s">
        <v>21</v>
      </c>
      <c r="D29" s="13"/>
      <c r="E29" s="224">
        <f t="shared" si="2"/>
        <v>103</v>
      </c>
      <c r="F29" s="65">
        <v>53</v>
      </c>
      <c r="G29" s="71">
        <v>50</v>
      </c>
      <c r="H29" s="268">
        <f t="shared" si="5"/>
        <v>103</v>
      </c>
      <c r="I29" s="224">
        <f t="shared" si="3"/>
        <v>103</v>
      </c>
      <c r="J29" s="421">
        <v>39</v>
      </c>
      <c r="K29" s="381">
        <v>24</v>
      </c>
      <c r="L29" s="71">
        <v>40</v>
      </c>
      <c r="M29" s="224">
        <f t="shared" si="4"/>
        <v>0</v>
      </c>
      <c r="N29" s="71">
        <v>0</v>
      </c>
      <c r="O29" s="71">
        <v>0</v>
      </c>
      <c r="P29" s="71">
        <v>0</v>
      </c>
      <c r="Q29" s="71">
        <v>0</v>
      </c>
      <c r="R29" s="65">
        <v>0</v>
      </c>
      <c r="S29" s="80">
        <v>0</v>
      </c>
    </row>
    <row r="30" spans="1:19" ht="13.5" customHeight="1">
      <c r="B30" s="11"/>
      <c r="C30" s="12" t="s">
        <v>23</v>
      </c>
      <c r="D30" s="13"/>
      <c r="E30" s="215">
        <f t="shared" si="2"/>
        <v>254</v>
      </c>
      <c r="F30" s="62">
        <v>124</v>
      </c>
      <c r="G30" s="67">
        <v>130</v>
      </c>
      <c r="H30" s="264">
        <f t="shared" si="5"/>
        <v>254</v>
      </c>
      <c r="I30" s="215">
        <f t="shared" si="3"/>
        <v>254</v>
      </c>
      <c r="J30" s="418">
        <v>75</v>
      </c>
      <c r="K30" s="419">
        <v>88</v>
      </c>
      <c r="L30" s="67">
        <v>91</v>
      </c>
      <c r="M30" s="218">
        <f t="shared" si="4"/>
        <v>0</v>
      </c>
      <c r="N30" s="70">
        <v>0</v>
      </c>
      <c r="O30" s="70">
        <v>0</v>
      </c>
      <c r="P30" s="70">
        <v>0</v>
      </c>
      <c r="Q30" s="70">
        <v>0</v>
      </c>
      <c r="R30" s="64">
        <v>0</v>
      </c>
      <c r="S30" s="79">
        <v>0</v>
      </c>
    </row>
    <row r="31" spans="1:19" ht="13.5" customHeight="1">
      <c r="B31" s="11"/>
      <c r="C31" s="12" t="s">
        <v>24</v>
      </c>
      <c r="D31" s="13"/>
      <c r="E31" s="218">
        <f t="shared" si="2"/>
        <v>87</v>
      </c>
      <c r="F31" s="64">
        <v>40</v>
      </c>
      <c r="G31" s="70">
        <v>47</v>
      </c>
      <c r="H31" s="267">
        <f t="shared" si="5"/>
        <v>87</v>
      </c>
      <c r="I31" s="218">
        <f t="shared" si="3"/>
        <v>87</v>
      </c>
      <c r="J31" s="414">
        <v>22</v>
      </c>
      <c r="K31" s="377">
        <v>33</v>
      </c>
      <c r="L31" s="70">
        <v>32</v>
      </c>
      <c r="M31" s="218">
        <f t="shared" si="4"/>
        <v>0</v>
      </c>
      <c r="N31" s="70">
        <v>0</v>
      </c>
      <c r="O31" s="70">
        <v>0</v>
      </c>
      <c r="P31" s="70">
        <v>0</v>
      </c>
      <c r="Q31" s="70">
        <v>0</v>
      </c>
      <c r="R31" s="64">
        <v>0</v>
      </c>
      <c r="S31" s="79">
        <v>0</v>
      </c>
    </row>
    <row r="32" spans="1:19" ht="13.5" customHeight="1">
      <c r="B32" s="11"/>
      <c r="C32" s="12" t="s">
        <v>25</v>
      </c>
      <c r="D32" s="13"/>
      <c r="E32" s="218">
        <f t="shared" si="2"/>
        <v>190</v>
      </c>
      <c r="F32" s="64">
        <v>86</v>
      </c>
      <c r="G32" s="70">
        <v>104</v>
      </c>
      <c r="H32" s="267">
        <f t="shared" si="5"/>
        <v>190</v>
      </c>
      <c r="I32" s="218">
        <f t="shared" si="3"/>
        <v>190</v>
      </c>
      <c r="J32" s="414">
        <v>53</v>
      </c>
      <c r="K32" s="377">
        <v>67</v>
      </c>
      <c r="L32" s="70">
        <v>70</v>
      </c>
      <c r="M32" s="218">
        <f t="shared" si="4"/>
        <v>0</v>
      </c>
      <c r="N32" s="70">
        <v>0</v>
      </c>
      <c r="O32" s="70">
        <v>0</v>
      </c>
      <c r="P32" s="70">
        <v>0</v>
      </c>
      <c r="Q32" s="70">
        <v>0</v>
      </c>
      <c r="R32" s="64">
        <v>0</v>
      </c>
      <c r="S32" s="79">
        <v>0</v>
      </c>
    </row>
    <row r="33" spans="2:19" ht="13.5" customHeight="1">
      <c r="B33" s="11"/>
      <c r="C33" s="12" t="s">
        <v>88</v>
      </c>
      <c r="D33" s="13"/>
      <c r="E33" s="218">
        <f t="shared" si="2"/>
        <v>111</v>
      </c>
      <c r="F33" s="64">
        <v>46</v>
      </c>
      <c r="G33" s="70">
        <v>65</v>
      </c>
      <c r="H33" s="267">
        <f t="shared" si="5"/>
        <v>111</v>
      </c>
      <c r="I33" s="218">
        <f t="shared" si="3"/>
        <v>111</v>
      </c>
      <c r="J33" s="414">
        <v>52</v>
      </c>
      <c r="K33" s="377">
        <v>26</v>
      </c>
      <c r="L33" s="70">
        <v>33</v>
      </c>
      <c r="M33" s="218">
        <f t="shared" si="4"/>
        <v>0</v>
      </c>
      <c r="N33" s="70">
        <v>0</v>
      </c>
      <c r="O33" s="70">
        <v>0</v>
      </c>
      <c r="P33" s="70">
        <v>0</v>
      </c>
      <c r="Q33" s="70">
        <v>0</v>
      </c>
      <c r="R33" s="64">
        <v>0</v>
      </c>
      <c r="S33" s="79">
        <v>0</v>
      </c>
    </row>
    <row r="34" spans="2:19" ht="13.5" customHeight="1">
      <c r="B34" s="11"/>
      <c r="C34" s="12" t="s">
        <v>26</v>
      </c>
      <c r="D34" s="13"/>
      <c r="E34" s="216">
        <f t="shared" si="2"/>
        <v>154</v>
      </c>
      <c r="F34" s="63">
        <v>80</v>
      </c>
      <c r="G34" s="69">
        <v>74</v>
      </c>
      <c r="H34" s="265">
        <f t="shared" si="5"/>
        <v>154</v>
      </c>
      <c r="I34" s="216">
        <f t="shared" si="3"/>
        <v>154</v>
      </c>
      <c r="J34" s="420">
        <v>61</v>
      </c>
      <c r="K34" s="358">
        <v>46</v>
      </c>
      <c r="L34" s="69">
        <v>47</v>
      </c>
      <c r="M34" s="224">
        <f t="shared" si="4"/>
        <v>0</v>
      </c>
      <c r="N34" s="71">
        <v>0</v>
      </c>
      <c r="O34" s="71">
        <v>0</v>
      </c>
      <c r="P34" s="71">
        <v>0</v>
      </c>
      <c r="Q34" s="71">
        <v>0</v>
      </c>
      <c r="R34" s="65">
        <v>0</v>
      </c>
      <c r="S34" s="80">
        <v>0</v>
      </c>
    </row>
    <row r="35" spans="2:19" ht="13.5" customHeight="1">
      <c r="B35" s="11"/>
      <c r="C35" s="12" t="s">
        <v>29</v>
      </c>
      <c r="D35" s="13"/>
      <c r="E35" s="218">
        <f t="shared" si="2"/>
        <v>135</v>
      </c>
      <c r="F35" s="64">
        <v>63</v>
      </c>
      <c r="G35" s="70">
        <v>72</v>
      </c>
      <c r="H35" s="267">
        <f t="shared" si="5"/>
        <v>135</v>
      </c>
      <c r="I35" s="218">
        <f t="shared" si="3"/>
        <v>135</v>
      </c>
      <c r="J35" s="414">
        <v>43</v>
      </c>
      <c r="K35" s="377">
        <v>45</v>
      </c>
      <c r="L35" s="70">
        <v>47</v>
      </c>
      <c r="M35" s="218">
        <f t="shared" si="4"/>
        <v>0</v>
      </c>
      <c r="N35" s="70">
        <v>0</v>
      </c>
      <c r="O35" s="70">
        <v>0</v>
      </c>
      <c r="P35" s="70">
        <v>0</v>
      </c>
      <c r="Q35" s="70">
        <v>0</v>
      </c>
      <c r="R35" s="64">
        <v>0</v>
      </c>
      <c r="S35" s="79">
        <v>0</v>
      </c>
    </row>
    <row r="36" spans="2:19" ht="13.5" customHeight="1">
      <c r="B36" s="11"/>
      <c r="C36" s="12" t="s">
        <v>31</v>
      </c>
      <c r="D36" s="13"/>
      <c r="E36" s="218">
        <f t="shared" si="2"/>
        <v>125</v>
      </c>
      <c r="F36" s="64">
        <v>110</v>
      </c>
      <c r="G36" s="70">
        <v>15</v>
      </c>
      <c r="H36" s="267">
        <f t="shared" si="5"/>
        <v>125</v>
      </c>
      <c r="I36" s="218">
        <f t="shared" si="3"/>
        <v>125</v>
      </c>
      <c r="J36" s="414">
        <v>46</v>
      </c>
      <c r="K36" s="377">
        <v>42</v>
      </c>
      <c r="L36" s="70">
        <v>37</v>
      </c>
      <c r="M36" s="218">
        <f t="shared" si="4"/>
        <v>0</v>
      </c>
      <c r="N36" s="70">
        <v>0</v>
      </c>
      <c r="O36" s="70">
        <v>0</v>
      </c>
      <c r="P36" s="70">
        <v>0</v>
      </c>
      <c r="Q36" s="70">
        <v>0</v>
      </c>
      <c r="R36" s="64">
        <v>0</v>
      </c>
      <c r="S36" s="79">
        <v>0</v>
      </c>
    </row>
    <row r="37" spans="2:19" ht="13.5" customHeight="1">
      <c r="B37" s="11"/>
      <c r="C37" s="12" t="s">
        <v>32</v>
      </c>
      <c r="D37" s="13"/>
      <c r="E37" s="262">
        <f t="shared" si="2"/>
        <v>87</v>
      </c>
      <c r="F37" s="143">
        <v>38</v>
      </c>
      <c r="G37" s="143">
        <v>49</v>
      </c>
      <c r="H37" s="258">
        <f t="shared" si="5"/>
        <v>87</v>
      </c>
      <c r="I37" s="258">
        <f t="shared" si="3"/>
        <v>87</v>
      </c>
      <c r="J37" s="388">
        <v>31</v>
      </c>
      <c r="K37" s="388">
        <v>30</v>
      </c>
      <c r="L37" s="145">
        <v>26</v>
      </c>
      <c r="M37" s="218">
        <f t="shared" si="4"/>
        <v>0</v>
      </c>
      <c r="N37" s="70">
        <v>0</v>
      </c>
      <c r="O37" s="70">
        <v>0</v>
      </c>
      <c r="P37" s="70">
        <v>0</v>
      </c>
      <c r="Q37" s="70">
        <v>0</v>
      </c>
      <c r="R37" s="64">
        <v>0</v>
      </c>
      <c r="S37" s="79">
        <v>0</v>
      </c>
    </row>
    <row r="38" spans="2:19" ht="13.5" customHeight="1">
      <c r="B38" s="141"/>
      <c r="C38" s="25" t="s">
        <v>30</v>
      </c>
      <c r="D38" s="33"/>
      <c r="E38" s="262">
        <f t="shared" si="2"/>
        <v>300</v>
      </c>
      <c r="F38" s="143">
        <v>166</v>
      </c>
      <c r="G38" s="143">
        <v>134</v>
      </c>
      <c r="H38" s="258">
        <f t="shared" si="5"/>
        <v>300</v>
      </c>
      <c r="I38" s="258">
        <f t="shared" si="3"/>
        <v>300</v>
      </c>
      <c r="J38" s="388">
        <v>89</v>
      </c>
      <c r="K38" s="388">
        <v>92</v>
      </c>
      <c r="L38" s="145">
        <v>119</v>
      </c>
      <c r="M38" s="218">
        <f t="shared" si="4"/>
        <v>0</v>
      </c>
      <c r="N38" s="70">
        <v>0</v>
      </c>
      <c r="O38" s="70">
        <v>0</v>
      </c>
      <c r="P38" s="70">
        <v>0</v>
      </c>
      <c r="Q38" s="70">
        <v>0</v>
      </c>
      <c r="R38" s="64">
        <v>0</v>
      </c>
      <c r="S38" s="79">
        <v>0</v>
      </c>
    </row>
    <row r="39" spans="2:19" ht="13.5" customHeight="1">
      <c r="B39" s="29"/>
      <c r="C39" s="30" t="s">
        <v>33</v>
      </c>
      <c r="D39" s="31"/>
      <c r="E39" s="263">
        <f t="shared" si="2"/>
        <v>249</v>
      </c>
      <c r="F39" s="144">
        <v>97</v>
      </c>
      <c r="G39" s="144">
        <v>152</v>
      </c>
      <c r="H39" s="259">
        <f t="shared" si="5"/>
        <v>249</v>
      </c>
      <c r="I39" s="259">
        <f t="shared" si="3"/>
        <v>249</v>
      </c>
      <c r="J39" s="392">
        <v>83</v>
      </c>
      <c r="K39" s="392">
        <v>98</v>
      </c>
      <c r="L39" s="146">
        <v>68</v>
      </c>
      <c r="M39" s="225">
        <f t="shared" si="4"/>
        <v>0</v>
      </c>
      <c r="N39" s="73">
        <v>0</v>
      </c>
      <c r="O39" s="73">
        <v>0</v>
      </c>
      <c r="P39" s="73">
        <v>0</v>
      </c>
      <c r="Q39" s="73">
        <v>0</v>
      </c>
      <c r="R39" s="66">
        <v>0</v>
      </c>
      <c r="S39" s="81">
        <v>0</v>
      </c>
    </row>
  </sheetData>
  <mergeCells count="14">
    <mergeCell ref="B7:C7"/>
    <mergeCell ref="E4:E6"/>
    <mergeCell ref="R4:R6"/>
    <mergeCell ref="B2:S2"/>
    <mergeCell ref="C4:D4"/>
    <mergeCell ref="S4:S6"/>
    <mergeCell ref="H5:H6"/>
    <mergeCell ref="I5:L5"/>
    <mergeCell ref="M5:Q5"/>
    <mergeCell ref="H4:Q4"/>
    <mergeCell ref="F4:F6"/>
    <mergeCell ref="G4:G6"/>
    <mergeCell ref="B3:F3"/>
    <mergeCell ref="B6:C6"/>
  </mergeCells>
  <phoneticPr fontId="2"/>
  <pageMargins left="0.55118110236220474" right="0.19685039370078741" top="0.62992125984251968" bottom="0.43307086614173229" header="0.51181102362204722" footer="0.51181102362204722"/>
  <pageSetup paperSize="9" orientation="landscape" r:id="rId1"/>
  <headerFooter alignWithMargins="0"/>
  <ignoredErrors>
    <ignoredError sqref="E7:S7 E8:E39 M8:M39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23"/>
  <sheetViews>
    <sheetView zoomScaleNormal="100" workbookViewId="0"/>
  </sheetViews>
  <sheetFormatPr defaultColWidth="9" defaultRowHeight="13.2"/>
  <cols>
    <col min="1" max="1" width="3.6640625" style="41" customWidth="1"/>
    <col min="2" max="2" width="3.77734375" style="41" customWidth="1"/>
    <col min="3" max="3" width="9.21875" style="41" customWidth="1"/>
    <col min="4" max="7" width="8.6640625" style="41" customWidth="1"/>
    <col min="8" max="16384" width="9" style="41"/>
  </cols>
  <sheetData>
    <row r="1" spans="1:14" s="14" customFormat="1" ht="12" customHeight="1">
      <c r="A1" s="9"/>
      <c r="B1" s="16"/>
    </row>
    <row r="2" spans="1:14" s="14" customFormat="1" ht="12" customHeight="1">
      <c r="B2" s="543" t="s">
        <v>232</v>
      </c>
      <c r="C2" s="544"/>
      <c r="D2" s="544"/>
      <c r="E2" s="544"/>
      <c r="F2" s="544"/>
      <c r="G2" s="544"/>
    </row>
    <row r="3" spans="1:14" s="14" customFormat="1" ht="13.5" customHeight="1">
      <c r="A3" s="46"/>
      <c r="B3" s="544"/>
      <c r="C3" s="544"/>
      <c r="D3" s="544"/>
      <c r="E3" s="544"/>
      <c r="F3" s="544"/>
      <c r="G3" s="544"/>
      <c r="H3" s="5"/>
      <c r="I3" s="5"/>
      <c r="J3" s="5"/>
      <c r="K3" s="5"/>
      <c r="L3" s="5"/>
      <c r="M3" s="5"/>
      <c r="N3" s="5"/>
    </row>
    <row r="4" spans="1:14" s="14" customFormat="1" ht="27" customHeight="1">
      <c r="A4" s="9"/>
      <c r="B4" s="39" t="s">
        <v>242</v>
      </c>
      <c r="G4" s="40" t="s">
        <v>143</v>
      </c>
      <c r="K4" s="17"/>
      <c r="M4" s="40"/>
    </row>
    <row r="5" spans="1:14" ht="21" customHeight="1">
      <c r="A5" s="9"/>
      <c r="B5" s="553" t="s">
        <v>63</v>
      </c>
      <c r="C5" s="554"/>
      <c r="D5" s="547" t="s">
        <v>35</v>
      </c>
      <c r="E5" s="548"/>
      <c r="F5" s="548"/>
      <c r="G5" s="549"/>
    </row>
    <row r="6" spans="1:14" ht="21" customHeight="1">
      <c r="A6" s="9"/>
      <c r="B6" s="555"/>
      <c r="C6" s="556"/>
      <c r="D6" s="550"/>
      <c r="E6" s="551"/>
      <c r="F6" s="551"/>
      <c r="G6" s="552"/>
    </row>
    <row r="7" spans="1:14" ht="21" customHeight="1">
      <c r="A7" s="9"/>
      <c r="B7" s="555"/>
      <c r="C7" s="556"/>
      <c r="D7" s="545" t="s">
        <v>34</v>
      </c>
      <c r="E7" s="545" t="s">
        <v>150</v>
      </c>
      <c r="F7" s="560" t="s">
        <v>151</v>
      </c>
      <c r="G7" s="557" t="s">
        <v>192</v>
      </c>
    </row>
    <row r="8" spans="1:14" ht="21" customHeight="1">
      <c r="A8" s="9"/>
      <c r="B8" s="555"/>
      <c r="C8" s="556"/>
      <c r="D8" s="546"/>
      <c r="E8" s="559"/>
      <c r="F8" s="561"/>
      <c r="G8" s="558"/>
    </row>
    <row r="9" spans="1:14" ht="18.75" customHeight="1">
      <c r="A9" s="9"/>
      <c r="B9" s="537" t="s">
        <v>152</v>
      </c>
      <c r="C9" s="538"/>
      <c r="D9" s="422">
        <f>SUM(D13:D23)</f>
        <v>16</v>
      </c>
      <c r="E9" s="423">
        <f t="shared" ref="E9:G9" si="0">SUM(E13:E23)</f>
        <v>1673</v>
      </c>
      <c r="F9" s="423">
        <f t="shared" si="0"/>
        <v>1070</v>
      </c>
      <c r="G9" s="424">
        <f t="shared" si="0"/>
        <v>287</v>
      </c>
    </row>
    <row r="10" spans="1:14" ht="18.75" customHeight="1">
      <c r="A10" s="9"/>
      <c r="B10" s="539" t="s">
        <v>187</v>
      </c>
      <c r="C10" s="532"/>
      <c r="D10" s="425">
        <f>D9-D11-D12</f>
        <v>1</v>
      </c>
      <c r="E10" s="426">
        <v>59</v>
      </c>
      <c r="F10" s="427">
        <v>28</v>
      </c>
      <c r="G10" s="428">
        <v>2</v>
      </c>
    </row>
    <row r="11" spans="1:14" ht="18.75" customHeight="1">
      <c r="A11" s="9"/>
      <c r="B11" s="539" t="s">
        <v>188</v>
      </c>
      <c r="C11" s="532"/>
      <c r="D11" s="425">
        <v>14</v>
      </c>
      <c r="E11" s="429">
        <v>1553</v>
      </c>
      <c r="F11" s="429">
        <v>1015</v>
      </c>
      <c r="G11" s="430">
        <v>282</v>
      </c>
    </row>
    <row r="12" spans="1:14" ht="18.75" customHeight="1">
      <c r="A12" s="9"/>
      <c r="B12" s="539" t="s">
        <v>189</v>
      </c>
      <c r="C12" s="532"/>
      <c r="D12" s="431">
        <v>1</v>
      </c>
      <c r="E12" s="432">
        <v>61</v>
      </c>
      <c r="F12" s="432">
        <v>27</v>
      </c>
      <c r="G12" s="433">
        <v>3</v>
      </c>
    </row>
    <row r="13" spans="1:14" ht="18.75" customHeight="1">
      <c r="A13" s="9"/>
      <c r="B13" s="541" t="s">
        <v>65</v>
      </c>
      <c r="C13" s="542"/>
      <c r="D13" s="425">
        <v>5</v>
      </c>
      <c r="E13" s="425">
        <v>335</v>
      </c>
      <c r="F13" s="425">
        <v>251</v>
      </c>
      <c r="G13" s="434">
        <v>90</v>
      </c>
    </row>
    <row r="14" spans="1:14" ht="18.75" customHeight="1">
      <c r="A14" s="9"/>
      <c r="B14" s="539" t="s">
        <v>67</v>
      </c>
      <c r="C14" s="540"/>
      <c r="D14" s="425">
        <v>1</v>
      </c>
      <c r="E14" s="425">
        <v>75</v>
      </c>
      <c r="F14" s="425">
        <v>53</v>
      </c>
      <c r="G14" s="434">
        <v>6</v>
      </c>
    </row>
    <row r="15" spans="1:14" ht="18.75" customHeight="1">
      <c r="A15" s="57"/>
      <c r="B15" s="539" t="s">
        <v>5</v>
      </c>
      <c r="C15" s="540"/>
      <c r="D15" s="425">
        <v>1</v>
      </c>
      <c r="E15" s="425">
        <v>73</v>
      </c>
      <c r="F15" s="425">
        <v>50</v>
      </c>
      <c r="G15" s="434">
        <v>27</v>
      </c>
    </row>
    <row r="16" spans="1:14" ht="18.75" customHeight="1">
      <c r="A16" s="58"/>
      <c r="B16" s="539" t="s">
        <v>68</v>
      </c>
      <c r="C16" s="540"/>
      <c r="D16" s="425">
        <v>1</v>
      </c>
      <c r="E16" s="425">
        <v>214</v>
      </c>
      <c r="F16" s="425">
        <v>127</v>
      </c>
      <c r="G16" s="434">
        <v>33</v>
      </c>
    </row>
    <row r="17" spans="1:7" ht="18.75" customHeight="1">
      <c r="A17" s="9"/>
      <c r="B17" s="539" t="s">
        <v>69</v>
      </c>
      <c r="C17" s="540"/>
      <c r="D17" s="431">
        <v>1</v>
      </c>
      <c r="E17" s="431">
        <v>84</v>
      </c>
      <c r="F17" s="431">
        <v>55</v>
      </c>
      <c r="G17" s="437">
        <v>27</v>
      </c>
    </row>
    <row r="18" spans="1:7" ht="18.75" customHeight="1">
      <c r="A18" s="9"/>
      <c r="B18" s="539" t="s">
        <v>66</v>
      </c>
      <c r="C18" s="540"/>
      <c r="D18" s="425">
        <v>1</v>
      </c>
      <c r="E18" s="425">
        <v>192</v>
      </c>
      <c r="F18" s="425">
        <v>116</v>
      </c>
      <c r="G18" s="434">
        <v>11</v>
      </c>
    </row>
    <row r="19" spans="1:7" ht="18.75" customHeight="1">
      <c r="A19" s="9"/>
      <c r="B19" s="539" t="s">
        <v>70</v>
      </c>
      <c r="C19" s="540"/>
      <c r="D19" s="425">
        <v>1</v>
      </c>
      <c r="E19" s="425">
        <v>60</v>
      </c>
      <c r="F19" s="425">
        <v>51</v>
      </c>
      <c r="G19" s="434">
        <v>7</v>
      </c>
    </row>
    <row r="20" spans="1:7" ht="18.75" customHeight="1">
      <c r="A20" s="9"/>
      <c r="B20" s="539" t="s">
        <v>71</v>
      </c>
      <c r="C20" s="540"/>
      <c r="D20" s="425">
        <v>1</v>
      </c>
      <c r="E20" s="425">
        <v>153</v>
      </c>
      <c r="F20" s="425">
        <v>85</v>
      </c>
      <c r="G20" s="434">
        <v>26</v>
      </c>
    </row>
    <row r="21" spans="1:7" ht="18.75" customHeight="1">
      <c r="A21" s="9"/>
      <c r="B21" s="539" t="s">
        <v>198</v>
      </c>
      <c r="C21" s="540"/>
      <c r="D21" s="425">
        <v>1</v>
      </c>
      <c r="E21" s="425">
        <v>281</v>
      </c>
      <c r="F21" s="425">
        <v>134</v>
      </c>
      <c r="G21" s="434">
        <v>15</v>
      </c>
    </row>
    <row r="22" spans="1:7" ht="18.75" customHeight="1">
      <c r="A22" s="9"/>
      <c r="B22" s="539" t="s">
        <v>20</v>
      </c>
      <c r="C22" s="540"/>
      <c r="D22" s="425">
        <v>1</v>
      </c>
      <c r="E22" s="425">
        <v>124</v>
      </c>
      <c r="F22" s="425">
        <v>104</v>
      </c>
      <c r="G22" s="434">
        <v>41</v>
      </c>
    </row>
    <row r="23" spans="1:7" ht="18.75" customHeight="1">
      <c r="A23" s="9"/>
      <c r="B23" s="535" t="s">
        <v>72</v>
      </c>
      <c r="C23" s="536"/>
      <c r="D23" s="435">
        <v>2</v>
      </c>
      <c r="E23" s="435">
        <v>82</v>
      </c>
      <c r="F23" s="435">
        <v>44</v>
      </c>
      <c r="G23" s="436">
        <v>4</v>
      </c>
    </row>
  </sheetData>
  <mergeCells count="22">
    <mergeCell ref="B2:G3"/>
    <mergeCell ref="D7:D8"/>
    <mergeCell ref="B10:C10"/>
    <mergeCell ref="D5:G6"/>
    <mergeCell ref="B5:C8"/>
    <mergeCell ref="G7:G8"/>
    <mergeCell ref="E7:E8"/>
    <mergeCell ref="F7:F8"/>
    <mergeCell ref="B23:C23"/>
    <mergeCell ref="B9:C9"/>
    <mergeCell ref="B21:C21"/>
    <mergeCell ref="B19:C19"/>
    <mergeCell ref="B16:C16"/>
    <mergeCell ref="B20:C20"/>
    <mergeCell ref="B11:C11"/>
    <mergeCell ref="B18:C18"/>
    <mergeCell ref="B13:C13"/>
    <mergeCell ref="B17:C17"/>
    <mergeCell ref="B15:C15"/>
    <mergeCell ref="B12:C12"/>
    <mergeCell ref="B14:C14"/>
    <mergeCell ref="B22:C22"/>
  </mergeCells>
  <phoneticPr fontId="2"/>
  <pageMargins left="0.47" right="0.23" top="0.59" bottom="0.38" header="0.51200000000000001" footer="0.31"/>
  <pageSetup paperSize="9" scale="99" orientation="landscape" r:id="rId1"/>
  <headerFooter alignWithMargins="0"/>
  <ignoredErrors>
    <ignoredError sqref="D9: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目次</vt:lpstr>
      <vt:lpstr>1表 </vt:lpstr>
      <vt:lpstr>2表</vt:lpstr>
      <vt:lpstr>3表</vt:lpstr>
      <vt:lpstr>4表</vt:lpstr>
      <vt:lpstr>5表</vt:lpstr>
      <vt:lpstr>6表</vt:lpstr>
      <vt:lpstr>7表</vt:lpstr>
      <vt:lpstr>8表</vt:lpstr>
      <vt:lpstr>9,10表</vt:lpstr>
      <vt:lpstr>11表</vt:lpstr>
      <vt:lpstr>12表</vt:lpstr>
      <vt:lpstr>13表</vt:lpstr>
      <vt:lpstr>'13表'!Print_Area</vt:lpstr>
      <vt:lpstr>'1表 '!Print_Area</vt:lpstr>
      <vt:lpstr>'2表'!Print_Area</vt:lpstr>
      <vt:lpstr>'5表'!Print_Area</vt:lpstr>
      <vt:lpstr>'8表'!Print_Area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　内線５２９６</dc:creator>
  <cp:lastModifiedBy>SS17020054</cp:lastModifiedBy>
  <cp:lastPrinted>2018-07-30T02:52:06Z</cp:lastPrinted>
  <dcterms:created xsi:type="dcterms:W3CDTF">2005-10-04T04:04:33Z</dcterms:created>
  <dcterms:modified xsi:type="dcterms:W3CDTF">2018-07-31T06:08:29Z</dcterms:modified>
</cp:coreProperties>
</file>