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5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39.xml" ContentType="application/vnd.openxmlformats-officedocument.drawing+xml"/>
  <Override PartName="/xl/worksheets/sheet22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470" windowHeight="4905" activeTab="0"/>
  </bookViews>
  <sheets>
    <sheet name="幼稚園１" sheetId="1" r:id="rId1"/>
    <sheet name="幼稚園２" sheetId="2" r:id="rId2"/>
    <sheet name="幼保連携型認定こども園" sheetId="3" r:id="rId3"/>
    <sheet name="小学校１" sheetId="4" r:id="rId4"/>
    <sheet name="小学校２" sheetId="5" r:id="rId5"/>
    <sheet name="小学校３" sheetId="6" r:id="rId6"/>
    <sheet name="中学校１" sheetId="7" r:id="rId7"/>
    <sheet name="中学校２" sheetId="8" r:id="rId8"/>
    <sheet name="中学校３" sheetId="9" r:id="rId9"/>
    <sheet name="高等学校１" sheetId="10" r:id="rId10"/>
    <sheet name="高等学校２" sheetId="11" r:id="rId11"/>
    <sheet name="特別支援学校１" sheetId="12" r:id="rId12"/>
    <sheet name="特別支援学校２" sheetId="13" r:id="rId13"/>
    <sheet name="専修学校" sheetId="14" r:id="rId14"/>
    <sheet name="各種学校" sheetId="15" r:id="rId15"/>
    <sheet name="中学校卒後１" sheetId="16" r:id="rId16"/>
    <sheet name="中学校卒後２" sheetId="17" r:id="rId17"/>
    <sheet name="中学校卒後３" sheetId="18" r:id="rId18"/>
    <sheet name="高等学校卒後１" sheetId="19" r:id="rId19"/>
    <sheet name="高等学校卒後２" sheetId="20" r:id="rId20"/>
    <sheet name="高等学校卒後３" sheetId="21" r:id="rId21"/>
    <sheet name="高等学校卒後４" sheetId="22" r:id="rId22"/>
  </sheets>
  <externalReferences>
    <externalReference r:id="rId25"/>
  </externalReferences>
  <definedNames>
    <definedName name="_xlnm.Print_Area" localSheetId="18">'高等学校卒後１'!$A$1:$P$49</definedName>
    <definedName name="_xlnm.Print_Area" localSheetId="21">'高等学校卒後４'!$A$1:$P$49</definedName>
    <definedName name="_xlnm.Print_Area" localSheetId="4">'小学校２'!$A$1:$K$33</definedName>
    <definedName name="_xlnm.Print_Area" localSheetId="5">'小学校３'!$A$1:$N$43</definedName>
    <definedName name="_xlnm.Print_Area" localSheetId="8">'中学校３'!$A$1:$N$43</definedName>
    <definedName name="_xlnm.Print_Area" localSheetId="15">'中学校卒後１'!$A$1:$O$50</definedName>
    <definedName name="_xlnm.Print_Area" localSheetId="11">'特別支援学校１'!$A$1:$J$38</definedName>
    <definedName name="_xlnm.Print_Area" localSheetId="12">'特別支援学校２'!$A$1:$R$44</definedName>
  </definedNames>
  <calcPr fullCalcOnLoad="1"/>
</workbook>
</file>

<file path=xl/comments2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9"/>
            <rFont val="ＭＳ Ｐゴシック"/>
            <family val="3"/>
          </rPr>
          <t xml:space="preserve">※構成比の合計を100.0にするため調整している。
</t>
        </r>
      </text>
    </comment>
    <comment ref="A1" authorId="0">
      <text>
        <r>
          <rPr>
            <sz val="9"/>
            <rFont val="ＭＳ Ｐゴシック"/>
            <family val="3"/>
          </rPr>
          <t xml:space="preserve">※構成比の合計を100.0にするため調整している。
</t>
        </r>
      </text>
    </comment>
  </commentList>
</comments>
</file>

<file path=xl/sharedStrings.xml><?xml version="1.0" encoding="utf-8"?>
<sst xmlns="http://schemas.openxmlformats.org/spreadsheetml/2006/main" count="693" uniqueCount="318">
  <si>
    <t>計</t>
  </si>
  <si>
    <t>本校</t>
  </si>
  <si>
    <t>分校</t>
  </si>
  <si>
    <t>学　校　数</t>
  </si>
  <si>
    <t>国　　　立</t>
  </si>
  <si>
    <t>公　　　立</t>
  </si>
  <si>
    <t>私　　　立</t>
  </si>
  <si>
    <t>対前年</t>
  </si>
  <si>
    <t>度増減</t>
  </si>
  <si>
    <t>単式</t>
  </si>
  <si>
    <t>複式</t>
  </si>
  <si>
    <t>男</t>
  </si>
  <si>
    <t>女</t>
  </si>
  <si>
    <t>学　　　級　　　数</t>
  </si>
  <si>
    <t>児　　　童　　　数</t>
  </si>
  <si>
    <t>本　務　教　員　数</t>
  </si>
  <si>
    <t>本　務　職　員　数</t>
  </si>
  <si>
    <t>構成比</t>
  </si>
  <si>
    <t>不登校</t>
  </si>
  <si>
    <t>その他</t>
  </si>
  <si>
    <t>病　気</t>
  </si>
  <si>
    <t>【学校調査】</t>
  </si>
  <si>
    <t>年度
(平成)</t>
  </si>
  <si>
    <t>（単位：学級、％）</t>
  </si>
  <si>
    <t>（単位：人、％）</t>
  </si>
  <si>
    <t>年度
(平成)</t>
  </si>
  <si>
    <t>経済的
理　由</t>
  </si>
  <si>
    <t>生　　　徒　　　数</t>
  </si>
  <si>
    <t>　　　　　　　　　　　　　　　　　　　　　　　　　　　　　　　　　　　　　　　　　　　　　　　　　　　　　　　　　　　　　　　　　　　　　　　　　</t>
  </si>
  <si>
    <t>生徒千人当たり</t>
  </si>
  <si>
    <t>順位</t>
  </si>
  <si>
    <t>児童千人当たり</t>
  </si>
  <si>
    <t>特別支援</t>
  </si>
  <si>
    <t>学校数</t>
  </si>
  <si>
    <t xml:space="preserve">  -</t>
  </si>
  <si>
    <t>（単位：人、％）</t>
  </si>
  <si>
    <t>生徒数</t>
  </si>
  <si>
    <t>福祉</t>
  </si>
  <si>
    <t>-</t>
  </si>
  <si>
    <t>年度
(平成)</t>
  </si>
  <si>
    <t>計</t>
  </si>
  <si>
    <t>全日制</t>
  </si>
  <si>
    <t>定時制</t>
  </si>
  <si>
    <t>併置</t>
  </si>
  <si>
    <t>対前年
度増減</t>
  </si>
  <si>
    <t>対前年
度増減</t>
  </si>
  <si>
    <t>構成比</t>
  </si>
  <si>
    <t>年度
(平成)</t>
  </si>
  <si>
    <t>対前年
度増減</t>
  </si>
  <si>
    <t>計</t>
  </si>
  <si>
    <t>本務教員数</t>
  </si>
  <si>
    <t>男</t>
  </si>
  <si>
    <t>女</t>
  </si>
  <si>
    <t>本務職員数</t>
  </si>
  <si>
    <t>国立</t>
  </si>
  <si>
    <t>公立</t>
  </si>
  <si>
    <t>私立</t>
  </si>
  <si>
    <t>対前年度増減</t>
  </si>
  <si>
    <t>岩　手</t>
  </si>
  <si>
    <t>青　森</t>
  </si>
  <si>
    <t>宮　城</t>
  </si>
  <si>
    <t>秋　田</t>
  </si>
  <si>
    <t>山　形</t>
  </si>
  <si>
    <t>福　島</t>
  </si>
  <si>
    <t>東北
六県平均</t>
  </si>
  <si>
    <t>全国平均</t>
  </si>
  <si>
    <t>対前年
度増減</t>
  </si>
  <si>
    <t>国立</t>
  </si>
  <si>
    <t>公立</t>
  </si>
  <si>
    <t>私立</t>
  </si>
  <si>
    <t>年度
(平成)</t>
  </si>
  <si>
    <t>本務
教員数</t>
  </si>
  <si>
    <t>本務
職員数</t>
  </si>
  <si>
    <t>卒業
者数</t>
  </si>
  <si>
    <t>卒業
者数</t>
  </si>
  <si>
    <t>【卒業後の状況調査】</t>
  </si>
  <si>
    <t>１　中学校</t>
  </si>
  <si>
    <t>進学者</t>
  </si>
  <si>
    <t>年 度
(平成)</t>
  </si>
  <si>
    <t>卒業者
総　数</t>
  </si>
  <si>
    <t>高等学校</t>
  </si>
  <si>
    <t>専修学校</t>
  </si>
  <si>
    <t>就職者</t>
  </si>
  <si>
    <t>(a)、(b)及び（c）</t>
  </si>
  <si>
    <t>等進学者</t>
  </si>
  <si>
    <t>（高等課</t>
  </si>
  <si>
    <t>（一般課</t>
  </si>
  <si>
    <t>※就職</t>
  </si>
  <si>
    <t>左記以</t>
  </si>
  <si>
    <t>死亡</t>
  </si>
  <si>
    <t>のうち就職している者</t>
  </si>
  <si>
    <t>※就職し</t>
  </si>
  <si>
    <t>程）進学</t>
  </si>
  <si>
    <t>程）等入</t>
  </si>
  <si>
    <t>進学者</t>
  </si>
  <si>
    <t>ている者</t>
  </si>
  <si>
    <t xml:space="preserve"> 者　</t>
  </si>
  <si>
    <t xml:space="preserve"> 学者</t>
  </si>
  <si>
    <t>を除く</t>
  </si>
  <si>
    <t>外の者</t>
  </si>
  <si>
    <t>不詳</t>
  </si>
  <si>
    <t>を含む</t>
  </si>
  <si>
    <t>※同左</t>
  </si>
  <si>
    <t>岩　手</t>
  </si>
  <si>
    <t>東北六県平均</t>
  </si>
  <si>
    <t>全国
平均</t>
  </si>
  <si>
    <t>対前年
度増減</t>
  </si>
  <si>
    <t>東北六県平均</t>
  </si>
  <si>
    <t>全国
平均</t>
  </si>
  <si>
    <t>対前年
度増減</t>
  </si>
  <si>
    <t>就職者数</t>
  </si>
  <si>
    <t>１次産業</t>
  </si>
  <si>
    <t>２次産業</t>
  </si>
  <si>
    <t>３次産業</t>
  </si>
  <si>
    <t>左記以外・不詳</t>
  </si>
  <si>
    <t>２　高等学校（通信制を除く）</t>
  </si>
  <si>
    <t>一時的</t>
  </si>
  <si>
    <t>な仕事</t>
  </si>
  <si>
    <t>に就い</t>
  </si>
  <si>
    <t>た者</t>
  </si>
  <si>
    <t>大学等進学者</t>
  </si>
  <si>
    <t>専修学校（専門課程進学者）</t>
  </si>
  <si>
    <t>専修学校(一般課程)等入学者</t>
  </si>
  <si>
    <t>就職者</t>
  </si>
  <si>
    <t>一時的な仕事に就いた者</t>
  </si>
  <si>
    <t>大学等</t>
  </si>
  <si>
    <t>（専門課</t>
  </si>
  <si>
    <t>対前年度増減</t>
  </si>
  <si>
    <t>東北六
県平均</t>
  </si>
  <si>
    <t>県内</t>
  </si>
  <si>
    <t>県外</t>
  </si>
  <si>
    <t>東北六
県平均</t>
  </si>
  <si>
    <t>就職
者数</t>
  </si>
  <si>
    <t>専門的・技術的職業従事者</t>
  </si>
  <si>
    <t>事務
従事者</t>
  </si>
  <si>
    <t>販売
従事者</t>
  </si>
  <si>
    <t>サービス職業
従事者</t>
  </si>
  <si>
    <t>保安職業従事者</t>
  </si>
  <si>
    <t>農林漁業作業者</t>
  </si>
  <si>
    <t>左記以外</t>
  </si>
  <si>
    <t>１　幼稚園</t>
  </si>
  <si>
    <t>　表５　設置者別学校数の推移</t>
  </si>
  <si>
    <t>生産工程従事者</t>
  </si>
  <si>
    <t>輸送・機械運転従事者</t>
  </si>
  <si>
    <t>建設・採掘従事者</t>
  </si>
  <si>
    <t>運搬・清掃等従事者</t>
  </si>
  <si>
    <t>（注）平成２３年度調査から職業区分が変更になったものである。</t>
  </si>
  <si>
    <t>17</t>
  </si>
  <si>
    <t>18</t>
  </si>
  <si>
    <t>19</t>
  </si>
  <si>
    <t>20</t>
  </si>
  <si>
    <t>21</t>
  </si>
  <si>
    <t>22</t>
  </si>
  <si>
    <t>23</t>
  </si>
  <si>
    <t>24</t>
  </si>
  <si>
    <t>　</t>
  </si>
  <si>
    <t>２　幼保連携型認定こども園</t>
  </si>
  <si>
    <t>園　数</t>
  </si>
  <si>
    <t>本園</t>
  </si>
  <si>
    <t>分園</t>
  </si>
  <si>
    <t>在園者数</t>
  </si>
  <si>
    <t>表６　男女別在園者数の推移</t>
  </si>
  <si>
    <t>表７　男女別本務教育・保育職員等数の推移</t>
  </si>
  <si>
    <t>本務教育・保育職員数</t>
  </si>
  <si>
    <t>その他の本務職員数</t>
  </si>
  <si>
    <t>（単位：園）</t>
  </si>
  <si>
    <t>計</t>
  </si>
  <si>
    <t>男</t>
  </si>
  <si>
    <t>女</t>
  </si>
  <si>
    <t xml:space="preserve">  （１）幼稚園数
　　　　幼稚園数は、１１３園で、前年度に比べ２８園減少した。
　　　　これは、廃止１園、幼保連携型認定こども園への移行２７園によるものである。
　（２）在園者数
　　　　在園者数は、８，６８７人（男４，３９５人、女４，２９２人）で、前年度に比べ
　　　３，０２２人減少した。</t>
  </si>
  <si>
    <t>表４　就園率の推移</t>
  </si>
  <si>
    <t>（単位：％、％ポイント）</t>
  </si>
  <si>
    <t>表３　男女別本務教職員数の推移</t>
  </si>
  <si>
    <t>（単位：人、％）</t>
  </si>
  <si>
    <t>本務教員数</t>
  </si>
  <si>
    <t>本務職員数</t>
  </si>
  <si>
    <t>計</t>
  </si>
  <si>
    <t>男</t>
  </si>
  <si>
    <t>女</t>
  </si>
  <si>
    <t>構成比</t>
  </si>
  <si>
    <t xml:space="preserve">  （４）就園率
　　　　就園率は、４１．９％で、前年度に比べ１．１ポイント下回った。
　　　　全国平均の５３．５％に比べると、１１．６ポイント下回っている。</t>
  </si>
  <si>
    <t>表１　設置者別幼稚園数の推移</t>
  </si>
  <si>
    <t>表２　男女別在園者数の推移</t>
  </si>
  <si>
    <t>（単位：園）</t>
  </si>
  <si>
    <t>園　　数</t>
  </si>
  <si>
    <t>在園者数</t>
  </si>
  <si>
    <t>国立</t>
  </si>
  <si>
    <t>公立</t>
  </si>
  <si>
    <t>私立</t>
  </si>
  <si>
    <t xml:space="preserve">  （３）教職員数（本務者）
　　　　教員数は、７２０人（男５４人、女６６６人）で、前年度に比べ１９８人減少した。
　　　　職員数は、１２６人（男５９人、６７人）で、前年度に比べ３６人減少した。</t>
  </si>
  <si>
    <t>（単位：人、％）</t>
  </si>
  <si>
    <t>計</t>
  </si>
  <si>
    <t>男</t>
  </si>
  <si>
    <t>女</t>
  </si>
  <si>
    <t>（単位：校）</t>
  </si>
  <si>
    <r>
      <t xml:space="preserve">年度
</t>
    </r>
    <r>
      <rPr>
        <sz val="9"/>
        <rFont val="ＭＳ Ｐゴシック"/>
        <family val="3"/>
      </rPr>
      <t>(平成)</t>
    </r>
  </si>
  <si>
    <t>25</t>
  </si>
  <si>
    <t>26</t>
  </si>
  <si>
    <t>（単位：人、％）</t>
  </si>
  <si>
    <t>３０日以上の欠席者数</t>
  </si>
  <si>
    <t>-</t>
  </si>
  <si>
    <t>（単位：人、％）</t>
  </si>
  <si>
    <t>公　立</t>
  </si>
  <si>
    <t>私　立</t>
  </si>
  <si>
    <t>-</t>
  </si>
  <si>
    <t>学　科　別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</si>
  <si>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</si>
  <si>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</si>
  <si>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</si>
  <si>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</si>
  <si>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</si>
  <si>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</si>
  <si>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</si>
  <si>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</si>
  <si>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</si>
  <si>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</si>
  <si>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</si>
  <si>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</si>
  <si>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本務教員数</t>
  </si>
  <si>
    <t>本務職員数</t>
  </si>
  <si>
    <t>構成比</t>
  </si>
  <si>
    <t>学　　校　　数</t>
  </si>
  <si>
    <t>国　立</t>
  </si>
  <si>
    <t>公　立</t>
  </si>
  <si>
    <t>私　立</t>
  </si>
  <si>
    <t>在　学　者　数</t>
  </si>
  <si>
    <t>幼稚部</t>
  </si>
  <si>
    <t>小学部</t>
  </si>
  <si>
    <t>中学部</t>
  </si>
  <si>
    <t>高等部</t>
  </si>
  <si>
    <t>（単位：校、人）</t>
  </si>
  <si>
    <t>再　　掲</t>
  </si>
  <si>
    <t>(a)</t>
  </si>
  <si>
    <t>(b)</t>
  </si>
  <si>
    <t>（c）</t>
  </si>
  <si>
    <t>のうち</t>
  </si>
  <si>
    <t>（単位：％、％ポイント）</t>
  </si>
  <si>
    <t>県内</t>
  </si>
  <si>
    <t>県外</t>
  </si>
  <si>
    <t>計</t>
  </si>
  <si>
    <t>男</t>
  </si>
  <si>
    <t>女</t>
  </si>
  <si>
    <t>（単位：人、％）</t>
  </si>
  <si>
    <t>県内</t>
  </si>
  <si>
    <t>県外</t>
  </si>
  <si>
    <t>構成比</t>
  </si>
  <si>
    <t xml:space="preserve">  （１）学校数
　　　　学校数は、３４２校（本校３４０校、分校２校）で、前年度に比べ５校減少した。
　　　　これは、廃止５校によるものである。</t>
  </si>
  <si>
    <t>　（２）学級数
　　　　学級数は、３，１４６学級（学級種別では、単式学級２，５０４、複式学級２１０、
　　　特別支援学級４３２）で、前年度に比べ２８学級減少した。</t>
  </si>
  <si>
    <t>　（３）児童数
　　　　児童数は、６３，１０１人（男３２，３９７人、女３０，７０４人）で、前年度に
　　　比べ１，４１１人減少した。</t>
  </si>
  <si>
    <t>27</t>
  </si>
  <si>
    <t>　（４）教職員数（本務者）
　　　　教員数は、５，０８２人（男１，９４７人、女３，１３５人）で、前年度に比べ
　　　１１人減少した。
　　　　職員数は、９０３人（男４３９人、女４６４人）で、前年度に比べ７人減少し
　　　た。　　　　</t>
  </si>
  <si>
    <t>（注）１　｢年度｣は調査実施年度を示しており、数値は前年度間の状況を調査し
　　　　た数値である。
　　　</t>
  </si>
  <si>
    <t xml:space="preserve">  （１）学校数
　　　　学校数は、１７１校（本校１６９校、分校２校）で、前年度に比べ１校減少した。
　　　　これは、新設１校、廃止２校によるものである。</t>
  </si>
  <si>
    <t>　（２）学級数
　　　　学級数は、１，３９７学級（学級種別では、単式学級１，１６２、複式学級４、特
　　　別支援学級２３１）で、前年度に比べ１８学級減少した。</t>
  </si>
  <si>
    <t>　（３）生徒数
　　　　生徒数は、３５，４０４人（男１８，０９５人、女１７，３０９人）で、前年度に
　　　比べ７３３人減少した。</t>
  </si>
  <si>
    <t>　（４）教職員数（本務者）
　　　　教員数は、３，１８７人（男１，７５５人、女１，４３２人）で、前年度に
　　　比べ４８人減少した。
　　　　職員数は、４１９人（男２３４人、女１８５人）で、前年度に比べ１人減少
　　　した。　　　</t>
  </si>
  <si>
    <t>　（５）理由別長期欠席者数
　　　　３０日以上の長期欠席者数は８８７人で、前年度より３１人増加した。
  　　　これを理由別にみると、不登校が７９７人で最も多く、次いで、病気による
　　　ものが６９人、その他が２１人となっている。</t>
  </si>
  <si>
    <t xml:space="preserve">  （１）学校数
　　　　学校数は、８１校で、前年度と同数であった。
　　　　また、課程別にみると、全日制７２校、定時制３校、全日制定時制併置６校となっている。</t>
  </si>
  <si>
    <t>　（３）教職員数（本務者）
　　　　教員数は、３，０８６人（男２，１４７人、女９３９人）で、前年度に比べ
　　　５人減少した。
　　　　職員数は、６８２人（男４７６人、女２０６人）で、前年度に比べ３人減少
　　　した。</t>
  </si>
  <si>
    <t>　表8　設置者別学校数の推移</t>
  </si>
  <si>
    <t>表9　学級種別学級数の推移</t>
  </si>
  <si>
    <t>表10　男女別児童数の推移</t>
  </si>
  <si>
    <t>　表11　男女別本務教職員数の推移　　　　　　</t>
  </si>
  <si>
    <t>　表12　理由別長期欠席者数の推移</t>
  </si>
  <si>
    <t>　表13　設置者別学校数の推移</t>
  </si>
  <si>
    <t>表14　学級種別学級数の推移</t>
  </si>
  <si>
    <t>表15　男女別生徒数の推移</t>
  </si>
  <si>
    <t>　表16　男女別本務教職員数の推移　　　　　　</t>
  </si>
  <si>
    <t>　表17　理由別長期欠席者数</t>
  </si>
  <si>
    <t>　（２）生徒数
　　　　生徒数は、３５，３１３人（男１７，９１３人、女１７，４００人）で、前年度に比べ
　　　５６６人減少した。
        また、学科別生徒数は、普通科が２１，７９４人（生徒数に占める割合６１．７％）で
　　　最も多く、次いで工業科が３，６８２人（同１０．４％）、総合学科が３，６４９人（同
　　　１０．３％）となっている。</t>
  </si>
  <si>
    <t>　表18　設置者別学校数の推移</t>
  </si>
  <si>
    <t>　表19　男女別、学科別生徒数の推移</t>
  </si>
  <si>
    <t>　表20　男女別本務教職員数の推移</t>
  </si>
  <si>
    <r>
      <t>　表21　設置者別学校数の推移　　　　　　　　　　　　</t>
    </r>
    <r>
      <rPr>
        <sz val="10"/>
        <rFont val="ＭＳ Ｐゴシック"/>
        <family val="3"/>
      </rPr>
      <t>（単位：校）</t>
    </r>
  </si>
  <si>
    <r>
      <t>　表22　幼・小・中・高等部別在学者数の推移　　　　　　　　　　　　　</t>
    </r>
    <r>
      <rPr>
        <sz val="10"/>
        <rFont val="ＭＳ Ｐゴシック"/>
        <family val="3"/>
      </rPr>
      <t>（単位：人）</t>
    </r>
  </si>
  <si>
    <t>　（２）学級数
　　　　学級数は、４２０学級（幼稚部５学級、小学部１４８学級、中学部１２１学級、高等
　　　部１４６学級（専攻科８学級を含む））で、前年度に比べ８学級増加した。</t>
  </si>
  <si>
    <t>　（３）在学者数
　　　　在学者数は、１，７２０人（幼稚部１８人、小学部４４６人、中学部４０９人、高等
　　　部８４７人（専攻科３６人含む））で、前年度に比べ８人増加した。</t>
  </si>
  <si>
    <t>表23　設置者別、男女別本務教員数の推移</t>
  </si>
  <si>
    <t>表24　設置者別、男女別本務職員数の推移</t>
  </si>
  <si>
    <t xml:space="preserve">  （１）学校数
　　　　学校数は、３６校（公立４校、私立３２校）で、前年度に比べ２校増加した。
　　　これは、新設２校によるものである。</t>
  </si>
  <si>
    <t>　表25　設置者別学校数、男女別生徒数、本務教職員数及び卒業者数の推移</t>
  </si>
  <si>
    <t xml:space="preserve">  （２）生徒数
　　　　生徒数は、５，２６６人（男２，２２０人、女３，０４６人）で、前年度に比べ２８１人
　　　減少した。</t>
  </si>
  <si>
    <t xml:space="preserve">  （３）教職員数（本務者）
　　　　教員数は、３５４人で、前年度に比べ２０人増加した。
　　　　職員数は、１２７人で、前年度に比べ７人増加した。</t>
  </si>
  <si>
    <t xml:space="preserve">  （４）卒業者数
　　　　卒業者数は、２，６２５人で、前年度に比べ１０５人減少した。</t>
  </si>
  <si>
    <t>　 （１）学校数
　　　　学校数は、１６校（国立１校、公立１４校、私立１校）で、前年度と同数であった。
　　　</t>
  </si>
  <si>
    <t xml:space="preserve">  （１）学校数
　　　　学校数は、７校で、前年度に比べ１校減少した。
　　　　これは、廃止１校によるものである。</t>
  </si>
  <si>
    <t xml:space="preserve">  （２）生徒数
　　　　生徒数は、３９０人（男１０９人、女２８１人）で、前年度に比べ８９人減少した。</t>
  </si>
  <si>
    <t xml:space="preserve">  （３）教職員数（本務者）
　　　　教員数は、２５人で、前年度に比べ３人減少した。
　　　　職員数は、２人で、前年度と同数であった。</t>
  </si>
  <si>
    <t xml:space="preserve">  （４）卒業者数
　　　　卒業者数は、２８６人で、前年度に比べ１０９人増加した。</t>
  </si>
  <si>
    <t>　表26　設置者別学校数、男女別生徒数、本務教職員数及び卒業者数の推移</t>
  </si>
  <si>
    <t>　表27　進路別中学校卒業者数の推移</t>
  </si>
  <si>
    <t xml:space="preserve">  （１）卒業者数
　　　　平成２７年３月の卒業者総数は、１２，０８３人（男６，１９４人、女５，８８９人）
　　　で、前年度に比べ４４７人減少した。
　　　　卒業者の進路状況は、高等学校等進学者数（就職している者を含む）が１２，０２５人
　　　（卒業者総数に占める割合９９．５％）、専修学校（高等課程）への進学者数（就職して
　　　いる者を含む）が５人（同０．０％）、専修学校（一般課程）等への入学者数（就職して
　　　いる者を含む）が１人（同０．０％）、就職者数（就職進学者を除く）が１３人（同
　　　０．３％）となっている。</t>
  </si>
  <si>
    <t>　表28　高等学校等進学率の推移</t>
  </si>
  <si>
    <t>　表29　卒業者に占める就職者の割合の推移</t>
  </si>
  <si>
    <t>　表30　産業別、県内・県外別就職者数の推移</t>
  </si>
  <si>
    <t>　表31　進路別高等学校卒業者数の推移</t>
  </si>
  <si>
    <t>再　　掲
(a)、(b)及び（c）のうち就職している者</t>
  </si>
  <si>
    <t xml:space="preserve">  （１）卒業者数
　　　　平成２７年３月の卒業者総数は、１１，７０５人（男５，９６８人、女５，７３７人）で、前年
　　　度に比べて１８７人減少した。
　　　　卒業者の進路状況は、大学等進学者数（就職している者を含む）が４，９９３人（卒業者総数に
　　　占める割合４２．７％）、専修学校（専門課程）進学者数（就職している者を含む）が２，３３６
　　　人（同２０．０％）、専修学校（一般課程）等入学者数（就職している者を含む）が４９２人（同
　　　４．２％）、就職者数（就職進学者を除く）が３，５７０人（同３０．５％）となっている。</t>
  </si>
  <si>
    <t>　表32　大学等進学率の推移</t>
  </si>
  <si>
    <t>　表33　卒業者に占める就職者の割合の推移</t>
  </si>
  <si>
    <t>　表34　産業別、県内・県外別就職者数の推移</t>
  </si>
  <si>
    <t>　表35　職業別就職者数の推移</t>
  </si>
  <si>
    <t xml:space="preserve">　　　　産業別の就職者数は、第３次産業就職者数
　　　が２，００８人（就職者総数に占める割合
　　　５６．０％）で最も多く、次いで、第２次産
　　　業就職者数が１，５１２人（同４２．２％）
　　　となっている。
　　　　職業別の就職者数は、生産工程従事者数が
　　　１，１１４人（就職者総数に占める割合
　　　３１．１％）で最も多く、次いで、サービ
　　　ス職業従事者数が７１１人(同１９．８％)、
　　　事務従事者数が３５５人（同９．９％）、
　　　販売従事者数が３４６人（同９．７％）とな
　　　っている。 </t>
  </si>
  <si>
    <t xml:space="preserve">  （４）教職員数（本務者）
　　　　教員数は、１，０３２人（男３４２人、女６９０人）で、前年度に比べ３８人増加し
　　　た。
　　　　職員数は、２８１人（男１４６人、女１３５人）で、前年度に比べ２人増加した。</t>
  </si>
  <si>
    <t>　（５）理由別長期欠席者数
　　　　３０日以上の長期欠席者数は２４０人で、前年度に比べ２７人減少した。
  　　　これを理由別にみると、不登校が１４３人で最も多く、次いで、病気によるもの
　　　が７８人、その他が１９人となっている。</t>
  </si>
  <si>
    <t xml:space="preserve">  （２）高等学校等進学者数
　　　　高等学校等進学者数は、１２，０２５人
　　　（男６，１５６人、女５，８６９人）で、
　　　前年度に比べ４２５人減少した。
　　　　進学率（高等学校等進学者の卒業者総数
　　　に占める割合）は、９９．５％で、前年度
　　　に比べ０．１ポイント上回った。
　　　　全国平均９８．５％に比べると、１．０
　　　ポイント上回っている。
　　　　また、男女別の進学率は、男９９．４％、
　　　女９９．７％となっている。</t>
  </si>
  <si>
    <t xml:space="preserve">  （３）就職者数
　　　　就職者数は、就職のみの者が１３人（男
　　　１１人、女２人）、進学しながら就職した
　　　者が１人で、これらの合計（就職者総数）
　　　は、１４人（男１２人、女２人）で、前年
　　　度に比べ６人減少した。
　　　　卒業者に占める就職者の割合は、０．１％
　　　で、前年度に比べ０．１ポイント下回った。　　
　　　　全国平均０．４％に比べると、０．３ポ
　　　イント下回っている。
　　　　就職先を、県内、県外別にみると、県内
　　　が１２人、県外が２人となっており、就職
　　　者のうち県内に就職した割合は８５．７％
　　　で、前年度に比べ４．３ポイント下回った。
　　　　産業別の就職者数は、第２次産業が５人
　　　（就職者総数に占める割合は３５．７％）、
　　　第３次産業が５人（同３５．７％）となって
　　　いる。</t>
  </si>
  <si>
    <t>　（３）就職者数
　　　　就職者数は、就職のみの者が３，５７０人（男２，０８９人、女１，４８１人）、
　　　進学しながら就職した者が１４人で、これらの合計（就職者総数）は、３，５８４人
　　　（男２，０９２人、女１，４９２人）で、前年度に比べ１１人減少した。
　　　　卒業者に占める就職者の割合は、３０．６％で、前年度を０．４ポイント上回った。　　
　　　　全国平均１７．８％に比べると、１２．８ポイント上回っている。
　　　　また、男女別の卒業者に占める就職者の割合は、男３５．１％、女２６．０％となっ
　　　ている。
　　　　就職先を、県内、県外別にみると、県内が２，３３９人、県外が１，２４５人となっ
　　　ており、就職者のうち県内に就職した割合は、６５．３％で、前年度に比べ０．６ポイ
　　　ント上回った。</t>
  </si>
  <si>
    <t xml:space="preserve">  （２）大学等進学者数
　　　　大学等進学者数は、４，９９３人（男
　　　２，３８９人、女２，６０４人）で、前年度
　　　に比べ４４人減少した。
　　　　進学率（大学等進学者の卒業者総数に占め
　　　る割合）は、４２．７％で、前年度に比べ
　　　０．３ポイント上回った。
　　　　全国平均５４．５％に比べると、１１．８
　　　ポイント下回っている。
　　　　また、男女別の進学率は、男４０．０％、
　　　女４５．４％となっている。</t>
  </si>
  <si>
    <t xml:space="preserve">   （１）幼保連携型認定こども園数
　　　　幼保連携型認定こども園数は、３１園（本園３０園、分園１園）である。
　　　　その内訳は、新設４園、幼稚園からの移行２７園となっている。</t>
  </si>
  <si>
    <t>　（２）在園者数
　　　　在園者数は、４，４１４人（男２，２０３人、女２，２１１人）である。</t>
  </si>
  <si>
    <t>　（３）教育・保育職員等数
　　　　教育・保育職員等数は、５５８人（男４９人、女５０９人）である。
　　　　その他の職員数は、１２５人（男３０人、女９５人）である。</t>
  </si>
  <si>
    <t>３　小学校</t>
  </si>
  <si>
    <t>４　中学校</t>
  </si>
  <si>
    <t>５　高等学校（通信制を除く）</t>
  </si>
  <si>
    <t>６　特別支援学校</t>
  </si>
  <si>
    <t>７　専修学校</t>
  </si>
  <si>
    <t>８　各種学校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</si>
</sst>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_ "/>
    <numFmt numFmtId="179" formatCode="[&lt;=999]000;[&lt;=99999]000\-00;000\-0000"/>
    <numFmt numFmtId="180" formatCode="0.0"/>
    <numFmt numFmtId="181" formatCode="0.0;&quot;▲ &quot;0.0"/>
    <numFmt numFmtId="182" formatCode="#,##0_ "/>
    <numFmt numFmtId="183" formatCode="#,##0;\-#,##0;&quot;-&quot;"/>
    <numFmt numFmtId="184" formatCode="#,##0.0;&quot;▲ &quot;#,##0.0"/>
    <numFmt numFmtId="185" formatCode="#,##0_);[Red]\(#,##0\)"/>
    <numFmt numFmtId="186" formatCode="0.0E+00"/>
    <numFmt numFmtId="187" formatCode="#,##0.0_ "/>
    <numFmt numFmtId="188" formatCode="0.0%"/>
    <numFmt numFmtId="189" formatCode="0.00_ "/>
    <numFmt numFmtId="190" formatCode="0.000;&quot;▲ &quot;0.000"/>
    <numFmt numFmtId="191" formatCode="0.000_ ;[Red]\-0.000\ "/>
    <numFmt numFmtId="192" formatCode="0.000000_ "/>
    <numFmt numFmtId="193" formatCode="0.0000_ "/>
    <numFmt numFmtId="194" formatCode="0.000_ "/>
    <numFmt numFmtId="195" formatCode="0.00;&quot;▲ &quot;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;\-#,##0.0;&quot;-&quot;"/>
    <numFmt numFmtId="201" formatCode="_ * #,##0.0_ ;_ * \-#,##0.0_ ;_ * &quot;-&quot;??_ ;_ @_ "/>
    <numFmt numFmtId="202" formatCode="_ * #,##0_ ;_ * \-#,##0_ ;_ * &quot;-&quot;??_ ;_ @_ "/>
    <numFmt numFmtId="203" formatCode="#,##0;&quot;△ &quot;#,##0"/>
  </numFmts>
  <fonts count="9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2.5"/>
      <color indexed="8"/>
      <name val="ＭＳ Ｐゴシック"/>
      <family val="3"/>
    </font>
    <font>
      <sz val="2.75"/>
      <color indexed="8"/>
      <name val="ＭＳ Ｐゴシック"/>
      <family val="3"/>
    </font>
    <font>
      <sz val="2.3"/>
      <color indexed="8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.25"/>
      <color indexed="8"/>
      <name val="ＭＳ 明朝"/>
      <family val="1"/>
    </font>
    <font>
      <sz val="10.1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5"/>
      <color indexed="8"/>
      <name val="ＭＳ Ｐゴシック"/>
      <family val="3"/>
    </font>
    <font>
      <sz val="9"/>
      <color indexed="8"/>
      <name val="ＭＳ 明朝"/>
      <family val="1"/>
    </font>
    <font>
      <sz val="2.75"/>
      <color indexed="8"/>
      <name val="ＭＳ 明朝"/>
      <family val="1"/>
    </font>
    <font>
      <sz val="5.25"/>
      <color indexed="8"/>
      <name val="ＭＳ Ｐ明朝"/>
      <family val="1"/>
    </font>
    <font>
      <sz val="5"/>
      <color indexed="8"/>
      <name val="ＭＳ Ｐ明朝"/>
      <family val="1"/>
    </font>
    <font>
      <sz val="7.5"/>
      <color indexed="8"/>
      <name val="ＭＳ Ｐ明朝"/>
      <family val="1"/>
    </font>
    <font>
      <sz val="2"/>
      <color indexed="8"/>
      <name val="ＭＳ 明朝"/>
      <family val="1"/>
    </font>
    <font>
      <sz val="5.5"/>
      <color indexed="8"/>
      <name val="ＭＳ Ｐ明朝"/>
      <family val="1"/>
    </font>
    <font>
      <b/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9"/>
      <color indexed="8"/>
      <name val="ＭＳ 明朝"/>
      <family val="1"/>
    </font>
    <font>
      <sz val="9"/>
      <color indexed="8"/>
      <name val="ＭＳ Ｐ明朝"/>
      <family val="1"/>
    </font>
    <font>
      <sz val="1.5"/>
      <color indexed="8"/>
      <name val="ＭＳ 明朝"/>
      <family val="1"/>
    </font>
    <font>
      <sz val="1.75"/>
      <color indexed="8"/>
      <name val="ＭＳ 明朝"/>
      <family val="1"/>
    </font>
    <font>
      <sz val="10"/>
      <color indexed="8"/>
      <name val="ＭＳ Ｐゴシック"/>
      <family val="3"/>
    </font>
    <font>
      <sz val="2.5"/>
      <color indexed="8"/>
      <name val="ＭＳ 明朝"/>
      <family val="1"/>
    </font>
    <font>
      <sz val="2.2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13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177" fontId="11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left"/>
    </xf>
    <xf numFmtId="183" fontId="11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78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top"/>
    </xf>
    <xf numFmtId="0" fontId="20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81" fontId="10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3" fillId="0" borderId="0" xfId="0" applyFont="1" applyAlignment="1">
      <alignment/>
    </xf>
    <xf numFmtId="183" fontId="23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 vertical="center" wrapText="1"/>
    </xf>
    <xf numFmtId="181" fontId="27" fillId="0" borderId="0" xfId="0" applyNumberFormat="1" applyFont="1" applyAlignment="1">
      <alignment/>
    </xf>
    <xf numFmtId="181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24" fillId="0" borderId="0" xfId="0" applyNumberFormat="1" applyFont="1" applyAlignment="1">
      <alignment/>
    </xf>
    <xf numFmtId="194" fontId="10" fillId="0" borderId="0" xfId="0" applyNumberFormat="1" applyFont="1" applyBorder="1" applyAlignment="1">
      <alignment horizontal="right" vertical="center" wrapText="1"/>
    </xf>
    <xf numFmtId="189" fontId="0" fillId="0" borderId="0" xfId="0" applyNumberFormat="1" applyAlignment="1">
      <alignment/>
    </xf>
    <xf numFmtId="195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8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4" fillId="0" borderId="0" xfId="0" applyFont="1" applyBorder="1" applyAlignment="1">
      <alignment horizontal="right" vertical="center"/>
    </xf>
    <xf numFmtId="181" fontId="23" fillId="0" borderId="12" xfId="0" applyNumberFormat="1" applyFont="1" applyBorder="1" applyAlignment="1">
      <alignment vertical="center"/>
    </xf>
    <xf numFmtId="181" fontId="23" fillId="0" borderId="13" xfId="0" applyNumberFormat="1" applyFont="1" applyBorder="1" applyAlignment="1">
      <alignment vertical="center"/>
    </xf>
    <xf numFmtId="181" fontId="23" fillId="0" borderId="14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41" fontId="23" fillId="0" borderId="15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183" fontId="23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41" fontId="23" fillId="0" borderId="16" xfId="0" applyNumberFormat="1" applyFont="1" applyBorder="1" applyAlignment="1">
      <alignment vertical="center"/>
    </xf>
    <xf numFmtId="41" fontId="23" fillId="0" borderId="17" xfId="0" applyNumberFormat="1" applyFont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177" fontId="23" fillId="0" borderId="16" xfId="49" applyNumberFormat="1" applyFont="1" applyBorder="1" applyAlignment="1">
      <alignment horizontal="right" vertical="center" wrapText="1"/>
    </xf>
    <xf numFmtId="177" fontId="23" fillId="0" borderId="19" xfId="49" applyNumberFormat="1" applyFont="1" applyBorder="1" applyAlignment="1">
      <alignment horizontal="right" vertical="center" wrapText="1"/>
    </xf>
    <xf numFmtId="177" fontId="23" fillId="0" borderId="16" xfId="49" applyNumberFormat="1" applyFont="1" applyFill="1" applyBorder="1" applyAlignment="1">
      <alignment horizontal="right" vertical="center" wrapText="1"/>
    </xf>
    <xf numFmtId="177" fontId="23" fillId="0" borderId="18" xfId="49" applyNumberFormat="1" applyFont="1" applyFill="1" applyBorder="1" applyAlignment="1">
      <alignment horizontal="right" vertical="center" wrapText="1"/>
    </xf>
    <xf numFmtId="0" fontId="23" fillId="33" borderId="2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distributed"/>
    </xf>
    <xf numFmtId="0" fontId="23" fillId="33" borderId="19" xfId="0" applyFont="1" applyFill="1" applyBorder="1" applyAlignment="1">
      <alignment horizontal="distributed" vertical="top"/>
    </xf>
    <xf numFmtId="0" fontId="4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top"/>
    </xf>
    <xf numFmtId="0" fontId="14" fillId="33" borderId="12" xfId="0" applyFont="1" applyFill="1" applyBorder="1" applyAlignment="1">
      <alignment vertical="center"/>
    </xf>
    <xf numFmtId="177" fontId="23" fillId="0" borderId="20" xfId="49" applyNumberFormat="1" applyFont="1" applyBorder="1" applyAlignment="1">
      <alignment horizontal="right" vertical="center" wrapText="1"/>
    </xf>
    <xf numFmtId="177" fontId="23" fillId="0" borderId="10" xfId="49" applyNumberFormat="1" applyFont="1" applyBorder="1" applyAlignment="1">
      <alignment horizontal="right" vertical="center" wrapText="1"/>
    </xf>
    <xf numFmtId="177" fontId="23" fillId="0" borderId="17" xfId="49" applyNumberFormat="1" applyFont="1" applyBorder="1" applyAlignment="1">
      <alignment horizontal="right" vertical="center" wrapText="1"/>
    </xf>
    <xf numFmtId="177" fontId="23" fillId="0" borderId="18" xfId="49" applyNumberFormat="1" applyFont="1" applyBorder="1" applyAlignment="1">
      <alignment horizontal="right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3" fillId="33" borderId="23" xfId="0" applyFont="1" applyFill="1" applyBorder="1" applyAlignment="1">
      <alignment horizontal="center" vertical="center" wrapText="1"/>
    </xf>
    <xf numFmtId="181" fontId="23" fillId="0" borderId="15" xfId="0" applyNumberFormat="1" applyFont="1" applyBorder="1" applyAlignment="1">
      <alignment horizontal="right" vertical="center" wrapText="1"/>
    </xf>
    <xf numFmtId="181" fontId="23" fillId="0" borderId="0" xfId="0" applyNumberFormat="1" applyFont="1" applyBorder="1" applyAlignment="1">
      <alignment horizontal="right" vertical="center" wrapText="1"/>
    </xf>
    <xf numFmtId="181" fontId="23" fillId="0" borderId="11" xfId="0" applyNumberFormat="1" applyFont="1" applyBorder="1" applyAlignment="1">
      <alignment horizontal="right" vertical="center" wrapText="1"/>
    </xf>
    <xf numFmtId="181" fontId="23" fillId="0" borderId="19" xfId="0" applyNumberFormat="1" applyFont="1" applyBorder="1" applyAlignment="1">
      <alignment horizontal="right" vertical="center" wrapText="1"/>
    </xf>
    <xf numFmtId="181" fontId="23" fillId="0" borderId="12" xfId="0" applyNumberFormat="1" applyFont="1" applyBorder="1" applyAlignment="1">
      <alignment horizontal="right" vertical="center" wrapText="1"/>
    </xf>
    <xf numFmtId="181" fontId="23" fillId="0" borderId="13" xfId="0" applyNumberFormat="1" applyFont="1" applyBorder="1" applyAlignment="1">
      <alignment horizontal="right" vertical="center" wrapText="1"/>
    </xf>
    <xf numFmtId="181" fontId="23" fillId="0" borderId="14" xfId="0" applyNumberFormat="1" applyFont="1" applyBorder="1" applyAlignment="1">
      <alignment horizontal="right" vertical="center" wrapText="1"/>
    </xf>
    <xf numFmtId="177" fontId="23" fillId="0" borderId="15" xfId="49" applyNumberFormat="1" applyFont="1" applyBorder="1" applyAlignment="1">
      <alignment horizontal="right" vertical="center" wrapText="1"/>
    </xf>
    <xf numFmtId="177" fontId="23" fillId="0" borderId="0" xfId="49" applyNumberFormat="1" applyFont="1" applyBorder="1" applyAlignment="1">
      <alignment horizontal="right" vertical="center" wrapText="1"/>
    </xf>
    <xf numFmtId="177" fontId="23" fillId="0" borderId="11" xfId="49" applyNumberFormat="1" applyFont="1" applyBorder="1" applyAlignment="1">
      <alignment horizontal="right" vertical="center" wrapText="1"/>
    </xf>
    <xf numFmtId="184" fontId="23" fillId="0" borderId="12" xfId="49" applyNumberFormat="1" applyFont="1" applyBorder="1" applyAlignment="1">
      <alignment horizontal="right" vertical="center" wrapText="1"/>
    </xf>
    <xf numFmtId="184" fontId="23" fillId="0" borderId="13" xfId="49" applyNumberFormat="1" applyFont="1" applyBorder="1" applyAlignment="1">
      <alignment horizontal="right" vertical="center" wrapText="1"/>
    </xf>
    <xf numFmtId="184" fontId="23" fillId="0" borderId="14" xfId="49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14" fillId="0" borderId="0" xfId="0" applyFont="1" applyAlignment="1">
      <alignment horizontal="right"/>
    </xf>
    <xf numFmtId="0" fontId="23" fillId="0" borderId="0" xfId="0" applyFont="1" applyBorder="1" applyAlignment="1">
      <alignment horizontal="justify" vertical="top" wrapText="1"/>
    </xf>
    <xf numFmtId="176" fontId="23" fillId="0" borderId="15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23" fillId="0" borderId="11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177" fontId="23" fillId="0" borderId="11" xfId="0" applyNumberFormat="1" applyFont="1" applyBorder="1" applyAlignment="1">
      <alignment horizontal="right" vertical="center" wrapText="1"/>
    </xf>
    <xf numFmtId="176" fontId="23" fillId="0" borderId="19" xfId="0" applyNumberFormat="1" applyFont="1" applyBorder="1" applyAlignment="1">
      <alignment horizontal="right" vertical="center" wrapText="1"/>
    </xf>
    <xf numFmtId="176" fontId="23" fillId="0" borderId="16" xfId="0" applyNumberFormat="1" applyFont="1" applyBorder="1" applyAlignment="1">
      <alignment horizontal="right" vertical="center" wrapText="1"/>
    </xf>
    <xf numFmtId="176" fontId="23" fillId="0" borderId="18" xfId="0" applyNumberFormat="1" applyFont="1" applyBorder="1" applyAlignment="1">
      <alignment horizontal="right" vertical="center" wrapText="1"/>
    </xf>
    <xf numFmtId="177" fontId="23" fillId="0" borderId="19" xfId="0" applyNumberFormat="1" applyFont="1" applyBorder="1" applyAlignment="1">
      <alignment horizontal="right" vertical="center" wrapText="1"/>
    </xf>
    <xf numFmtId="177" fontId="23" fillId="0" borderId="16" xfId="0" applyNumberFormat="1" applyFont="1" applyBorder="1" applyAlignment="1">
      <alignment horizontal="right" vertical="center" wrapText="1"/>
    </xf>
    <xf numFmtId="177" fontId="23" fillId="0" borderId="18" xfId="0" applyNumberFormat="1" applyFont="1" applyBorder="1" applyAlignment="1">
      <alignment horizontal="right" vertical="center" wrapText="1"/>
    </xf>
    <xf numFmtId="176" fontId="23" fillId="0" borderId="12" xfId="0" applyNumberFormat="1" applyFont="1" applyBorder="1" applyAlignment="1">
      <alignment horizontal="right" vertical="center" wrapText="1"/>
    </xf>
    <xf numFmtId="176" fontId="23" fillId="0" borderId="13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177" fontId="23" fillId="0" borderId="20" xfId="0" applyNumberFormat="1" applyFont="1" applyBorder="1" applyAlignment="1">
      <alignment horizontal="right" vertical="center" wrapText="1"/>
    </xf>
    <xf numFmtId="177" fontId="23" fillId="0" borderId="10" xfId="0" applyNumberFormat="1" applyFont="1" applyBorder="1" applyAlignment="1">
      <alignment horizontal="right" vertical="center" wrapText="1"/>
    </xf>
    <xf numFmtId="177" fontId="23" fillId="0" borderId="17" xfId="0" applyNumberFormat="1" applyFont="1" applyBorder="1" applyAlignment="1">
      <alignment horizontal="right" vertical="center" wrapText="1"/>
    </xf>
    <xf numFmtId="184" fontId="23" fillId="0" borderId="12" xfId="0" applyNumberFormat="1" applyFont="1" applyBorder="1" applyAlignment="1">
      <alignment horizontal="right" vertical="center" wrapText="1"/>
    </xf>
    <xf numFmtId="184" fontId="23" fillId="0" borderId="13" xfId="0" applyNumberFormat="1" applyFont="1" applyBorder="1" applyAlignment="1">
      <alignment horizontal="right" vertical="center" wrapText="1"/>
    </xf>
    <xf numFmtId="184" fontId="23" fillId="0" borderId="14" xfId="0" applyNumberFormat="1" applyFont="1" applyBorder="1" applyAlignment="1">
      <alignment horizontal="right" vertical="center" wrapText="1"/>
    </xf>
    <xf numFmtId="183" fontId="23" fillId="0" borderId="15" xfId="0" applyNumberFormat="1" applyFont="1" applyBorder="1" applyAlignment="1">
      <alignment horizontal="right" vertical="center" wrapText="1"/>
    </xf>
    <xf numFmtId="183" fontId="23" fillId="0" borderId="0" xfId="0" applyNumberFormat="1" applyFont="1" applyBorder="1" applyAlignment="1">
      <alignment horizontal="right" vertical="center" wrapText="1"/>
    </xf>
    <xf numFmtId="183" fontId="23" fillId="0" borderId="11" xfId="0" applyNumberFormat="1" applyFont="1" applyBorder="1" applyAlignment="1">
      <alignment horizontal="right" vertical="center" wrapText="1"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183" fontId="14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14" fillId="33" borderId="21" xfId="0" applyFont="1" applyFill="1" applyBorder="1" applyAlignment="1">
      <alignment horizontal="center" vertical="center" shrinkToFit="1"/>
    </xf>
    <xf numFmtId="49" fontId="14" fillId="33" borderId="21" xfId="0" applyNumberFormat="1" applyFont="1" applyFill="1" applyBorder="1" applyAlignment="1">
      <alignment horizontal="center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81" fontId="14" fillId="0" borderId="12" xfId="0" applyNumberFormat="1" applyFont="1" applyBorder="1" applyAlignment="1">
      <alignment vertical="center"/>
    </xf>
    <xf numFmtId="181" fontId="14" fillId="0" borderId="13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7" fontId="23" fillId="0" borderId="15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7" fontId="23" fillId="0" borderId="11" xfId="0" applyNumberFormat="1" applyFont="1" applyBorder="1" applyAlignment="1">
      <alignment horizontal="right" vertical="center"/>
    </xf>
    <xf numFmtId="0" fontId="23" fillId="33" borderId="20" xfId="0" applyFont="1" applyFill="1" applyBorder="1" applyAlignment="1">
      <alignment horizontal="center" vertical="distributed"/>
    </xf>
    <xf numFmtId="0" fontId="23" fillId="33" borderId="19" xfId="0" applyFont="1" applyFill="1" applyBorder="1" applyAlignment="1">
      <alignment horizontal="center" vertical="distributed"/>
    </xf>
    <xf numFmtId="181" fontId="23" fillId="0" borderId="12" xfId="0" applyNumberFormat="1" applyFont="1" applyBorder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3" fillId="0" borderId="14" xfId="0" applyNumberFormat="1" applyFont="1" applyBorder="1" applyAlignment="1">
      <alignment horizontal="right" vertical="center"/>
    </xf>
    <xf numFmtId="0" fontId="14" fillId="33" borderId="22" xfId="0" applyFont="1" applyFill="1" applyBorder="1" applyAlignment="1">
      <alignment horizontal="center" vertical="center"/>
    </xf>
    <xf numFmtId="177" fontId="14" fillId="0" borderId="18" xfId="0" applyNumberFormat="1" applyFont="1" applyBorder="1" applyAlignment="1">
      <alignment horizontal="right" vertical="center"/>
    </xf>
    <xf numFmtId="183" fontId="23" fillId="0" borderId="18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3" fontId="23" fillId="0" borderId="16" xfId="0" applyNumberFormat="1" applyFont="1" applyBorder="1" applyAlignment="1">
      <alignment horizontal="right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200" fontId="14" fillId="0" borderId="13" xfId="0" applyNumberFormat="1" applyFont="1" applyBorder="1" applyAlignment="1">
      <alignment vertic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shrinkToFit="1"/>
    </xf>
    <xf numFmtId="177" fontId="23" fillId="0" borderId="12" xfId="0" applyNumberFormat="1" applyFont="1" applyBorder="1" applyAlignment="1">
      <alignment horizontal="right" vertical="center" wrapText="1"/>
    </xf>
    <xf numFmtId="177" fontId="23" fillId="0" borderId="13" xfId="0" applyNumberFormat="1" applyFont="1" applyBorder="1" applyAlignment="1">
      <alignment horizontal="right" vertical="center" wrapText="1"/>
    </xf>
    <xf numFmtId="177" fontId="23" fillId="0" borderId="14" xfId="0" applyNumberFormat="1" applyFont="1" applyBorder="1" applyAlignment="1">
      <alignment horizontal="right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177" fontId="23" fillId="0" borderId="19" xfId="0" applyNumberFormat="1" applyFont="1" applyFill="1" applyBorder="1" applyAlignment="1">
      <alignment horizontal="right" vertical="center" wrapText="1"/>
    </xf>
    <xf numFmtId="177" fontId="23" fillId="0" borderId="16" xfId="0" applyNumberFormat="1" applyFont="1" applyFill="1" applyBorder="1" applyAlignment="1">
      <alignment horizontal="right" vertical="center" wrapText="1"/>
    </xf>
    <xf numFmtId="177" fontId="23" fillId="0" borderId="18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177" fontId="23" fillId="0" borderId="24" xfId="0" applyNumberFormat="1" applyFont="1" applyBorder="1" applyAlignment="1">
      <alignment horizontal="right" vertical="center" wrapText="1"/>
    </xf>
    <xf numFmtId="177" fontId="23" fillId="0" borderId="23" xfId="0" applyNumberFormat="1" applyFont="1" applyBorder="1" applyAlignment="1">
      <alignment horizontal="right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183" fontId="23" fillId="0" borderId="13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177" fontId="23" fillId="0" borderId="21" xfId="0" applyNumberFormat="1" applyFont="1" applyBorder="1" applyAlignment="1">
      <alignment horizontal="right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83" fontId="23" fillId="0" borderId="20" xfId="0" applyNumberFormat="1" applyFont="1" applyBorder="1" applyAlignment="1">
      <alignment horizontal="right" vertical="center" wrapText="1"/>
    </xf>
    <xf numFmtId="183" fontId="23" fillId="0" borderId="10" xfId="0" applyNumberFormat="1" applyFont="1" applyBorder="1" applyAlignment="1">
      <alignment horizontal="right" vertical="center" wrapText="1"/>
    </xf>
    <xf numFmtId="183" fontId="23" fillId="0" borderId="17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3" fillId="0" borderId="16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  <xf numFmtId="183" fontId="23" fillId="0" borderId="19" xfId="0" applyNumberFormat="1" applyFont="1" applyBorder="1" applyAlignment="1">
      <alignment horizontal="right" vertical="center" wrapText="1"/>
    </xf>
    <xf numFmtId="202" fontId="23" fillId="0" borderId="0" xfId="0" applyNumberFormat="1" applyFont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183" fontId="23" fillId="0" borderId="0" xfId="0" applyNumberFormat="1" applyFont="1" applyFill="1" applyBorder="1" applyAlignment="1">
      <alignment horizontal="right" vertical="center" wrapText="1"/>
    </xf>
    <xf numFmtId="202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183" fontId="23" fillId="0" borderId="11" xfId="0" applyNumberFormat="1" applyFont="1" applyFill="1" applyBorder="1" applyAlignment="1">
      <alignment horizontal="right" vertical="center" wrapText="1"/>
    </xf>
    <xf numFmtId="183" fontId="23" fillId="0" borderId="15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23" fillId="0" borderId="16" xfId="0" applyNumberFormat="1" applyFont="1" applyFill="1" applyBorder="1" applyAlignment="1">
      <alignment horizontal="right" vertical="center" wrapText="1"/>
    </xf>
    <xf numFmtId="183" fontId="23" fillId="0" borderId="16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vertical="center" wrapText="1"/>
    </xf>
    <xf numFmtId="183" fontId="23" fillId="0" borderId="18" xfId="0" applyNumberFormat="1" applyFont="1" applyFill="1" applyBorder="1" applyAlignment="1">
      <alignment horizontal="right" vertical="center" wrapText="1"/>
    </xf>
    <xf numFmtId="183" fontId="23" fillId="0" borderId="19" xfId="0" applyNumberFormat="1" applyFont="1" applyFill="1" applyBorder="1" applyAlignment="1">
      <alignment horizontal="right" vertical="center" wrapText="1"/>
    </xf>
    <xf numFmtId="203" fontId="23" fillId="0" borderId="14" xfId="0" applyNumberFormat="1" applyFont="1" applyBorder="1" applyAlignment="1">
      <alignment horizontal="right" vertical="center" wrapText="1"/>
    </xf>
    <xf numFmtId="187" fontId="23" fillId="0" borderId="14" xfId="0" applyNumberFormat="1" applyFont="1" applyBorder="1" applyAlignment="1">
      <alignment horizontal="right" vertical="center" wrapText="1"/>
    </xf>
    <xf numFmtId="184" fontId="23" fillId="0" borderId="15" xfId="0" applyNumberFormat="1" applyFont="1" applyBorder="1" applyAlignment="1">
      <alignment horizontal="right" vertical="center" wrapText="1"/>
    </xf>
    <xf numFmtId="184" fontId="23" fillId="0" borderId="0" xfId="0" applyNumberFormat="1" applyFont="1" applyBorder="1" applyAlignment="1">
      <alignment horizontal="right" vertical="center" wrapText="1"/>
    </xf>
    <xf numFmtId="184" fontId="23" fillId="0" borderId="11" xfId="0" applyNumberFormat="1" applyFont="1" applyBorder="1" applyAlignment="1">
      <alignment horizontal="right" vertical="center" wrapText="1"/>
    </xf>
    <xf numFmtId="184" fontId="23" fillId="0" borderId="19" xfId="0" applyNumberFormat="1" applyFont="1" applyFill="1" applyBorder="1" applyAlignment="1">
      <alignment horizontal="right" vertical="center" wrapText="1"/>
    </xf>
    <xf numFmtId="184" fontId="23" fillId="0" borderId="16" xfId="0" applyNumberFormat="1" applyFont="1" applyFill="1" applyBorder="1" applyAlignment="1">
      <alignment horizontal="right" vertical="center" wrapText="1"/>
    </xf>
    <xf numFmtId="184" fontId="23" fillId="0" borderId="18" xfId="0" applyNumberFormat="1" applyFont="1" applyFill="1" applyBorder="1" applyAlignment="1">
      <alignment horizontal="right" vertical="center" wrapText="1"/>
    </xf>
    <xf numFmtId="181" fontId="23" fillId="0" borderId="19" xfId="0" applyNumberFormat="1" applyFont="1" applyFill="1" applyBorder="1" applyAlignment="1">
      <alignment horizontal="right" vertical="center" wrapText="1"/>
    </xf>
    <xf numFmtId="181" fontId="23" fillId="0" borderId="16" xfId="0" applyNumberFormat="1" applyFont="1" applyFill="1" applyBorder="1" applyAlignment="1">
      <alignment horizontal="right" vertical="center" wrapText="1"/>
    </xf>
    <xf numFmtId="181" fontId="23" fillId="0" borderId="18" xfId="0" applyNumberFormat="1" applyFont="1" applyFill="1" applyBorder="1" applyAlignment="1">
      <alignment horizontal="right" vertical="center" wrapText="1"/>
    </xf>
    <xf numFmtId="0" fontId="24" fillId="33" borderId="14" xfId="0" applyFont="1" applyFill="1" applyBorder="1" applyAlignment="1">
      <alignment horizontal="center" vertical="center" wrapText="1"/>
    </xf>
    <xf numFmtId="183" fontId="23" fillId="0" borderId="20" xfId="0" applyNumberFormat="1" applyFont="1" applyFill="1" applyBorder="1" applyAlignment="1">
      <alignment horizontal="right" vertical="center" wrapText="1"/>
    </xf>
    <xf numFmtId="183" fontId="23" fillId="0" borderId="10" xfId="0" applyNumberFormat="1" applyFont="1" applyFill="1" applyBorder="1" applyAlignment="1">
      <alignment horizontal="right" vertical="center" wrapText="1"/>
    </xf>
    <xf numFmtId="178" fontId="23" fillId="0" borderId="12" xfId="0" applyNumberFormat="1" applyFont="1" applyBorder="1" applyAlignment="1">
      <alignment horizontal="right" vertical="center" wrapText="1"/>
    </xf>
    <xf numFmtId="178" fontId="23" fillId="0" borderId="13" xfId="0" applyNumberFormat="1" applyFont="1" applyBorder="1" applyAlignment="1">
      <alignment horizontal="right" vertical="center" wrapText="1"/>
    </xf>
    <xf numFmtId="178" fontId="23" fillId="0" borderId="14" xfId="0" applyNumberFormat="1" applyFont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justify" vertical="top" wrapText="1"/>
    </xf>
    <xf numFmtId="0" fontId="23" fillId="33" borderId="17" xfId="0" applyFont="1" applyFill="1" applyBorder="1" applyAlignment="1">
      <alignment horizontal="justify" vertical="top" wrapText="1"/>
    </xf>
    <xf numFmtId="0" fontId="24" fillId="33" borderId="21" xfId="0" applyFont="1" applyFill="1" applyBorder="1" applyAlignment="1">
      <alignment horizontal="center" vertical="center" wrapText="1"/>
    </xf>
    <xf numFmtId="183" fontId="23" fillId="0" borderId="0" xfId="0" applyNumberFormat="1" applyFont="1" applyBorder="1" applyAlignment="1">
      <alignment horizontal="right" vertical="center"/>
    </xf>
    <xf numFmtId="0" fontId="23" fillId="33" borderId="21" xfId="0" applyFont="1" applyFill="1" applyBorder="1" applyAlignment="1">
      <alignment horizontal="center" vertical="center" shrinkToFit="1"/>
    </xf>
    <xf numFmtId="3" fontId="23" fillId="0" borderId="11" xfId="0" applyNumberFormat="1" applyFont="1" applyBorder="1" applyAlignment="1">
      <alignment horizontal="right" vertical="center"/>
    </xf>
    <xf numFmtId="49" fontId="23" fillId="33" borderId="2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183" fontId="23" fillId="0" borderId="22" xfId="0" applyNumberFormat="1" applyFont="1" applyBorder="1" applyAlignment="1">
      <alignment horizontal="right" vertical="center" wrapText="1"/>
    </xf>
    <xf numFmtId="183" fontId="23" fillId="0" borderId="24" xfId="0" applyNumberFormat="1" applyFont="1" applyBorder="1" applyAlignment="1">
      <alignment horizontal="right" vertical="center" wrapText="1"/>
    </xf>
    <xf numFmtId="183" fontId="23" fillId="0" borderId="23" xfId="0" applyNumberFormat="1" applyFont="1" applyBorder="1" applyAlignment="1">
      <alignment horizontal="right" vertical="center" wrapText="1"/>
    </xf>
    <xf numFmtId="183" fontId="23" fillId="0" borderId="22" xfId="0" applyNumberFormat="1" applyFont="1" applyFill="1" applyBorder="1" applyAlignment="1">
      <alignment horizontal="right" vertical="center" wrapText="1"/>
    </xf>
    <xf numFmtId="183" fontId="23" fillId="0" borderId="24" xfId="0" applyNumberFormat="1" applyFont="1" applyFill="1" applyBorder="1" applyAlignment="1">
      <alignment horizontal="right" vertical="center" wrapText="1"/>
    </xf>
    <xf numFmtId="183" fontId="23" fillId="0" borderId="23" xfId="0" applyNumberFormat="1" applyFont="1" applyFill="1" applyBorder="1" applyAlignment="1">
      <alignment horizontal="right" vertical="center" wrapText="1"/>
    </xf>
    <xf numFmtId="177" fontId="23" fillId="0" borderId="21" xfId="0" applyNumberFormat="1" applyFont="1" applyFill="1" applyBorder="1" applyAlignment="1">
      <alignment horizontal="right" vertical="center" wrapText="1"/>
    </xf>
    <xf numFmtId="178" fontId="23" fillId="0" borderId="21" xfId="0" applyNumberFormat="1" applyFont="1" applyBorder="1" applyAlignment="1">
      <alignment horizontal="right" vertical="center" wrapText="1"/>
    </xf>
    <xf numFmtId="177" fontId="23" fillId="0" borderId="15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Fill="1" applyBorder="1" applyAlignment="1">
      <alignment horizontal="right" vertical="center" wrapText="1"/>
    </xf>
    <xf numFmtId="177" fontId="94" fillId="0" borderId="19" xfId="0" applyNumberFormat="1" applyFont="1" applyFill="1" applyBorder="1" applyAlignment="1">
      <alignment horizontal="right" vertical="center" wrapText="1"/>
    </xf>
    <xf numFmtId="177" fontId="23" fillId="0" borderId="20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right" vertical="center" wrapText="1"/>
    </xf>
    <xf numFmtId="177" fontId="23" fillId="0" borderId="17" xfId="0" applyNumberFormat="1" applyFont="1" applyFill="1" applyBorder="1" applyAlignment="1">
      <alignment horizontal="right" vertical="center" wrapText="1"/>
    </xf>
    <xf numFmtId="181" fontId="23" fillId="0" borderId="12" xfId="0" applyNumberFormat="1" applyFont="1" applyFill="1" applyBorder="1" applyAlignment="1">
      <alignment horizontal="right" vertical="center" wrapText="1"/>
    </xf>
    <xf numFmtId="181" fontId="23" fillId="0" borderId="13" xfId="0" applyNumberFormat="1" applyFont="1" applyFill="1" applyBorder="1" applyAlignment="1">
      <alignment horizontal="right" vertical="center" wrapText="1"/>
    </xf>
    <xf numFmtId="181" fontId="23" fillId="0" borderId="14" xfId="0" applyNumberFormat="1" applyFont="1" applyFill="1" applyBorder="1" applyAlignment="1">
      <alignment horizontal="right" vertical="center" wrapText="1"/>
    </xf>
    <xf numFmtId="177" fontId="23" fillId="0" borderId="17" xfId="0" applyNumberFormat="1" applyFont="1" applyFill="1" applyBorder="1" applyAlignment="1">
      <alignment horizontal="right" vertical="center" shrinkToFit="1"/>
    </xf>
    <xf numFmtId="178" fontId="23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81" fontId="23" fillId="0" borderId="16" xfId="0" applyNumberFormat="1" applyFont="1" applyBorder="1" applyAlignment="1">
      <alignment horizontal="right" vertical="center" wrapText="1"/>
    </xf>
    <xf numFmtId="181" fontId="23" fillId="0" borderId="18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top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76" fontId="23" fillId="0" borderId="17" xfId="0" applyNumberFormat="1" applyFont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177" fontId="23" fillId="0" borderId="17" xfId="49" applyNumberFormat="1" applyFont="1" applyBorder="1" applyAlignment="1">
      <alignment horizontal="right" vertical="center" wrapText="1"/>
    </xf>
    <xf numFmtId="177" fontId="23" fillId="0" borderId="18" xfId="49" applyNumberFormat="1" applyFont="1" applyBorder="1" applyAlignment="1">
      <alignment horizontal="right" vertical="center" wrapText="1"/>
    </xf>
    <xf numFmtId="176" fontId="23" fillId="0" borderId="1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77" fontId="23" fillId="0" borderId="20" xfId="49" applyNumberFormat="1" applyFont="1" applyBorder="1" applyAlignment="1">
      <alignment horizontal="right" vertical="center" wrapText="1"/>
    </xf>
    <xf numFmtId="177" fontId="23" fillId="0" borderId="19" xfId="49" applyNumberFormat="1" applyFont="1" applyBorder="1" applyAlignment="1">
      <alignment horizontal="right" vertical="center" wrapText="1"/>
    </xf>
    <xf numFmtId="38" fontId="23" fillId="0" borderId="20" xfId="49" applyFont="1" applyBorder="1" applyAlignment="1">
      <alignment horizontal="right" vertical="center"/>
    </xf>
    <xf numFmtId="38" fontId="23" fillId="0" borderId="15" xfId="49" applyFont="1" applyBorder="1" applyAlignment="1">
      <alignment horizontal="right" vertical="center"/>
    </xf>
    <xf numFmtId="38" fontId="23" fillId="0" borderId="10" xfId="49" applyFont="1" applyBorder="1" applyAlignment="1">
      <alignment horizontal="right" vertical="center"/>
    </xf>
    <xf numFmtId="38" fontId="23" fillId="0" borderId="0" xfId="49" applyFont="1" applyBorder="1" applyAlignment="1">
      <alignment horizontal="right" vertical="center"/>
    </xf>
    <xf numFmtId="183" fontId="23" fillId="0" borderId="17" xfId="0" applyNumberFormat="1" applyFont="1" applyBorder="1" applyAlignment="1">
      <alignment horizontal="right" vertical="center"/>
    </xf>
    <xf numFmtId="183" fontId="23" fillId="0" borderId="18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38" fontId="23" fillId="0" borderId="17" xfId="49" applyFont="1" applyBorder="1" applyAlignment="1">
      <alignment horizontal="right" vertical="center"/>
    </xf>
    <xf numFmtId="38" fontId="23" fillId="0" borderId="11" xfId="49" applyFont="1" applyBorder="1" applyAlignment="1">
      <alignment horizontal="right" vertical="center"/>
    </xf>
    <xf numFmtId="177" fontId="23" fillId="0" borderId="10" xfId="49" applyNumberFormat="1" applyFont="1" applyBorder="1" applyAlignment="1">
      <alignment horizontal="right" vertical="center" wrapText="1"/>
    </xf>
    <xf numFmtId="177" fontId="23" fillId="0" borderId="16" xfId="49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left" vertical="center" wrapText="1"/>
    </xf>
    <xf numFmtId="176" fontId="23" fillId="0" borderId="20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23" fillId="0" borderId="15" xfId="0" applyFont="1" applyBorder="1" applyAlignment="1">
      <alignment horizontal="right" vertical="center"/>
    </xf>
    <xf numFmtId="177" fontId="23" fillId="0" borderId="15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7" fontId="23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177" fontId="23" fillId="0" borderId="10" xfId="0" applyNumberFormat="1" applyFont="1" applyBorder="1" applyAlignment="1">
      <alignment horizontal="right" vertical="center"/>
    </xf>
    <xf numFmtId="177" fontId="23" fillId="0" borderId="17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3" fillId="0" borderId="0" xfId="0" applyFont="1" applyBorder="1" applyAlignment="1">
      <alignment/>
    </xf>
    <xf numFmtId="177" fontId="23" fillId="0" borderId="20" xfId="0" applyNumberFormat="1" applyFont="1" applyBorder="1" applyAlignment="1">
      <alignment horizontal="right" vertical="center"/>
    </xf>
    <xf numFmtId="177" fontId="23" fillId="0" borderId="16" xfId="0" applyNumberFormat="1" applyFont="1" applyBorder="1" applyAlignment="1">
      <alignment horizontal="right" vertical="center"/>
    </xf>
    <xf numFmtId="177" fontId="23" fillId="0" borderId="18" xfId="0" applyNumberFormat="1" applyFont="1" applyBorder="1" applyAlignment="1">
      <alignment horizontal="right" vertical="center"/>
    </xf>
    <xf numFmtId="181" fontId="23" fillId="0" borderId="12" xfId="0" applyNumberFormat="1" applyFont="1" applyBorder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3" fillId="0" borderId="14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77" fontId="23" fillId="0" borderId="19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177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177" fontId="14" fillId="0" borderId="2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4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33" borderId="22" xfId="0" applyFont="1" applyFill="1" applyBorder="1" applyAlignment="1">
      <alignment horizontal="center" vertical="center" wrapText="1"/>
    </xf>
    <xf numFmtId="177" fontId="14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176" fontId="14" fillId="0" borderId="10" xfId="0" applyNumberFormat="1" applyFont="1" applyBorder="1" applyAlignment="1">
      <alignment horizontal="right" vertical="center"/>
    </xf>
    <xf numFmtId="183" fontId="14" fillId="0" borderId="17" xfId="0" applyNumberFormat="1" applyFont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76" fontId="14" fillId="0" borderId="2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177" fontId="14" fillId="0" borderId="0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6" fontId="14" fillId="0" borderId="17" xfId="0" applyNumberFormat="1" applyFont="1" applyBorder="1" applyAlignment="1">
      <alignment horizontal="right" vertical="center"/>
    </xf>
    <xf numFmtId="0" fontId="14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4" fillId="0" borderId="15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77" fontId="14" fillId="0" borderId="19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/>
    </xf>
    <xf numFmtId="181" fontId="14" fillId="0" borderId="12" xfId="0" applyNumberFormat="1" applyFont="1" applyBorder="1" applyAlignment="1">
      <alignment horizontal="right" vertical="center"/>
    </xf>
    <xf numFmtId="181" fontId="14" fillId="0" borderId="13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177" fontId="14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0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理由別長期欠席者数（３０日以上）の推移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特別支援学校１!#REF!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38831370"/>
        <c:axId val="13938011"/>
      </c:bar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理由別長期欠席者数（３０日以上）の推移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特別支援学校１!#REF!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60197356"/>
        <c:axId val="4905293"/>
      </c:bar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7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図７　学校数及び生徒数の推移</a:t>
            </a:r>
          </a:p>
        </c:rich>
      </c:tx>
      <c:layout>
        <c:manualLayout>
          <c:xMode val="factor"/>
          <c:yMode val="factor"/>
          <c:x val="-0.03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625"/>
          <c:w val="0.87725"/>
          <c:h val="0.8205"/>
        </c:manualLayout>
      </c:layout>
      <c:barChart>
        <c:barDir val="col"/>
        <c:grouping val="clustered"/>
        <c:varyColors val="0"/>
        <c:ser>
          <c:idx val="1"/>
          <c:order val="0"/>
          <c:tx>
            <c:v>生徒数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'高等学校１'!$C$27:$C$37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f>'高等学校１'!$D$27:$D$37</c:f>
              <c:numCache>
                <c:ptCount val="11"/>
                <c:pt idx="0">
                  <c:v>43960</c:v>
                </c:pt>
                <c:pt idx="1">
                  <c:v>42844</c:v>
                </c:pt>
                <c:pt idx="2">
                  <c:v>41882</c:v>
                </c:pt>
                <c:pt idx="3">
                  <c:v>40997</c:v>
                </c:pt>
                <c:pt idx="4">
                  <c:v>40097</c:v>
                </c:pt>
                <c:pt idx="5">
                  <c:v>39350</c:v>
                </c:pt>
                <c:pt idx="6">
                  <c:v>38374</c:v>
                </c:pt>
                <c:pt idx="7">
                  <c:v>37533</c:v>
                </c:pt>
                <c:pt idx="8">
                  <c:v>36252</c:v>
                </c:pt>
                <c:pt idx="9">
                  <c:v>35879</c:v>
                </c:pt>
                <c:pt idx="10">
                  <c:v>35313</c:v>
                </c:pt>
              </c:numCache>
            </c:numRef>
          </c:val>
        </c:ser>
        <c:gapWidth val="70"/>
        <c:axId val="44147638"/>
        <c:axId val="61784423"/>
      </c:barChart>
      <c:lineChart>
        <c:grouping val="standard"/>
        <c:varyColors val="0"/>
        <c:ser>
          <c:idx val="0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'高等学校１'!$D$7:$D$17</c:f>
              <c:numCache>
                <c:ptCount val="11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88</c:v>
                </c:pt>
                <c:pt idx="4">
                  <c:v>87</c:v>
                </c:pt>
                <c:pt idx="5">
                  <c:v>82</c:v>
                </c:pt>
                <c:pt idx="6">
                  <c:v>82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</c:numCache>
            </c:numRef>
          </c:val>
          <c:smooth val="0"/>
        </c:ser>
        <c:axId val="19188896"/>
        <c:axId val="38482337"/>
      </c:lineChart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 val="autoZero"/>
        <c:auto val="0"/>
        <c:lblOffset val="100"/>
        <c:tickLblSkip val="1"/>
        <c:noMultiLvlLbl val="0"/>
      </c:catAx>
      <c:valAx>
        <c:axId val="61784423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47638"/>
        <c:crossesAt val="1"/>
        <c:crossBetween val="between"/>
        <c:dispUnits/>
      </c:valAx>
      <c:catAx>
        <c:axId val="19188896"/>
        <c:scaling>
          <c:orientation val="minMax"/>
        </c:scaling>
        <c:axPos val="b"/>
        <c:delete val="1"/>
        <c:majorTickMark val="out"/>
        <c:minorTickMark val="none"/>
        <c:tickLblPos val="none"/>
        <c:crossAx val="38482337"/>
        <c:crossesAt val="65"/>
        <c:auto val="0"/>
        <c:lblOffset val="100"/>
        <c:tickLblSkip val="1"/>
        <c:noMultiLvlLbl val="0"/>
      </c:catAx>
      <c:valAx>
        <c:axId val="38482337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（校）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 val="max"/>
        <c:crossBetween val="between"/>
        <c:dispUnits/>
        <c:majorUnit val="5"/>
        <c:minorUnit val="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理由別長期欠席者数（３０日以上）の推移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特別支援学校１!#REF!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10796714"/>
        <c:axId val="30061563"/>
      </c:bar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　学校数及び在学者数の推移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在学者数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特別支援学校２!#REF!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2118612"/>
        <c:axId val="19067509"/>
      </c:barChart>
      <c:lineChart>
        <c:grouping val="standard"/>
        <c:varyColors val="0"/>
        <c:ser>
          <c:idx val="0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特別支援学校１!#REF!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389854"/>
        <c:axId val="964367"/>
      </c:lineChart>
      <c:cat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0"/>
        <c:auto val="0"/>
        <c:lblOffset val="100"/>
        <c:tickLblSkip val="1"/>
        <c:noMultiLvlLbl val="0"/>
      </c:catAx>
      <c:valAx>
        <c:axId val="19067509"/>
        <c:scaling>
          <c:orientation val="minMax"/>
          <c:max val="1600"/>
          <c:min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between"/>
        <c:dispUnits/>
        <c:majorUnit val="100"/>
        <c:minorUnit val="50"/>
      </c:valAx>
      <c:catAx>
        <c:axId val="37389854"/>
        <c:scaling>
          <c:orientation val="minMax"/>
        </c:scaling>
        <c:axPos val="b"/>
        <c:delete val="1"/>
        <c:majorTickMark val="out"/>
        <c:minorTickMark val="none"/>
        <c:tickLblPos val="none"/>
        <c:crossAx val="964367"/>
        <c:crossesAt val="5"/>
        <c:auto val="0"/>
        <c:lblOffset val="100"/>
        <c:tickLblSkip val="1"/>
        <c:noMultiLvlLbl val="0"/>
      </c:catAx>
      <c:valAx>
        <c:axId val="964367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（校）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 val="max"/>
        <c:crossBetween val="between"/>
        <c:dispUnits/>
        <c:majorUnit val="5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図８　　学校数及び在学者数の推移</a:t>
            </a:r>
          </a:p>
        </c:rich>
      </c:tx>
      <c:layout>
        <c:manualLayout>
          <c:xMode val="factor"/>
          <c:yMode val="factor"/>
          <c:x val="-0.04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85"/>
          <c:w val="0.886"/>
          <c:h val="0.8205"/>
        </c:manualLayout>
      </c:layout>
      <c:barChart>
        <c:barDir val="col"/>
        <c:grouping val="clustered"/>
        <c:varyColors val="0"/>
        <c:ser>
          <c:idx val="1"/>
          <c:order val="0"/>
          <c:tx>
            <c:v>在学者数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'特別支援学校１'!$C$27:$C$37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f>'特別支援学校１'!$D$27:$D$37</c:f>
              <c:numCache>
                <c:ptCount val="11"/>
                <c:pt idx="0">
                  <c:v>1467</c:v>
                </c:pt>
                <c:pt idx="1">
                  <c:v>1453</c:v>
                </c:pt>
                <c:pt idx="2">
                  <c:v>1504</c:v>
                </c:pt>
                <c:pt idx="3">
                  <c:v>1527</c:v>
                </c:pt>
                <c:pt idx="4">
                  <c:v>1578</c:v>
                </c:pt>
                <c:pt idx="5">
                  <c:v>1579</c:v>
                </c:pt>
                <c:pt idx="6">
                  <c:v>1567</c:v>
                </c:pt>
                <c:pt idx="7">
                  <c:v>1615</c:v>
                </c:pt>
                <c:pt idx="8">
                  <c:v>1683</c:v>
                </c:pt>
                <c:pt idx="9">
                  <c:v>1712</c:v>
                </c:pt>
                <c:pt idx="10">
                  <c:v>1720</c:v>
                </c:pt>
              </c:numCache>
            </c:numRef>
          </c:val>
        </c:ser>
        <c:gapWidth val="60"/>
        <c:axId val="8679304"/>
        <c:axId val="11004873"/>
      </c:barChart>
      <c:lineChart>
        <c:grouping val="standard"/>
        <c:varyColors val="0"/>
        <c:ser>
          <c:idx val="0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'特別支援学校１'!$D$7:$D$17</c:f>
              <c:numCache>
                <c:ptCount val="11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</c:numCache>
            </c:numRef>
          </c:val>
          <c:smooth val="0"/>
        </c:ser>
        <c:axId val="31934994"/>
        <c:axId val="18979491"/>
      </c:lineChart>
      <c:cat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0"/>
        <c:auto val="0"/>
        <c:lblOffset val="100"/>
        <c:tickLblSkip val="1"/>
        <c:noMultiLvlLbl val="0"/>
      </c:catAx>
      <c:valAx>
        <c:axId val="11004873"/>
        <c:scaling>
          <c:orientation val="minMax"/>
          <c:max val="1800"/>
          <c:min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  <c:majorUnit val="100"/>
        <c:minorUnit val="100"/>
      </c:valAx>
      <c:catAx>
        <c:axId val="31934994"/>
        <c:scaling>
          <c:orientation val="minMax"/>
        </c:scaling>
        <c:axPos val="b"/>
        <c:delete val="1"/>
        <c:majorTickMark val="out"/>
        <c:minorTickMark val="none"/>
        <c:tickLblPos val="none"/>
        <c:crossAx val="18979491"/>
        <c:crossesAt val="5"/>
        <c:auto val="0"/>
        <c:lblOffset val="100"/>
        <c:tickLblSkip val="1"/>
        <c:noMultiLvlLbl val="0"/>
      </c:catAx>
      <c:valAx>
        <c:axId val="18979491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（校）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34994"/>
        <c:crosses val="max"/>
        <c:crossBetween val="between"/>
        <c:dispUnits/>
        <c:majorUnit val="1"/>
        <c:minorUnit val="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図９　　学校数及び生徒数の推移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025"/>
          <c:w val="0.965"/>
          <c:h val="0.86475"/>
        </c:manualLayout>
      </c:layout>
      <c:barChart>
        <c:barDir val="col"/>
        <c:grouping val="clustered"/>
        <c:varyColors val="0"/>
        <c:ser>
          <c:idx val="1"/>
          <c:order val="0"/>
          <c:tx>
            <c:v>生徒数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'専修学校'!$C$11:$C$21</c:f>
              <c:numCache/>
            </c:numRef>
          </c:cat>
          <c:val>
            <c:numRef>
              <c:f>'専修学校'!$H$11:$H$21</c:f>
              <c:numCache/>
            </c:numRef>
          </c:val>
        </c:ser>
        <c:gapWidth val="60"/>
        <c:axId val="36597692"/>
        <c:axId val="60943773"/>
      </c:barChart>
      <c:lineChart>
        <c:grouping val="standard"/>
        <c:varyColors val="0"/>
        <c:ser>
          <c:idx val="0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'専修学校'!$D$11:$D$21</c:f>
              <c:numCache/>
            </c:numRef>
          </c:val>
          <c:smooth val="0"/>
        </c:ser>
        <c:axId val="11623046"/>
        <c:axId val="37498551"/>
      </c:lineChart>
      <c:cat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62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0"/>
        <c:auto val="0"/>
        <c:lblOffset val="100"/>
        <c:tickLblSkip val="1"/>
        <c:noMultiLvlLbl val="0"/>
      </c:catAx>
      <c:valAx>
        <c:axId val="60943773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At val="1"/>
        <c:crossBetween val="between"/>
        <c:dispUnits/>
        <c:majorUnit val="1000"/>
      </c:valAx>
      <c:catAx>
        <c:axId val="11623046"/>
        <c:scaling>
          <c:orientation val="minMax"/>
        </c:scaling>
        <c:axPos val="b"/>
        <c:delete val="1"/>
        <c:majorTickMark val="out"/>
        <c:minorTickMark val="none"/>
        <c:tickLblPos val="none"/>
        <c:crossAx val="37498551"/>
        <c:crossesAt val="0"/>
        <c:auto val="0"/>
        <c:lblOffset val="100"/>
        <c:tickLblSkip val="1"/>
        <c:noMultiLvlLbl val="0"/>
      </c:catAx>
      <c:valAx>
        <c:axId val="37498551"/>
        <c:scaling>
          <c:orientation val="minMax"/>
          <c:max val="5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（校）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　学校数及び生徒数の推移</a:t>
            </a:r>
          </a:p>
        </c:rich>
      </c:tx>
      <c:layout>
        <c:manualLayout>
          <c:xMode val="factor"/>
          <c:yMode val="factor"/>
          <c:x val="-0.02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"/>
          <c:h val="0.86825"/>
        </c:manualLayout>
      </c:layout>
      <c:barChart>
        <c:barDir val="col"/>
        <c:grouping val="clustered"/>
        <c:varyColors val="0"/>
        <c:ser>
          <c:idx val="1"/>
          <c:order val="0"/>
          <c:tx>
            <c:v>生徒数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'各種学校'!$C$12:$C$22</c:f>
              <c:numCache/>
            </c:numRef>
          </c:cat>
          <c:val>
            <c:numRef>
              <c:f>'各種学校'!$G$12:$G$22</c:f>
              <c:numCache/>
            </c:numRef>
          </c:val>
        </c:ser>
        <c:gapWidth val="70"/>
        <c:axId val="1942640"/>
        <c:axId val="17483761"/>
      </c:barChart>
      <c:lineChart>
        <c:grouping val="standard"/>
        <c:varyColors val="0"/>
        <c:ser>
          <c:idx val="0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'各種学校'!$D$12:$D$22</c:f>
              <c:numCache/>
            </c:numRef>
          </c:val>
          <c:smooth val="0"/>
        </c:ser>
        <c:axId val="23136122"/>
        <c:axId val="6898507"/>
      </c:lineChart>
      <c:cat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8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83761"/>
        <c:crosses val="autoZero"/>
        <c:auto val="0"/>
        <c:lblOffset val="100"/>
        <c:tickLblSkip val="1"/>
        <c:noMultiLvlLbl val="0"/>
      </c:catAx>
      <c:valAx>
        <c:axId val="17483761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2640"/>
        <c:crossesAt val="1"/>
        <c:crossBetween val="between"/>
        <c:dispUnits/>
        <c:majorUnit val="300"/>
      </c:valAx>
      <c:catAx>
        <c:axId val="23136122"/>
        <c:scaling>
          <c:orientation val="minMax"/>
        </c:scaling>
        <c:axPos val="b"/>
        <c:delete val="1"/>
        <c:majorTickMark val="out"/>
        <c:minorTickMark val="none"/>
        <c:tickLblPos val="none"/>
        <c:crossAx val="6898507"/>
        <c:crosses val="autoZero"/>
        <c:auto val="0"/>
        <c:lblOffset val="100"/>
        <c:tickLblSkip val="1"/>
        <c:noMultiLvlLbl val="0"/>
      </c:catAx>
      <c:valAx>
        <c:axId val="6898507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（校）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36122"/>
        <c:crosses val="max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　中学校卒業後の進路状況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5"/>
          <c:w val="0.86425"/>
          <c:h val="0.8225"/>
        </c:manualLayout>
      </c:layout>
      <c:doughnutChart>
        <c:varyColors val="1"/>
        <c:ser>
          <c:idx val="0"/>
          <c:order val="0"/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'中学校卒後１'!$Q$46:$Q$47</c:f>
              <c:strCache/>
            </c:strRef>
          </c:cat>
          <c:val>
            <c:numRef>
              <c:f>'中学校卒後１'!$R$46:$R$47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［その他の内訳］</a:t>
            </a:r>
          </a:p>
        </c:rich>
      </c:tx>
      <c:layout>
        <c:manualLayout>
          <c:xMode val="factor"/>
          <c:yMode val="factor"/>
          <c:x val="-0.033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2575"/>
          <c:y val="0.10375"/>
          <c:w val="0.48525"/>
          <c:h val="0.852"/>
        </c:manualLayout>
      </c:layout>
      <c:barChart>
        <c:barDir val="col"/>
        <c:grouping val="percentStacked"/>
        <c:varyColors val="0"/>
        <c:ser>
          <c:idx val="3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'中学校卒後１'!$S$27</c:f>
              <c:numCache/>
            </c:numRef>
          </c:val>
        </c:ser>
        <c:ser>
          <c:idx val="2"/>
          <c:order val="1"/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'中学校卒後１'!$R$27</c:f>
              <c:numCache/>
            </c:numRef>
          </c:val>
        </c:ser>
        <c:ser>
          <c:idx val="1"/>
          <c:order val="2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'中学校卒後１'!$Q$27</c:f>
              <c:numCache/>
            </c:numRef>
          </c:val>
        </c:ser>
        <c:ser>
          <c:idx val="0"/>
          <c:order val="3"/>
          <c:spPr>
            <a:pattFill prst="pct2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'中学校卒後１'!$P$27</c:f>
              <c:numCache/>
            </c:numRef>
          </c:val>
        </c:ser>
        <c:overlap val="100"/>
        <c:gapWidth val="200"/>
        <c:axId val="62086564"/>
        <c:axId val="21908165"/>
      </c:barChart>
      <c:catAx>
        <c:axId val="62086564"/>
        <c:scaling>
          <c:orientation val="minMax"/>
        </c:scaling>
        <c:axPos val="b"/>
        <c:delete val="1"/>
        <c:majorTickMark val="out"/>
        <c:minorTickMark val="none"/>
        <c:tickLblPos val="none"/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delete val="1"/>
        <c:majorTickMark val="out"/>
        <c:minorTickMark val="none"/>
        <c:tickLblPos val="none"/>
        <c:crossAx val="62086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　高等学校等進学率の推移</a:t>
            </a:r>
          </a:p>
        </c:rich>
      </c:tx>
      <c:layout>
        <c:manualLayout>
          <c:xMode val="factor"/>
          <c:yMode val="factor"/>
          <c:x val="-0.01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4"/>
          <c:w val="0.88425"/>
          <c:h val="0.837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'中学校卒後２'!$C$6:$C$11</c:f>
              <c:numCache/>
            </c:numRef>
          </c:cat>
          <c:val>
            <c:numRef>
              <c:f>'中学校卒後２'!$D$6:$D$11</c:f>
              <c:numCache/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'中学校卒後２'!$C$6:$C$11</c:f>
              <c:numCache/>
            </c:numRef>
          </c:cat>
          <c:val>
            <c:numRef>
              <c:f>'中学校卒後２'!$L$6:$L$11</c:f>
              <c:numCache/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'中学校卒後２'!$C$6:$C$11</c:f>
              <c:numCache/>
            </c:numRef>
          </c:cat>
          <c:val>
            <c:numRef>
              <c:f>'中学校卒後２'!$M$6:$M$11</c:f>
              <c:numCache/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96.5"/>
        <c:auto val="1"/>
        <c:lblOffset val="100"/>
        <c:tickLblSkip val="1"/>
        <c:noMultiLvlLbl val="0"/>
      </c:catAx>
      <c:valAx>
        <c:axId val="29730911"/>
        <c:scaling>
          <c:orientation val="minMax"/>
          <c:max val="100"/>
          <c:min val="97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図１　　園数及び在園者数の推移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345"/>
          <c:w val="0.90775"/>
          <c:h val="0.80175"/>
        </c:manualLayout>
      </c:layout>
      <c:barChart>
        <c:barDir val="col"/>
        <c:grouping val="clustered"/>
        <c:varyColors val="0"/>
        <c:ser>
          <c:idx val="1"/>
          <c:order val="0"/>
          <c:tx>
            <c:v>在園者数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'幼稚園１'!$C$10:$C$20</c:f>
              <c:numCache/>
            </c:numRef>
          </c:cat>
          <c:val>
            <c:numRef>
              <c:f>'幼稚園１'!$J$10:$J$20</c:f>
              <c:numCache/>
            </c:numRef>
          </c:val>
        </c:ser>
        <c:gapWidth val="70"/>
        <c:axId val="58333236"/>
        <c:axId val="55237077"/>
      </c:barChart>
      <c:lineChart>
        <c:grouping val="standard"/>
        <c:varyColors val="0"/>
        <c:ser>
          <c:idx val="0"/>
          <c:order val="1"/>
          <c:tx>
            <c:v>園数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'幼稚園１'!$D$10:$D$20</c:f>
              <c:numCache/>
            </c:numRef>
          </c:val>
          <c:smooth val="0"/>
        </c:ser>
        <c:axId val="27371646"/>
        <c:axId val="45018223"/>
      </c:line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4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37077"/>
        <c:crossesAt val="0"/>
        <c:auto val="0"/>
        <c:lblOffset val="100"/>
        <c:tickLblSkip val="1"/>
        <c:noMultiLvlLbl val="0"/>
      </c:catAx>
      <c:valAx>
        <c:axId val="55237077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33236"/>
        <c:crossesAt val="1"/>
        <c:crossBetween val="between"/>
        <c:dispUnits/>
        <c:majorUnit val="5000"/>
        <c:minorUnit val="500"/>
      </c:valAx>
      <c:catAx>
        <c:axId val="27371646"/>
        <c:scaling>
          <c:orientation val="minMax"/>
        </c:scaling>
        <c:axPos val="b"/>
        <c:delete val="1"/>
        <c:majorTickMark val="out"/>
        <c:minorTickMark val="none"/>
        <c:tickLblPos val="none"/>
        <c:crossAx val="45018223"/>
        <c:crossesAt val="120"/>
        <c:auto val="0"/>
        <c:lblOffset val="100"/>
        <c:tickLblSkip val="1"/>
        <c:noMultiLvlLbl val="0"/>
      </c:catAx>
      <c:valAx>
        <c:axId val="45018223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（園）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71646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　卒業者に占める就職者の割合の推移</a:t>
            </a:r>
          </a:p>
        </c:rich>
      </c:tx>
      <c:layout>
        <c:manualLayout>
          <c:xMode val="factor"/>
          <c:yMode val="factor"/>
          <c:x val="0.09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1925"/>
          <c:w val="0.86675"/>
          <c:h val="0.828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'中学校卒後２'!$C$18:$C$23</c:f>
              <c:numCache/>
            </c:numRef>
          </c:cat>
          <c:val>
            <c:numRef>
              <c:f>'中学校卒後２'!$D$18:$D$23</c:f>
              <c:numCache/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'中学校卒後２'!$C$18:$C$23</c:f>
              <c:numCache/>
            </c:numRef>
          </c:cat>
          <c:val>
            <c:numRef>
              <c:f>'中学校卒後２'!$L$18:$L$23</c:f>
              <c:numCache/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'中学校卒後２'!$C$18:$C$23</c:f>
              <c:numCache/>
            </c:numRef>
          </c:cat>
          <c:val>
            <c:numRef>
              <c:f>'中学校卒後２'!$M$18:$M$23</c:f>
              <c:numCache/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図１３　　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中学校卒後３!#REF!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中学校卒後３!#REF!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中学校卒後３!#REF!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中学校卒後３!#REF!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中学校卒後３!#REF!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中学校卒後３!#REF!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</a:defRPr>
            </a:pPr>
          </a:p>
        </c:tx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産業別、県内・県外別就職状況</a:t>
            </a:r>
          </a:p>
        </c:rich>
      </c:tx>
      <c:layout>
        <c:manualLayout>
          <c:xMode val="factor"/>
          <c:yMode val="factor"/>
          <c:x val="-0.017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975"/>
          <c:y val="0.1305"/>
          <c:w val="0.5475"/>
          <c:h val="0.83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'中学校卒後３'!$E$4:$F$4</c:f>
              <c:strCache/>
            </c:strRef>
          </c:cat>
          <c:val>
            <c:numRef>
              <c:f>'中学校卒後３'!$E$12:$F$12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産業別割合（県外）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】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525"/>
          <c:y val="0.04375"/>
          <c:w val="0.46475"/>
          <c:h val="0.92675"/>
        </c:manualLayout>
      </c:layout>
      <c:barChart>
        <c:barDir val="col"/>
        <c:grouping val="stacked"/>
        <c:varyColors val="0"/>
        <c:ser>
          <c:idx val="3"/>
          <c:order val="0"/>
          <c:spPr>
            <a:pattFill prst="openDmnd">
              <a:fgClr>
                <a:srgbClr val="000000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'中学校卒後３'!$N$12</c:f>
              <c:numCache/>
            </c:numRef>
          </c:val>
        </c:ser>
        <c:ser>
          <c:idx val="0"/>
          <c:order val="1"/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'中学校卒後３'!$L$12</c:f>
              <c:numCache/>
            </c:numRef>
          </c:val>
        </c:ser>
        <c:ser>
          <c:idx val="1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'中学校卒後３'!$J$12</c:f>
              <c:numCache/>
            </c:numRef>
          </c:val>
        </c:ser>
        <c:ser>
          <c:idx val="2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'中学校卒後３'!$H$12</c:f>
              <c:numCache/>
            </c:numRef>
          </c:val>
        </c:ser>
        <c:overlap val="100"/>
        <c:axId val="12688780"/>
        <c:axId val="47090157"/>
      </c:barChart>
      <c:catAx>
        <c:axId val="12688780"/>
        <c:scaling>
          <c:orientation val="minMax"/>
        </c:scaling>
        <c:axPos val="b"/>
        <c:delete val="1"/>
        <c:majorTickMark val="out"/>
        <c:minorTickMark val="none"/>
        <c:tickLblPos val="none"/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</c:scaling>
        <c:axPos val="l"/>
        <c:delete val="1"/>
        <c:majorTickMark val="out"/>
        <c:minorTickMark val="none"/>
        <c:tickLblPos val="none"/>
        <c:crossAx val="12688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産業別割合（県内）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】</a:t>
            </a:r>
          </a:p>
        </c:rich>
      </c:tx>
      <c:layout>
        <c:manualLayout>
          <c:xMode val="factor"/>
          <c:yMode val="factor"/>
          <c:x val="-0.0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0335"/>
          <c:w val="0.5"/>
          <c:h val="0.9375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openDmnd">
              <a:fgClr>
                <a:srgbClr val="000000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'中学校卒後３'!$M$12</c:f>
              <c:numCache/>
            </c:numRef>
          </c:val>
        </c:ser>
        <c:ser>
          <c:idx val="1"/>
          <c:order val="1"/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'中学校卒後３'!$K$12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'中学校卒後３'!$I$12</c:f>
              <c:numCache/>
            </c:numRef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'中学校卒後３'!$G$12</c:f>
              <c:numCache/>
            </c:numRef>
          </c:val>
        </c:ser>
        <c:overlap val="100"/>
        <c:axId val="21158230"/>
        <c:axId val="56206343"/>
      </c:barChart>
      <c:catAx>
        <c:axId val="21158230"/>
        <c:scaling>
          <c:orientation val="minMax"/>
        </c:scaling>
        <c:axPos val="b"/>
        <c:delete val="1"/>
        <c:majorTickMark val="out"/>
        <c:minorTickMark val="none"/>
        <c:tickLblPos val="none"/>
        <c:crossAx val="56206343"/>
        <c:crosses val="autoZero"/>
        <c:auto val="1"/>
        <c:lblOffset val="100"/>
        <c:tickLblSkip val="1"/>
        <c:noMultiLvlLbl val="0"/>
      </c:catAx>
      <c:valAx>
        <c:axId val="56206343"/>
        <c:scaling>
          <c:orientation val="minMax"/>
        </c:scaling>
        <c:axPos val="l"/>
        <c:delete val="1"/>
        <c:majorTickMark val="out"/>
        <c:minorTickMark val="none"/>
        <c:tickLblPos val="none"/>
        <c:crossAx val="21158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理由別長期欠席者数（３０日以上）の推移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36095040"/>
        <c:axId val="56419905"/>
      </c:bar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19905"/>
        <c:crosses val="autoZero"/>
        <c:auto val="1"/>
        <c:lblOffset val="100"/>
        <c:tickLblSkip val="1"/>
        <c:noMultiLvlLbl val="0"/>
      </c:catAx>
      <c:valAx>
        <c:axId val="56419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高等学校卒業後の進路状況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5"/>
          <c:y val="0.13925"/>
          <c:w val="0.70775"/>
          <c:h val="0.8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大学等　　　　進学者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42.7%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専修学校　　（専門課程）　　　　進学者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20.0%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一時的な仕事に就いた者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'高等学校卒後１'!$Q$38:$V$38</c:f>
              <c:strCache/>
            </c:strRef>
          </c:cat>
          <c:val>
            <c:numRef>
              <c:f>'高等学校卒後１'!$Q$39:$V$39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図１５　高等学校卒業後の進路状況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高等学校卒後１!#REF!</c:f>
              <c:numCache>
                <c:ptCount val="1"/>
                <c:pt idx="0">
                  <c:v>1</c:v>
                </c:pt>
              </c:numCache>
            </c:numRef>
          </c:val>
        </c:ser>
        <c:holeSize val="5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図１６　　大学等進学率の推移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高等学校卒後２!#REF!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高等学校卒後２!#REF!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高等学校卒後２!#REF!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高等学校卒後２!#REF!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高等学校卒後２!#REF!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高等学校卒後２!#REF!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  <c:max val="5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between"/>
        <c:dispUnits/>
        <c:majorUnit val="5"/>
        <c:minorUnit val="2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16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大学等進学率の推移</a:t>
            </a:r>
          </a:p>
        </c:rich>
      </c:tx>
      <c:layout>
        <c:manualLayout>
          <c:xMode val="factor"/>
          <c:yMode val="factor"/>
          <c:x val="-0.02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843"/>
          <c:h val="0.86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'高等学校卒後２'!$C$7:$C$12</c:f>
              <c:numCache/>
            </c:numRef>
          </c:cat>
          <c:val>
            <c:numRef>
              <c:f>'高等学校卒後２'!$D$7:$D$12</c:f>
              <c:numCache/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'高等学校卒後２'!$C$7:$C$12</c:f>
              <c:numCache/>
            </c:numRef>
          </c:cat>
          <c:val>
            <c:numRef>
              <c:f>'高等学校卒後２'!$L$7:$L$12</c:f>
              <c:numCache/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'高等学校卒後２'!$C$7:$C$12</c:f>
              <c:numCache/>
            </c:numRef>
          </c:cat>
          <c:val>
            <c:numRef>
              <c:f>'高等学校卒後２'!$M$7:$M$12</c:f>
              <c:numCache/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At val="20"/>
        <c:auto val="1"/>
        <c:lblOffset val="100"/>
        <c:tickLblSkip val="1"/>
        <c:noMultiLvlLbl val="0"/>
      </c:catAx>
      <c:valAx>
        <c:axId val="65612565"/>
        <c:scaling>
          <c:orientation val="minMax"/>
          <c:max val="6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5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図２　　就園率の推移</a:t>
            </a:r>
          </a:p>
        </c:rich>
      </c:tx>
      <c:layout>
        <c:manualLayout>
          <c:xMode val="factor"/>
          <c:yMode val="factor"/>
          <c:x val="-0.054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225"/>
          <c:w val="0.90225"/>
          <c:h val="0.9277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'幼稚園２'!$C$22:$C$32</c:f>
              <c:numCache/>
            </c:numRef>
          </c:cat>
          <c:val>
            <c:numRef>
              <c:f>'幼稚園２'!$D$22:$D$32</c:f>
              <c:numCache/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'幼稚園２'!$C$22:$C$32</c:f>
              <c:numCache/>
            </c:numRef>
          </c:cat>
          <c:val>
            <c:numRef>
              <c:f>'幼稚園２'!$J$22:$J$32</c:f>
              <c:numCache/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'幼稚園２'!$C$22:$C$32</c:f>
              <c:numCache/>
            </c:numRef>
          </c:cat>
          <c:val>
            <c:numRef>
              <c:f>'幼稚園２'!$K$22:$K$32</c:f>
              <c:numCache/>
            </c:numRef>
          </c:val>
          <c:smooth val="0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97417"/>
        <c:crossesAt val="40"/>
        <c:auto val="1"/>
        <c:lblOffset val="100"/>
        <c:tickLblSkip val="1"/>
        <c:noMultiLvlLbl val="0"/>
      </c:catAx>
      <c:valAx>
        <c:axId val="22597417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824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17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卒業者に占める就職者の割合の推移</a:t>
            </a:r>
          </a:p>
        </c:rich>
      </c:tx>
      <c:layout>
        <c:manualLayout>
          <c:xMode val="factor"/>
          <c:yMode val="factor"/>
          <c:x val="0.098"/>
          <c:y val="-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775"/>
          <c:w val="0.823"/>
          <c:h val="0.8707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'高等学校卒後３'!$C$4:$C$9</c:f>
              <c:numCache>
                <c:ptCount val="6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</c:numCache>
            </c:numRef>
          </c:cat>
          <c:val>
            <c:numRef>
              <c:f>'高等学校卒後３'!$D$4:$D$9</c:f>
              <c:numCache>
                <c:ptCount val="6"/>
                <c:pt idx="0">
                  <c:v>27.1</c:v>
                </c:pt>
                <c:pt idx="1">
                  <c:v>28.3</c:v>
                </c:pt>
                <c:pt idx="2">
                  <c:v>29.2</c:v>
                </c:pt>
                <c:pt idx="3">
                  <c:v>29.9</c:v>
                </c:pt>
                <c:pt idx="4">
                  <c:v>30.2</c:v>
                </c:pt>
                <c:pt idx="5">
                  <c:v>30.6</c:v>
                </c:pt>
              </c:numCache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'高等学校卒後３'!$C$4:$C$9</c:f>
              <c:numCache>
                <c:ptCount val="6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</c:numCache>
            </c:numRef>
          </c:cat>
          <c:val>
            <c:numRef>
              <c:f>'高等学校卒後３'!$L$4:$L$9</c:f>
              <c:numCache>
                <c:ptCount val="6"/>
                <c:pt idx="0">
                  <c:v>25.1</c:v>
                </c:pt>
                <c:pt idx="1">
                  <c:v>26.2</c:v>
                </c:pt>
                <c:pt idx="2">
                  <c:v>27.5</c:v>
                </c:pt>
                <c:pt idx="3">
                  <c:v>28.1</c:v>
                </c:pt>
                <c:pt idx="4">
                  <c:v>28.6</c:v>
                </c:pt>
                <c:pt idx="5">
                  <c:v>28.8</c:v>
                </c:pt>
              </c:numCache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'高等学校卒後３'!$C$4:$C$9</c:f>
              <c:numCache>
                <c:ptCount val="6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</c:numCache>
            </c:numRef>
          </c:cat>
          <c:val>
            <c:numRef>
              <c:f>'高等学校卒後３'!$M$4:$M$9</c:f>
              <c:numCache>
                <c:ptCount val="6"/>
                <c:pt idx="0">
                  <c:v>15.7</c:v>
                </c:pt>
                <c:pt idx="1">
                  <c:v>16.3</c:v>
                </c:pt>
                <c:pt idx="2">
                  <c:v>16.8</c:v>
                </c:pt>
                <c:pt idx="3">
                  <c:v>17</c:v>
                </c:pt>
                <c:pt idx="4">
                  <c:v>17.5</c:v>
                </c:pt>
                <c:pt idx="5">
                  <c:v>17.8</c:v>
                </c:pt>
              </c:numCache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At val="10"/>
        <c:auto val="1"/>
        <c:lblOffset val="100"/>
        <c:tickLblSkip val="1"/>
        <c:noMultiLvlLbl val="0"/>
      </c:catAx>
      <c:valAx>
        <c:axId val="13017519"/>
        <c:scaling>
          <c:orientation val="minMax"/>
          <c:max val="4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59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図１７　　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岩手県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高等学校卒後３!#REF!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高等学校卒後３!#REF!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東北六県平均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高等学校卒後３!#REF!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高等学校卒後３!#REF!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全国平均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高等学校卒後３!#REF!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高等学校卒後３!#REF!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048808"/>
        <c:axId val="47786089"/>
      </c:lineChart>
      <c:catAx>
        <c:axId val="5004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786089"/>
        <c:crosses val="autoZero"/>
        <c:auto val="1"/>
        <c:lblOffset val="100"/>
        <c:tickLblSkip val="1"/>
        <c:noMultiLvlLbl val="0"/>
      </c:catAx>
      <c:valAx>
        <c:axId val="47786089"/>
        <c:scaling>
          <c:orientation val="minMax"/>
          <c:max val="5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At val="1"/>
        <c:crossBetween val="between"/>
        <c:dispUnits/>
        <c:majorUnit val="5"/>
        <c:minorUnit val="2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産業別、県内・県外別就職状況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1465"/>
          <c:w val="0.548"/>
          <c:h val="0.80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'高等学校卒後３'!$E$15:$F$15</c:f>
              <c:strCache/>
            </c:strRef>
          </c:cat>
          <c:val>
            <c:numRef>
              <c:f>'高等学校卒後３'!$E$21:$F$21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産業別割合（県外）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】</a:t>
            </a:r>
          </a:p>
        </c:rich>
      </c:tx>
      <c:layout>
        <c:manualLayout>
          <c:xMode val="factor"/>
          <c:yMode val="factor"/>
          <c:x val="-0.0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875"/>
          <c:y val="0.09525"/>
          <c:w val="0.480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'高等学校卒後３'!$N$21</c:f>
              <c:numCache/>
            </c:numRef>
          </c:val>
        </c:ser>
        <c:ser>
          <c:idx val="1"/>
          <c:order val="1"/>
          <c:spPr>
            <a:pattFill prst="dkUpDiag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'高等学校卒後３'!$L$21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'高等学校卒後３'!$J$21</c:f>
              <c:numCache/>
            </c:numRef>
          </c:val>
        </c:ser>
        <c:ser>
          <c:idx val="3"/>
          <c:order val="3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'高等学校卒後３'!$H$21</c:f>
              <c:numCache/>
            </c:numRef>
          </c:val>
        </c:ser>
        <c:overlap val="100"/>
        <c:axId val="27421618"/>
        <c:axId val="45467971"/>
      </c:barChart>
      <c:catAx>
        <c:axId val="27421618"/>
        <c:scaling>
          <c:orientation val="minMax"/>
        </c:scaling>
        <c:axPos val="b"/>
        <c:delete val="1"/>
        <c:majorTickMark val="out"/>
        <c:minorTickMark val="none"/>
        <c:tickLblPos val="none"/>
        <c:crossAx val="45467971"/>
        <c:crosses val="autoZero"/>
        <c:auto val="1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delete val="1"/>
        <c:majorTickMark val="out"/>
        <c:minorTickMark val="none"/>
        <c:tickLblPos val="none"/>
        <c:crossAx val="27421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産業別割合（県内）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】</a:t>
            </a:r>
          </a:p>
        </c:rich>
      </c:tx>
      <c:layout>
        <c:manualLayout>
          <c:xMode val="factor"/>
          <c:yMode val="factor"/>
          <c:x val="-0.04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5"/>
          <c:w val="0.502"/>
          <c:h val="0.81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'高等学校卒後３'!$M$21</c:f>
              <c:numCache/>
            </c:numRef>
          </c:val>
        </c:ser>
        <c:ser>
          <c:idx val="1"/>
          <c:order val="1"/>
          <c:spPr>
            <a:pattFill prst="dkUpDiag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'高等学校卒後３'!$K$21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'高等学校卒後３'!$I$21</c:f>
              <c:numCache/>
            </c:numRef>
          </c:val>
        </c:ser>
        <c:ser>
          <c:idx val="3"/>
          <c:order val="3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'高等学校卒後３'!$G$21</c:f>
              <c:numCache/>
            </c:numRef>
          </c:val>
        </c:ser>
        <c:overlap val="100"/>
        <c:axId val="6558556"/>
        <c:axId val="59027005"/>
      </c:barChart>
      <c:catAx>
        <c:axId val="6558556"/>
        <c:scaling>
          <c:orientation val="minMax"/>
        </c:scaling>
        <c:axPos val="b"/>
        <c:delete val="1"/>
        <c:majorTickMark val="out"/>
        <c:minorTickMark val="none"/>
        <c:tickLblPos val="none"/>
        <c:crossAx val="59027005"/>
        <c:crosses val="autoZero"/>
        <c:auto val="1"/>
        <c:lblOffset val="100"/>
        <c:tickLblSkip val="1"/>
        <c:noMultiLvlLbl val="0"/>
      </c:catAx>
      <c:valAx>
        <c:axId val="59027005"/>
        <c:scaling>
          <c:orientation val="minMax"/>
        </c:scaling>
        <c:axPos val="l"/>
        <c:delete val="1"/>
        <c:majorTickMark val="out"/>
        <c:minorTickMark val="none"/>
        <c:tickLblPos val="none"/>
        <c:crossAx val="655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左記以外・不詳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第３次産業</c:v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第２次産業</c:v>
          </c:tx>
          <c:spPr>
            <a:pattFill prst="ltVert">
              <a:fgClr>
                <a:srgbClr val="008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第１次産業</c:v>
          </c:tx>
          <c:spPr>
            <a:pattFill prst="pct5">
              <a:fgClr>
                <a:srgbClr val="0000FF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480998"/>
        <c:axId val="16458071"/>
      </c:barChart>
      <c:catAx>
        <c:axId val="61480998"/>
        <c:scaling>
          <c:orientation val="minMax"/>
        </c:scaling>
        <c:axPos val="b"/>
        <c:delete val="1"/>
        <c:majorTickMark val="out"/>
        <c:minorTickMark val="none"/>
        <c:tickLblPos val="none"/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delete val="1"/>
        <c:majorTickMark val="out"/>
        <c:minorTickMark val="none"/>
        <c:tickLblPos val="none"/>
        <c:crossAx val="6148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前記以外・不詳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第３次産業</c:v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第２次産業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339966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第１次産業</c:v>
          </c:tx>
          <c:spPr>
            <a:pattFill prst="pct5">
              <a:fgClr>
                <a:srgbClr val="0000FF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val>
            <c:numRef>
              <c:f>高等学校卒後４!#REF!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904912"/>
        <c:axId val="58035345"/>
      </c:barChart>
      <c:catAx>
        <c:axId val="13904912"/>
        <c:scaling>
          <c:orientation val="minMax"/>
        </c:scaling>
        <c:axPos val="b"/>
        <c:delete val="1"/>
        <c:majorTickMark val="out"/>
        <c:minorTickMark val="none"/>
        <c:tickLblPos val="none"/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delete val="1"/>
        <c:majorTickMark val="out"/>
        <c:minorTickMark val="none"/>
        <c:tickLblPos val="none"/>
        <c:crossAx val="13904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　職業別就職状況</a:t>
            </a:r>
          </a:p>
        </c:rich>
      </c:tx>
      <c:layout>
        <c:manualLayout>
          <c:xMode val="factor"/>
          <c:yMode val="factor"/>
          <c:x val="0.006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75"/>
          <c:y val="0.19475"/>
          <c:w val="0.6265"/>
          <c:h val="0.63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3366FF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FF00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75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Horz">
                <a:fgClr>
                  <a:srgbClr val="339966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専門的・技術的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職業従事者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保安職業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農林漁業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作業者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1.6%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生産工程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31.1%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輸送・機械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運転従事者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建設・採掘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運搬・清掃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等従事者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'高等学校卒後４'!$E$3:$O$3</c:f>
              <c:strCache/>
            </c:strRef>
          </c:cat>
          <c:val>
            <c:numRef>
              <c:f>'高等学校卒後４'!$E$9:$O$9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図３　　学校数及び児童数の推移</a:t>
            </a:r>
          </a:p>
        </c:rich>
      </c:tx>
      <c:layout>
        <c:manualLayout>
          <c:xMode val="factor"/>
          <c:yMode val="factor"/>
          <c:x val="-0.07175"/>
          <c:y val="0.0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"/>
          <c:y val="0.13275"/>
          <c:w val="0.9367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v>児童数</c:v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'小学校１'!$I$30:$I$40</c:f>
              <c:str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strCache>
            </c:strRef>
          </c:cat>
          <c:val>
            <c:numRef>
              <c:f>'小学校１'!$J$30:$J$40</c:f>
              <c:numCache>
                <c:ptCount val="11"/>
                <c:pt idx="0">
                  <c:v>78989</c:v>
                </c:pt>
                <c:pt idx="1">
                  <c:v>77456</c:v>
                </c:pt>
                <c:pt idx="2">
                  <c:v>75749</c:v>
                </c:pt>
                <c:pt idx="3">
                  <c:v>74645</c:v>
                </c:pt>
                <c:pt idx="4">
                  <c:v>73284</c:v>
                </c:pt>
                <c:pt idx="5">
                  <c:v>71949</c:v>
                </c:pt>
                <c:pt idx="6">
                  <c:v>70055</c:v>
                </c:pt>
                <c:pt idx="7">
                  <c:v>68004</c:v>
                </c:pt>
                <c:pt idx="8">
                  <c:v>66328</c:v>
                </c:pt>
                <c:pt idx="9">
                  <c:v>64512</c:v>
                </c:pt>
                <c:pt idx="10">
                  <c:v>63101</c:v>
                </c:pt>
              </c:numCache>
            </c:numRef>
          </c:val>
        </c:ser>
        <c:gapWidth val="70"/>
        <c:axId val="2050162"/>
        <c:axId val="18451459"/>
      </c:barChart>
      <c:lineChart>
        <c:grouping val="standard"/>
        <c:varyColors val="0"/>
        <c:ser>
          <c:idx val="2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'小学校１'!$D$8:$D$18</c:f>
              <c:numCache>
                <c:ptCount val="11"/>
                <c:pt idx="0">
                  <c:v>447</c:v>
                </c:pt>
                <c:pt idx="1">
                  <c:v>437</c:v>
                </c:pt>
                <c:pt idx="2">
                  <c:v>429</c:v>
                </c:pt>
                <c:pt idx="3">
                  <c:v>422</c:v>
                </c:pt>
                <c:pt idx="4">
                  <c:v>412</c:v>
                </c:pt>
                <c:pt idx="5">
                  <c:v>394</c:v>
                </c:pt>
                <c:pt idx="6">
                  <c:v>378</c:v>
                </c:pt>
                <c:pt idx="7">
                  <c:v>372</c:v>
                </c:pt>
                <c:pt idx="8">
                  <c:v>362</c:v>
                </c:pt>
                <c:pt idx="9">
                  <c:v>347</c:v>
                </c:pt>
                <c:pt idx="10">
                  <c:v>342</c:v>
                </c:pt>
              </c:numCache>
            </c:numRef>
          </c:val>
          <c:smooth val="0"/>
        </c:ser>
        <c:axId val="31845404"/>
        <c:axId val="18173181"/>
      </c:line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51459"/>
        <c:crosses val="autoZero"/>
        <c:auto val="0"/>
        <c:lblOffset val="100"/>
        <c:tickLblSkip val="1"/>
        <c:noMultiLvlLbl val="0"/>
      </c:catAx>
      <c:valAx>
        <c:axId val="18451459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0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0162"/>
        <c:crossesAt val="1"/>
        <c:crossBetween val="between"/>
        <c:dispUnits/>
        <c:majorUnit val="20000"/>
      </c:valAx>
      <c:catAx>
        <c:axId val="3184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校）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1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1"/>
        <c:majorTickMark val="out"/>
        <c:minorTickMark val="none"/>
        <c:tickLblPos val="none"/>
        <c:crossAx val="18173181"/>
        <c:crossesAt val="400"/>
        <c:auto val="0"/>
        <c:lblOffset val="100"/>
        <c:tickLblSkip val="1"/>
        <c:noMultiLvlLbl val="0"/>
      </c:catAx>
      <c:valAx>
        <c:axId val="18173181"/>
        <c:scaling>
          <c:orientation val="minMax"/>
          <c:max val="500"/>
          <c:min val="250"/>
        </c:scaling>
        <c:axPos val="l"/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45404"/>
        <c:crosses val="max"/>
        <c:crossBetween val="between"/>
        <c:dispUnits/>
        <c:majorUnit val="5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図４　理由別長期欠席者数（３０日以上）の推移</a:t>
            </a:r>
          </a:p>
        </c:rich>
      </c:tx>
      <c:layout>
        <c:manualLayout>
          <c:xMode val="factor"/>
          <c:yMode val="factor"/>
          <c:x val="-0.056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925"/>
          <c:w val="0.791"/>
          <c:h val="0.7705"/>
        </c:manualLayout>
      </c:layout>
      <c:barChart>
        <c:barDir val="col"/>
        <c:grouping val="stacked"/>
        <c:varyColors val="0"/>
        <c:ser>
          <c:idx val="0"/>
          <c:order val="0"/>
          <c:tx>
            <c:v>病気</c:v>
          </c:tx>
          <c:spPr>
            <a:pattFill prst="pct70">
              <a:fgClr>
                <a:srgbClr val="3366FF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'小学校３'!$D$8:$D$18</c:f>
              <c:numCache/>
            </c:numRef>
          </c:cat>
          <c:val>
            <c:numRef>
              <c:f>'小学校３'!$F$8:$F$18</c:f>
              <c:numCache/>
            </c:numRef>
          </c:val>
        </c:ser>
        <c:ser>
          <c:idx val="1"/>
          <c:order val="1"/>
          <c:tx>
            <c:v>不登校</c:v>
          </c:tx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'小学校３'!$D$8:$D$18</c:f>
              <c:numCache/>
            </c:numRef>
          </c:cat>
          <c:val>
            <c:numRef>
              <c:f>'小学校３'!$H$8:$H$18</c:f>
              <c:numCache/>
            </c:numRef>
          </c:val>
        </c:ser>
        <c:ser>
          <c:idx val="2"/>
          <c:order val="2"/>
          <c:tx>
            <c:v>その他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'小学校３'!$D$8:$D$18</c:f>
              <c:numCache/>
            </c:numRef>
          </c:cat>
          <c:val>
            <c:numRef>
              <c:f>'小学校３'!$I$8:$I$18</c:f>
              <c:numCache/>
            </c:numRef>
          </c:val>
        </c:ser>
        <c:overlap val="100"/>
        <c:gapWidth val="60"/>
        <c:axId val="29340902"/>
        <c:axId val="62741527"/>
      </c:barChart>
      <c:catAx>
        <c:axId val="2934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 val="autoZero"/>
        <c:auto val="1"/>
        <c:lblOffset val="100"/>
        <c:tickLblSkip val="1"/>
        <c:noMultiLvlLbl val="0"/>
      </c:catAx>
      <c:valAx>
        <c:axId val="62741527"/>
        <c:scaling>
          <c:orientation val="minMax"/>
          <c:max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4090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271"/>
          <c:w val="0.1332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理由別長期欠席者数（３０日以上）の推移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'小学校３'!$F$10:$F$16</c:f>
              <c:numCache>
                <c:ptCount val="7"/>
                <c:pt idx="0">
                  <c:v>150</c:v>
                </c:pt>
                <c:pt idx="1">
                  <c:v>139</c:v>
                </c:pt>
                <c:pt idx="2">
                  <c:v>105</c:v>
                </c:pt>
                <c:pt idx="3">
                  <c:v>86</c:v>
                </c:pt>
                <c:pt idx="4">
                  <c:v>102</c:v>
                </c:pt>
                <c:pt idx="5">
                  <c:v>86</c:v>
                </c:pt>
                <c:pt idx="6">
                  <c:v>75</c:v>
                </c:pt>
              </c:numCache>
            </c:numRef>
          </c:val>
        </c:ser>
        <c:gapWidth val="60"/>
        <c:axId val="27802832"/>
        <c:axId val="48898897"/>
      </c:bar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98897"/>
        <c:crosses val="autoZero"/>
        <c:auto val="1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図３　　学校数及び生徒数の推移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生徒数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中学校２!#REF!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中学校２!#REF!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7436890"/>
        <c:axId val="1387691"/>
      </c:barChart>
      <c:lineChart>
        <c:grouping val="standard"/>
        <c:varyColors val="0"/>
        <c:ser>
          <c:idx val="0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'中学校１'!$C$8:$C$18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val>
          <c:smooth val="0"/>
        </c:ser>
        <c:axId val="12489220"/>
        <c:axId val="45294117"/>
      </c:lineChart>
      <c:cat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87691"/>
        <c:crosses val="autoZero"/>
        <c:auto val="0"/>
        <c:lblOffset val="100"/>
        <c:tickLblSkip val="1"/>
        <c:noMultiLvlLbl val="0"/>
      </c:catAx>
      <c:valAx>
        <c:axId val="1387691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436890"/>
        <c:crossesAt val="1"/>
        <c:crossBetween val="between"/>
        <c:dispUnits/>
      </c:valAx>
      <c:catAx>
        <c:axId val="12489220"/>
        <c:scaling>
          <c:orientation val="minMax"/>
        </c:scaling>
        <c:axPos val="b"/>
        <c:delete val="1"/>
        <c:majorTickMark val="out"/>
        <c:minorTickMark val="none"/>
        <c:tickLblPos val="none"/>
        <c:crossAx val="45294117"/>
        <c:crossesAt val="190"/>
        <c:auto val="0"/>
        <c:lblOffset val="100"/>
        <c:tickLblSkip val="1"/>
        <c:noMultiLvlLbl val="0"/>
      </c:catAx>
      <c:valAx>
        <c:axId val="45294117"/>
        <c:scaling>
          <c:orientation val="minMax"/>
          <c:max val="230"/>
          <c:min val="1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（校）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4892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図５　　学校数及び生徒数の推移</a:t>
            </a:r>
          </a:p>
        </c:rich>
      </c:tx>
      <c:layout>
        <c:manualLayout>
          <c:xMode val="factor"/>
          <c:yMode val="factor"/>
          <c:x val="-0.0715"/>
          <c:y val="0.0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"/>
          <c:y val="0.1325"/>
          <c:w val="0.937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生徒数</c:v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'中学校１'!$I$30:$I$40</c:f>
              <c:str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strCache>
            </c:strRef>
          </c:cat>
          <c:val>
            <c:numRef>
              <c:f>'中学校１'!$J$30:$J$40</c:f>
              <c:numCache>
                <c:ptCount val="11"/>
                <c:pt idx="0">
                  <c:v>43263</c:v>
                </c:pt>
                <c:pt idx="1">
                  <c:v>42285</c:v>
                </c:pt>
                <c:pt idx="2">
                  <c:v>41481</c:v>
                </c:pt>
                <c:pt idx="3">
                  <c:v>40386</c:v>
                </c:pt>
                <c:pt idx="4">
                  <c:v>39391</c:v>
                </c:pt>
                <c:pt idx="5">
                  <c:v>38010</c:v>
                </c:pt>
                <c:pt idx="6">
                  <c:v>37709</c:v>
                </c:pt>
                <c:pt idx="7">
                  <c:v>37079</c:v>
                </c:pt>
                <c:pt idx="8">
                  <c:v>36764</c:v>
                </c:pt>
                <c:pt idx="9">
                  <c:v>36137</c:v>
                </c:pt>
                <c:pt idx="10">
                  <c:v>35404</c:v>
                </c:pt>
              </c:numCache>
            </c:numRef>
          </c:val>
        </c:ser>
        <c:gapWidth val="70"/>
        <c:axId val="4993870"/>
        <c:axId val="44944831"/>
      </c:barChart>
      <c:lineChart>
        <c:grouping val="standard"/>
        <c:varyColors val="0"/>
        <c:ser>
          <c:idx val="2"/>
          <c:order val="1"/>
          <c:tx>
            <c:v>学校数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'中学校１'!$D$8:$D$18</c:f>
              <c:numCache>
                <c:ptCount val="11"/>
                <c:pt idx="0">
                  <c:v>204</c:v>
                </c:pt>
                <c:pt idx="1">
                  <c:v>202</c:v>
                </c:pt>
                <c:pt idx="2">
                  <c:v>199</c:v>
                </c:pt>
                <c:pt idx="3">
                  <c:v>196</c:v>
                </c:pt>
                <c:pt idx="4">
                  <c:v>195</c:v>
                </c:pt>
                <c:pt idx="5">
                  <c:v>193</c:v>
                </c:pt>
                <c:pt idx="6">
                  <c:v>189</c:v>
                </c:pt>
                <c:pt idx="7">
                  <c:v>189</c:v>
                </c:pt>
                <c:pt idx="8">
                  <c:v>178</c:v>
                </c:pt>
                <c:pt idx="9">
                  <c:v>172</c:v>
                </c:pt>
                <c:pt idx="10">
                  <c:v>171</c:v>
                </c:pt>
              </c:numCache>
            </c:numRef>
          </c:val>
          <c:smooth val="0"/>
        </c:ser>
        <c:axId val="1850296"/>
        <c:axId val="16652665"/>
      </c:lineChart>
      <c:cat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44831"/>
        <c:crosses val="autoZero"/>
        <c:auto val="0"/>
        <c:lblOffset val="100"/>
        <c:tickLblSkip val="1"/>
        <c:noMultiLvlLbl val="0"/>
      </c:catAx>
      <c:valAx>
        <c:axId val="44944831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3870"/>
        <c:crossesAt val="1"/>
        <c:crossBetween val="between"/>
        <c:dispUnits/>
        <c:majorUnit val="10000"/>
      </c:valAx>
      <c:catAx>
        <c:axId val="185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校）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1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1"/>
        <c:majorTickMark val="out"/>
        <c:minorTickMark val="none"/>
        <c:tickLblPos val="none"/>
        <c:crossAx val="16652665"/>
        <c:crossesAt val="170"/>
        <c:auto val="0"/>
        <c:lblOffset val="100"/>
        <c:tickLblSkip val="1"/>
        <c:noMultiLvlLbl val="0"/>
      </c:catAx>
      <c:valAx>
        <c:axId val="16652665"/>
        <c:scaling>
          <c:orientation val="minMax"/>
          <c:max val="220"/>
          <c:min val="160"/>
        </c:scaling>
        <c:axPos val="l"/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0296"/>
        <c:crosses val="max"/>
        <c:crossBetween val="between"/>
        <c:dispUnits/>
        <c:majorUnit val="10"/>
        <c:minorUnit val="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図６　理由別長期欠席者数（３０日以上）の推移</a:t>
            </a:r>
          </a:p>
        </c:rich>
      </c:tx>
      <c:layout>
        <c:manualLayout>
          <c:xMode val="factor"/>
          <c:yMode val="factor"/>
          <c:x val="-0.056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41"/>
          <c:w val="0.762"/>
          <c:h val="0.7495"/>
        </c:manualLayout>
      </c:layout>
      <c:barChart>
        <c:barDir val="col"/>
        <c:grouping val="stacked"/>
        <c:varyColors val="0"/>
        <c:ser>
          <c:idx val="0"/>
          <c:order val="0"/>
          <c:tx>
            <c:v>病気</c:v>
          </c:tx>
          <c:spPr>
            <a:pattFill prst="pct70">
              <a:fgClr>
                <a:srgbClr val="3366FF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'中学校３'!$D$8:$D$18</c:f>
              <c:numCache/>
            </c:numRef>
          </c:cat>
          <c:val>
            <c:numRef>
              <c:f>'中学校３'!$F$8:$F$18</c:f>
              <c:numCache/>
            </c:numRef>
          </c:val>
        </c:ser>
        <c:ser>
          <c:idx val="1"/>
          <c:order val="1"/>
          <c:tx>
            <c:v>不登校</c:v>
          </c:tx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'中学校３'!$D$8:$D$18</c:f>
              <c:numCache/>
            </c:numRef>
          </c:cat>
          <c:val>
            <c:numRef>
              <c:f>'中学校３'!$H$8:$H$18</c:f>
              <c:numCache/>
            </c:numRef>
          </c:val>
        </c:ser>
        <c:ser>
          <c:idx val="2"/>
          <c:order val="2"/>
          <c:tx>
            <c:v>その他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'中学校３'!$D$8:$D$18</c:f>
              <c:numCache/>
            </c:numRef>
          </c:cat>
          <c:val>
            <c:numRef>
              <c:f>'中学校３'!$I$8:$I$18</c:f>
              <c:numCache/>
            </c:numRef>
          </c:val>
        </c:ser>
        <c:overlap val="100"/>
        <c:gapWidth val="60"/>
        <c:axId val="15656258"/>
        <c:axId val="6688595"/>
      </c:barChart>
      <c:cat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7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2685"/>
          <c:w val="0.1332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0.23175</cdr:y>
    </cdr:from>
    <cdr:to>
      <cdr:x>0.7345</cdr:x>
      <cdr:y>0.28925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71875" y="9239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園数</a:t>
          </a:r>
        </a:p>
      </cdr:txBody>
    </cdr:sp>
  </cdr:relSizeAnchor>
  <cdr:relSizeAnchor xmlns:cdr="http://schemas.openxmlformats.org/drawingml/2006/chartDrawing">
    <cdr:from>
      <cdr:x>0.39725</cdr:x>
      <cdr:y>0.6655</cdr:y>
    </cdr:from>
    <cdr:to>
      <cdr:x>0.52625</cdr:x>
      <cdr:y>0.719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2667000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在園者数</a:t>
          </a:r>
        </a:p>
      </cdr:txBody>
    </cdr:sp>
  </cdr:relSizeAnchor>
  <cdr:relSizeAnchor xmlns:cdr="http://schemas.openxmlformats.org/drawingml/2006/chartDrawing">
    <cdr:from>
      <cdr:x>0.56025</cdr:x>
      <cdr:y>0.283</cdr:y>
    </cdr:from>
    <cdr:to>
      <cdr:x>0.6695</cdr:x>
      <cdr:y>0.45725</cdr:y>
    </cdr:to>
    <cdr:sp>
      <cdr:nvSpPr>
        <cdr:cNvPr id="3" name="Line 3"/>
        <cdr:cNvSpPr>
          <a:spLocks/>
        </cdr:cNvSpPr>
      </cdr:nvSpPr>
      <cdr:spPr>
        <a:xfrm flipH="1">
          <a:off x="3067050" y="1133475"/>
          <a:ext cx="600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0.606</cdr:y>
    </cdr:from>
    <cdr:to>
      <cdr:x>0.036</cdr:x>
      <cdr:y>0.66025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14300" y="2409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0.247</cdr:y>
    </cdr:from>
    <cdr:to>
      <cdr:x>0.12325</cdr:x>
      <cdr:y>0.30125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581025" y="9810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0.223</cdr:y>
    </cdr:from>
    <cdr:to>
      <cdr:x>0.07275</cdr:x>
      <cdr:y>0.27675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314325" y="8858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0.32575</cdr:y>
    </cdr:from>
    <cdr:to>
      <cdr:x>0.03725</cdr:x>
      <cdr:y>0.35325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114300" y="1295400"/>
          <a:ext cx="857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0.20275</cdr:y>
    </cdr:from>
    <cdr:to>
      <cdr:x>0.34225</cdr:x>
      <cdr:y>0.2535</cdr:y>
    </cdr:to>
    <cdr:sp>
      <cdr:nvSpPr>
        <cdr:cNvPr id="5" name="Text Box 5"/>
        <cdr:cNvSpPr txBox="1">
          <a:spLocks noChangeArrowheads="1"/>
        </cdr:cNvSpPr>
      </cdr:nvSpPr>
      <cdr:spPr>
        <a:xfrm>
          <a:off x="1047750" y="80010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学校数</a:t>
          </a:r>
        </a:p>
      </cdr:txBody>
    </cdr:sp>
  </cdr:relSizeAnchor>
  <cdr:relSizeAnchor xmlns:cdr="http://schemas.openxmlformats.org/drawingml/2006/chartDrawing">
    <cdr:from>
      <cdr:x>0.25675</cdr:x>
      <cdr:y>0.6515</cdr:y>
    </cdr:from>
    <cdr:to>
      <cdr:x>0.40575</cdr:x>
      <cdr:y>0.711</cdr:y>
    </cdr:to>
    <cdr:sp>
      <cdr:nvSpPr>
        <cdr:cNvPr id="6" name="Text Box 6"/>
        <cdr:cNvSpPr txBox="1">
          <a:spLocks noChangeArrowheads="1"/>
        </cdr:cNvSpPr>
      </cdr:nvSpPr>
      <cdr:spPr>
        <a:xfrm>
          <a:off x="1381125" y="2590800"/>
          <a:ext cx="8096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生徒数</a:t>
          </a:r>
        </a:p>
      </cdr:txBody>
    </cdr:sp>
  </cdr:relSizeAnchor>
  <cdr:relSizeAnchor xmlns:cdr="http://schemas.openxmlformats.org/drawingml/2006/chartDrawing">
    <cdr:from>
      <cdr:x>0.193</cdr:x>
      <cdr:y>0.2585</cdr:y>
    </cdr:from>
    <cdr:to>
      <cdr:x>0.23325</cdr:x>
      <cdr:y>0.35975</cdr:y>
    </cdr:to>
    <cdr:sp>
      <cdr:nvSpPr>
        <cdr:cNvPr id="7" name="Line 7"/>
        <cdr:cNvSpPr>
          <a:spLocks/>
        </cdr:cNvSpPr>
      </cdr:nvSpPr>
      <cdr:spPr>
        <a:xfrm flipH="1">
          <a:off x="1038225" y="1028700"/>
          <a:ext cx="219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11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" y="0"/>
        <a:ext cx="6419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24425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05050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</xdr:col>
      <xdr:colOff>400050</xdr:colOff>
      <xdr:row>1</xdr:row>
      <xdr:rowOff>28575</xdr:rowOff>
    </xdr:from>
    <xdr:to>
      <xdr:col>9</xdr:col>
      <xdr:colOff>685800</xdr:colOff>
      <xdr:row>12</xdr:row>
      <xdr:rowOff>238125</xdr:rowOff>
    </xdr:to>
    <xdr:graphicFrame>
      <xdr:nvGraphicFramePr>
        <xdr:cNvPr id="4" name="Chart 4"/>
        <xdr:cNvGraphicFramePr/>
      </xdr:nvGraphicFramePr>
      <xdr:xfrm>
        <a:off x="638175" y="200025"/>
        <a:ext cx="54102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23</xdr:row>
      <xdr:rowOff>85725</xdr:rowOff>
    </xdr:from>
    <xdr:to>
      <xdr:col>12</xdr:col>
      <xdr:colOff>428625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885825" y="5419725"/>
        <a:ext cx="5162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8625" y="0"/>
        <a:ext cx="397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9525</xdr:rowOff>
    </xdr:from>
    <xdr:to>
      <xdr:col>8</xdr:col>
      <xdr:colOff>733425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504825" y="180975"/>
        <a:ext cx="5200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</xdr:row>
      <xdr:rowOff>114300</xdr:rowOff>
    </xdr:from>
    <xdr:to>
      <xdr:col>5</xdr:col>
      <xdr:colOff>47625</xdr:colOff>
      <xdr:row>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800100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</xdr:col>
      <xdr:colOff>438150</xdr:colOff>
      <xdr:row>6</xdr:row>
      <xdr:rowOff>266700</xdr:rowOff>
    </xdr:from>
    <xdr:to>
      <xdr:col>4</xdr:col>
      <xdr:colOff>247650</xdr:colOff>
      <xdr:row>6</xdr:row>
      <xdr:rowOff>447675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43075" y="200977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生徒数　</a:t>
          </a:r>
        </a:p>
      </xdr:txBody>
    </xdr:sp>
    <xdr:clientData/>
  </xdr:twoCellAnchor>
  <xdr:twoCellAnchor>
    <xdr:from>
      <xdr:col>3</xdr:col>
      <xdr:colOff>647700</xdr:colOff>
      <xdr:row>4</xdr:row>
      <xdr:rowOff>47625</xdr:rowOff>
    </xdr:from>
    <xdr:to>
      <xdr:col>4</xdr:col>
      <xdr:colOff>323850</xdr:colOff>
      <xdr:row>5</xdr:row>
      <xdr:rowOff>190500</xdr:rowOff>
    </xdr:to>
    <xdr:sp>
      <xdr:nvSpPr>
        <xdr:cNvPr id="4" name="Line 4"/>
        <xdr:cNvSpPr>
          <a:spLocks/>
        </xdr:cNvSpPr>
      </xdr:nvSpPr>
      <xdr:spPr>
        <a:xfrm flipH="1">
          <a:off x="1952625" y="990600"/>
          <a:ext cx="409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8625" y="0"/>
        <a:ext cx="564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0.21375</cdr:y>
    </cdr:from>
    <cdr:to>
      <cdr:x>0.49025</cdr:x>
      <cdr:y>0.259</cdr:y>
    </cdr:to>
    <cdr:sp>
      <cdr:nvSpPr>
        <cdr:cNvPr id="1" name="Text Box 1"/>
        <cdr:cNvSpPr txBox="1">
          <a:spLocks noChangeArrowheads="1"/>
        </cdr:cNvSpPr>
      </cdr:nvSpPr>
      <cdr:spPr>
        <a:xfrm>
          <a:off x="2314575" y="8477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cdr:txBody>
    </cdr:sp>
  </cdr:relSizeAnchor>
  <cdr:relSizeAnchor xmlns:cdr="http://schemas.openxmlformats.org/drawingml/2006/chartDrawing">
    <cdr:from>
      <cdr:x>0.56325</cdr:x>
      <cdr:y>0.60875</cdr:y>
    </cdr:from>
    <cdr:to>
      <cdr:x>0.67975</cdr:x>
      <cdr:y>0.6525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0" y="24288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　</a:t>
          </a:r>
        </a:p>
      </cdr:txBody>
    </cdr:sp>
  </cdr:relSizeAnchor>
  <cdr:relSizeAnchor xmlns:cdr="http://schemas.openxmlformats.org/drawingml/2006/chartDrawing">
    <cdr:from>
      <cdr:x>0.357</cdr:x>
      <cdr:y>0.26625</cdr:y>
    </cdr:from>
    <cdr:to>
      <cdr:x>0.42125</cdr:x>
      <cdr:y>0.37675</cdr:y>
    </cdr:to>
    <cdr:sp>
      <cdr:nvSpPr>
        <cdr:cNvPr id="3" name="Line 3"/>
        <cdr:cNvSpPr>
          <a:spLocks/>
        </cdr:cNvSpPr>
      </cdr:nvSpPr>
      <cdr:spPr>
        <a:xfrm flipH="1">
          <a:off x="2114550" y="1057275"/>
          <a:ext cx="381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47900" y="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333375</xdr:colOff>
      <xdr:row>23</xdr:row>
      <xdr:rowOff>57150</xdr:rowOff>
    </xdr:to>
    <xdr:graphicFrame>
      <xdr:nvGraphicFramePr>
        <xdr:cNvPr id="4" name="Chart 4"/>
        <xdr:cNvGraphicFramePr/>
      </xdr:nvGraphicFramePr>
      <xdr:xfrm>
        <a:off x="171450" y="0"/>
        <a:ext cx="59245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0.40875</cdr:x>
      <cdr:y>0.12925</cdr:y>
    </cdr:from>
    <cdr:to>
      <cdr:x>0.49725</cdr:x>
      <cdr:y>0.19025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62200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cdr:txBody>
    </cdr:sp>
  </cdr:relSizeAnchor>
  <cdr:relSizeAnchor xmlns:cdr="http://schemas.openxmlformats.org/drawingml/2006/chartDrawing">
    <cdr:from>
      <cdr:x>0.417</cdr:x>
      <cdr:y>0.60025</cdr:y>
    </cdr:from>
    <cdr:to>
      <cdr:x>0.50725</cdr:x>
      <cdr:y>0.65275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09825" y="2152650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生徒数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13</xdr:col>
      <xdr:colOff>19050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514350" y="6181725"/>
        <a:ext cx="58007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26</xdr:row>
      <xdr:rowOff>133350</xdr:rowOff>
    </xdr:from>
    <xdr:to>
      <xdr:col>7</xdr:col>
      <xdr:colOff>485775</xdr:colOff>
      <xdr:row>32</xdr:row>
      <xdr:rowOff>38100</xdr:rowOff>
    </xdr:to>
    <xdr:sp>
      <xdr:nvSpPr>
        <xdr:cNvPr id="2" name="Line 2"/>
        <xdr:cNvSpPr>
          <a:spLocks/>
        </xdr:cNvSpPr>
      </xdr:nvSpPr>
      <xdr:spPr>
        <a:xfrm>
          <a:off x="3181350" y="6886575"/>
          <a:ext cx="342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8625" y="0"/>
        <a:ext cx="443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23</xdr:row>
      <xdr:rowOff>161925</xdr:rowOff>
    </xdr:from>
    <xdr:to>
      <xdr:col>11</xdr:col>
      <xdr:colOff>609600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485775" y="6143625"/>
        <a:ext cx="54768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0</xdr:row>
      <xdr:rowOff>85725</xdr:rowOff>
    </xdr:from>
    <xdr:to>
      <xdr:col>5</xdr:col>
      <xdr:colOff>152400</xdr:colOff>
      <xdr:row>1</xdr:row>
      <xdr:rowOff>9525</xdr:rowOff>
    </xdr:to>
    <xdr:sp>
      <xdr:nvSpPr>
        <xdr:cNvPr id="3" name="WordArt 3"/>
        <xdr:cNvSpPr>
          <a:spLocks/>
        </xdr:cNvSpPr>
      </xdr:nvSpPr>
      <xdr:spPr>
        <a:xfrm>
          <a:off x="123825" y="85725"/>
          <a:ext cx="21336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調査結果の概要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0.7005</cdr:y>
    </cdr:from>
    <cdr:to>
      <cdr:x>0.519</cdr:x>
      <cdr:y>0.75525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52675" y="2438400"/>
          <a:ext cx="5905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生徒数</a:t>
          </a:r>
        </a:p>
      </cdr:txBody>
    </cdr:sp>
  </cdr:relSizeAnchor>
  <cdr:relSizeAnchor xmlns:cdr="http://schemas.openxmlformats.org/drawingml/2006/chartDrawing">
    <cdr:from>
      <cdr:x>0.436</cdr:x>
      <cdr:y>0.23725</cdr:y>
    </cdr:from>
    <cdr:to>
      <cdr:x>0.54225</cdr:x>
      <cdr:y>0.2995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0" y="81915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24</xdr:row>
      <xdr:rowOff>85725</xdr:rowOff>
    </xdr:from>
    <xdr:to>
      <xdr:col>11</xdr:col>
      <xdr:colOff>476250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533400" y="6200775"/>
        <a:ext cx="56864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30</xdr:row>
      <xdr:rowOff>0</xdr:rowOff>
    </xdr:from>
    <xdr:to>
      <xdr:col>6</xdr:col>
      <xdr:colOff>390525</xdr:colOff>
      <xdr:row>33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2486025" y="7258050"/>
          <a:ext cx="7429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0.471</cdr:y>
    </cdr:from>
    <cdr:to>
      <cdr:x>0.63725</cdr:x>
      <cdr:y>0.67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1428750"/>
          <a:ext cx="7715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卒業者数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12,083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0.63575</cdr:y>
    </cdr:from>
    <cdr:to>
      <cdr:x>0.56025</cdr:x>
      <cdr:y>0.7185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819275"/>
          <a:ext cx="1390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上記以外の者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0.3%</a:t>
          </a:r>
        </a:p>
      </cdr:txBody>
    </cdr:sp>
  </cdr:relSizeAnchor>
  <cdr:relSizeAnchor xmlns:cdr="http://schemas.openxmlformats.org/drawingml/2006/chartDrawing">
    <cdr:from>
      <cdr:x>0.03</cdr:x>
      <cdr:y>0.45675</cdr:y>
    </cdr:from>
    <cdr:to>
      <cdr:x>0.56125</cdr:x>
      <cdr:y>0.5325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1304925"/>
          <a:ext cx="13906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就職者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0.1%</a:t>
          </a:r>
        </a:p>
      </cdr:txBody>
    </cdr:sp>
  </cdr:relSizeAnchor>
  <cdr:relSizeAnchor xmlns:cdr="http://schemas.openxmlformats.org/drawingml/2006/chartDrawing">
    <cdr:from>
      <cdr:x>0.0295</cdr:x>
      <cdr:y>0.10525</cdr:y>
    </cdr:from>
    <cdr:to>
      <cdr:x>0.56125</cdr:x>
      <cdr:y>0.2265</cdr:y>
    </cdr:to>
    <cdr:sp>
      <cdr:nvSpPr>
        <cdr:cNvPr id="3" name="Text Box 4"/>
        <cdr:cNvSpPr txBox="1">
          <a:spLocks noChangeArrowheads="1"/>
        </cdr:cNvSpPr>
      </cdr:nvSpPr>
      <cdr:spPr>
        <a:xfrm>
          <a:off x="76200" y="295275"/>
          <a:ext cx="13906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専修学校（高等課程）等進学者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0.0%</a:t>
          </a:r>
        </a:p>
      </cdr:txBody>
    </cdr:sp>
  </cdr:relSizeAnchor>
  <cdr:relSizeAnchor xmlns:cdr="http://schemas.openxmlformats.org/drawingml/2006/chartDrawing">
    <cdr:from>
      <cdr:x>0.56025</cdr:x>
      <cdr:y>0.1325</cdr:y>
    </cdr:from>
    <cdr:to>
      <cdr:x>0.69125</cdr:x>
      <cdr:y>0.1325</cdr:y>
    </cdr:to>
    <cdr:sp>
      <cdr:nvSpPr>
        <cdr:cNvPr id="4" name="Line 5"/>
        <cdr:cNvSpPr>
          <a:spLocks/>
        </cdr:cNvSpPr>
      </cdr:nvSpPr>
      <cdr:spPr>
        <a:xfrm>
          <a:off x="1466850" y="371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0.569</cdr:x>
      <cdr:y>0.3355</cdr:y>
    </cdr:from>
    <cdr:to>
      <cdr:x>0.69075</cdr:x>
      <cdr:y>0.48475</cdr:y>
    </cdr:to>
    <cdr:sp>
      <cdr:nvSpPr>
        <cdr:cNvPr id="5" name="Line 6"/>
        <cdr:cNvSpPr>
          <a:spLocks/>
        </cdr:cNvSpPr>
      </cdr:nvSpPr>
      <cdr:spPr>
        <a:xfrm flipV="1">
          <a:off x="1485900" y="952500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0.6075</cdr:y>
    </cdr:from>
    <cdr:to>
      <cdr:x>0.68625</cdr:x>
      <cdr:y>0.66725</cdr:y>
    </cdr:to>
    <cdr:sp>
      <cdr:nvSpPr>
        <cdr:cNvPr id="6" name="Line 8"/>
        <cdr:cNvSpPr>
          <a:spLocks/>
        </cdr:cNvSpPr>
      </cdr:nvSpPr>
      <cdr:spPr>
        <a:xfrm flipV="1">
          <a:off x="1466850" y="1733550"/>
          <a:ext cx="3333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0.55975</cdr:x>
      <cdr:y>0.19825</cdr:y>
    </cdr:from>
    <cdr:to>
      <cdr:x>0.6815</cdr:x>
      <cdr:y>0.34675</cdr:y>
    </cdr:to>
    <cdr:sp>
      <cdr:nvSpPr>
        <cdr:cNvPr id="7" name="Line 6"/>
        <cdr:cNvSpPr>
          <a:spLocks/>
        </cdr:cNvSpPr>
      </cdr:nvSpPr>
      <cdr:spPr>
        <a:xfrm flipV="1">
          <a:off x="145732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-0.02</cdr:x>
      <cdr:y>-0.01825</cdr:y>
    </cdr:from>
    <cdr:to>
      <cdr:x>-0.0085</cdr:x>
      <cdr:y>-0.0095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-0.02</cdr:x>
      <cdr:y>-0.01825</cdr:y>
    </cdr:from>
    <cdr:to>
      <cdr:x>-0.0085</cdr:x>
      <cdr:y>-0.0095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-0.02</cdr:x>
      <cdr:y>-0.01825</cdr:y>
    </cdr:from>
    <cdr:to>
      <cdr:x>-0.0085</cdr:x>
      <cdr:y>-0.0095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-0.02</cdr:x>
      <cdr:y>-0.01825</cdr:y>
    </cdr:from>
    <cdr:to>
      <cdr:x>-0.0085</cdr:x>
      <cdr:y>-0.0095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0.02625</cdr:x>
      <cdr:y>0.299</cdr:y>
    </cdr:from>
    <cdr:to>
      <cdr:x>0.551</cdr:x>
      <cdr:y>0.41575</cdr:y>
    </cdr:to>
    <cdr:sp>
      <cdr:nvSpPr>
        <cdr:cNvPr id="12" name="正方形/長方形 12"/>
        <cdr:cNvSpPr>
          <a:spLocks/>
        </cdr:cNvSpPr>
      </cdr:nvSpPr>
      <cdr:spPr>
        <a:xfrm>
          <a:off x="66675" y="847725"/>
          <a:ext cx="1371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専修学校（一般課程）等入学者　</a:t>
          </a:r>
          <a:r>
            <a:rPr lang="en-US" cap="none" sz="800" b="0" i="0" u="none" baseline="0">
              <a:solidFill>
                <a:srgbClr val="000000"/>
              </a:solidFill>
            </a:rPr>
            <a:t>0.0</a:t>
          </a:r>
          <a:r>
            <a:rPr lang="en-US" cap="none" sz="800" b="0" i="0" u="none" baseline="0">
              <a:solidFill>
                <a:srgbClr val="000000"/>
              </a:solidFill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0.6945</cdr:x>
      <cdr:y>0.102</cdr:y>
    </cdr:from>
    <cdr:to>
      <cdr:x>0.8615</cdr:x>
      <cdr:y>0.102</cdr:y>
    </cdr:to>
    <cdr:sp>
      <cdr:nvSpPr>
        <cdr:cNvPr id="13" name="直線コネクタ 16"/>
        <cdr:cNvSpPr>
          <a:spLocks/>
        </cdr:cNvSpPr>
      </cdr:nvSpPr>
      <cdr:spPr>
        <a:xfrm>
          <a:off x="1809750" y="28575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9525</xdr:rowOff>
    </xdr:from>
    <xdr:to>
      <xdr:col>8</xdr:col>
      <xdr:colOff>57150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628650" y="6858000"/>
        <a:ext cx="28956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32</xdr:row>
      <xdr:rowOff>133350</xdr:rowOff>
    </xdr:from>
    <xdr:to>
      <xdr:col>13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609975" y="6981825"/>
        <a:ext cx="26193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228600</xdr:colOff>
      <xdr:row>35</xdr:row>
      <xdr:rowOff>57150</xdr:rowOff>
    </xdr:from>
    <xdr:to>
      <xdr:col>13</xdr:col>
      <xdr:colOff>304800</xdr:colOff>
      <xdr:row>48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6067425" y="7419975"/>
          <a:ext cx="76200" cy="2266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361950</xdr:colOff>
      <xdr:row>34</xdr:row>
      <xdr:rowOff>142875</xdr:rowOff>
    </xdr:from>
    <xdr:to>
      <xdr:col>15</xdr:col>
      <xdr:colOff>85725</xdr:colOff>
      <xdr:row>35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 flipH="1">
          <a:off x="6200775" y="7334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0.5
</a:t>
          </a:r>
        </a:p>
      </xdr:txBody>
    </xdr:sp>
    <xdr:clientData/>
  </xdr:twoCellAnchor>
  <xdr:twoCellAnchor>
    <xdr:from>
      <xdr:col>13</xdr:col>
      <xdr:colOff>381000</xdr:colOff>
      <xdr:row>47</xdr:row>
      <xdr:rowOff>161925</xdr:rowOff>
    </xdr:from>
    <xdr:to>
      <xdr:col>15</xdr:col>
      <xdr:colOff>19050</xdr:colOff>
      <xdr:row>49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19825" y="95821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0.51375</cdr:x>
      <cdr:y>0.77075</cdr:y>
    </cdr:from>
    <cdr:to>
      <cdr:x>0.70925</cdr:x>
      <cdr:y>0.83375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1914525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岩手県</a:t>
          </a:r>
        </a:p>
      </cdr:txBody>
    </cdr:sp>
  </cdr:relSizeAnchor>
  <cdr:relSizeAnchor xmlns:cdr="http://schemas.openxmlformats.org/drawingml/2006/chartDrawing">
    <cdr:from>
      <cdr:x>0.51375</cdr:x>
      <cdr:y>0.6235</cdr:y>
    </cdr:from>
    <cdr:to>
      <cdr:x>0.657</cdr:x>
      <cdr:y>0.6905</cdr:y>
    </cdr:to>
    <cdr:sp>
      <cdr:nvSpPr>
        <cdr:cNvPr id="2" name="Text Box 2"/>
        <cdr:cNvSpPr txBox="1">
          <a:spLocks noChangeArrowheads="1"/>
        </cdr:cNvSpPr>
      </cdr:nvSpPr>
      <cdr:spPr>
        <a:xfrm>
          <a:off x="1400175" y="1543050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東北</a:t>
          </a:r>
        </a:p>
      </cdr:txBody>
    </cdr:sp>
  </cdr:relSizeAnchor>
  <cdr:relSizeAnchor xmlns:cdr="http://schemas.openxmlformats.org/drawingml/2006/chartDrawing">
    <cdr:from>
      <cdr:x>0.713</cdr:x>
      <cdr:y>0.46</cdr:y>
    </cdr:from>
    <cdr:to>
      <cdr:x>0.83725</cdr:x>
      <cdr:y>0.53475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43100" y="11430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13</xdr:col>
      <xdr:colOff>28575</xdr:colOff>
      <xdr:row>1</xdr:row>
      <xdr:rowOff>304800</xdr:rowOff>
    </xdr:to>
    <xdr:graphicFrame>
      <xdr:nvGraphicFramePr>
        <xdr:cNvPr id="1" name="Chart 1"/>
        <xdr:cNvGraphicFramePr/>
      </xdr:nvGraphicFramePr>
      <xdr:xfrm>
        <a:off x="3371850" y="0"/>
        <a:ext cx="27241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</xdr:row>
      <xdr:rowOff>0</xdr:rowOff>
    </xdr:from>
    <xdr:to>
      <xdr:col>7</xdr:col>
      <xdr:colOff>457200</xdr:colOff>
      <xdr:row>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52650" y="2533650"/>
          <a:ext cx="1343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314325</xdr:colOff>
      <xdr:row>10</xdr:row>
      <xdr:rowOff>180975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543300" y="3867150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447675</xdr:colOff>
      <xdr:row>0</xdr:row>
      <xdr:rowOff>952500</xdr:rowOff>
    </xdr:from>
    <xdr:to>
      <xdr:col>11</xdr:col>
      <xdr:colOff>285750</xdr:colOff>
      <xdr:row>0</xdr:row>
      <xdr:rowOff>1133475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00625" y="9525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東北</a:t>
          </a:r>
        </a:p>
      </xdr:txBody>
    </xdr:sp>
    <xdr:clientData/>
  </xdr:twoCellAnchor>
  <xdr:twoCellAnchor>
    <xdr:from>
      <xdr:col>11</xdr:col>
      <xdr:colOff>390525</xdr:colOff>
      <xdr:row>0</xdr:row>
      <xdr:rowOff>1390650</xdr:rowOff>
    </xdr:from>
    <xdr:to>
      <xdr:col>12</xdr:col>
      <xdr:colOff>209550</xdr:colOff>
      <xdr:row>0</xdr:row>
      <xdr:rowOff>1571625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48300" y="13906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</a:t>
          </a:r>
        </a:p>
      </xdr:txBody>
    </xdr:sp>
    <xdr:clientData/>
  </xdr:twoCellAnchor>
  <xdr:twoCellAnchor>
    <xdr:from>
      <xdr:col>11</xdr:col>
      <xdr:colOff>114300</xdr:colOff>
      <xdr:row>0</xdr:row>
      <xdr:rowOff>476250</xdr:rowOff>
    </xdr:from>
    <xdr:to>
      <xdr:col>12</xdr:col>
      <xdr:colOff>133350</xdr:colOff>
      <xdr:row>0</xdr:row>
      <xdr:rowOff>628650</xdr:rowOff>
    </xdr:to>
    <xdr:sp>
      <xdr:nvSpPr>
        <xdr:cNvPr id="6" name="Text Box 6"/>
        <xdr:cNvSpPr txBox="1">
          <a:spLocks noChangeArrowheads="1"/>
        </xdr:cNvSpPr>
      </xdr:nvSpPr>
      <xdr:spPr>
        <a:xfrm flipH="1">
          <a:off x="5172075" y="47625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岩手県</a:t>
          </a:r>
        </a:p>
      </xdr:txBody>
    </xdr:sp>
    <xdr:clientData/>
  </xdr:twoCellAnchor>
  <xdr:twoCellAnchor>
    <xdr:from>
      <xdr:col>7</xdr:col>
      <xdr:colOff>371475</xdr:colOff>
      <xdr:row>13</xdr:row>
      <xdr:rowOff>219075</xdr:rowOff>
    </xdr:from>
    <xdr:to>
      <xdr:col>13</xdr:col>
      <xdr:colOff>76200</xdr:colOff>
      <xdr:row>13</xdr:row>
      <xdr:rowOff>2705100</xdr:rowOff>
    </xdr:to>
    <xdr:graphicFrame>
      <xdr:nvGraphicFramePr>
        <xdr:cNvPr id="7" name="Chart 7"/>
        <xdr:cNvGraphicFramePr/>
      </xdr:nvGraphicFramePr>
      <xdr:xfrm>
        <a:off x="3409950" y="4829175"/>
        <a:ext cx="27336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10</xdr:col>
      <xdr:colOff>314325</xdr:colOff>
      <xdr:row>9</xdr:row>
      <xdr:rowOff>180975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543300" y="3676650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10</xdr:col>
      <xdr:colOff>314325</xdr:colOff>
      <xdr:row>9</xdr:row>
      <xdr:rowOff>180975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3543300" y="3676650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10</xdr:col>
      <xdr:colOff>314325</xdr:colOff>
      <xdr:row>8</xdr:row>
      <xdr:rowOff>180975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3543300" y="3486150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0.4415</cdr:y>
    </cdr:from>
    <cdr:to>
      <cdr:x>0.62525</cdr:x>
      <cdr:y>0.71975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962025"/>
          <a:ext cx="676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就職者数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0.14975</cdr:y>
    </cdr:from>
    <cdr:to>
      <cdr:x>0.83525</cdr:x>
      <cdr:y>0.96425</cdr:y>
    </cdr:to>
    <cdr:sp>
      <cdr:nvSpPr>
        <cdr:cNvPr id="1" name="AutoShape 3"/>
        <cdr:cNvSpPr>
          <a:spLocks/>
        </cdr:cNvSpPr>
      </cdr:nvSpPr>
      <cdr:spPr>
        <a:xfrm>
          <a:off x="1819275" y="400050"/>
          <a:ext cx="76200" cy="2190750"/>
        </a:xfrm>
        <a:prstGeom prst="rightBracket">
          <a:avLst>
            <a:gd name="adj" fmla="val -42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0.16825</cdr:y>
    </cdr:from>
    <cdr:to>
      <cdr:x>0.9915</cdr:x>
      <cdr:y>0.2265</cdr:y>
    </cdr:to>
    <cdr:sp>
      <cdr:nvSpPr>
        <cdr:cNvPr id="2" name="Text Box 4"/>
        <cdr:cNvSpPr txBox="1">
          <a:spLocks noChangeArrowheads="1"/>
        </cdr:cNvSpPr>
      </cdr:nvSpPr>
      <cdr:spPr>
        <a:xfrm>
          <a:off x="1905000" y="44767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14.3</a:t>
          </a:r>
        </a:p>
      </cdr:txBody>
    </cdr:sp>
  </cdr:relSizeAnchor>
  <cdr:relSizeAnchor xmlns:cdr="http://schemas.openxmlformats.org/drawingml/2006/chartDrawing">
    <cdr:from>
      <cdr:x>0.823</cdr:x>
      <cdr:y>0.94575</cdr:y>
    </cdr:from>
    <cdr:to>
      <cdr:x>0.9555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1866900" y="253365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0.36625</cdr:x>
      <cdr:y>0.271</cdr:y>
    </cdr:from>
    <cdr:to>
      <cdr:x>0.59425</cdr:x>
      <cdr:y>0.271</cdr:y>
    </cdr:to>
    <cdr:sp>
      <cdr:nvSpPr>
        <cdr:cNvPr id="4" name="Line 10"/>
        <cdr:cNvSpPr>
          <a:spLocks/>
        </cdr:cNvSpPr>
      </cdr:nvSpPr>
      <cdr:spPr>
        <a:xfrm>
          <a:off x="828675" y="723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-0.023</cdr:x>
      <cdr:y>-0.0195</cdr:y>
    </cdr:from>
    <cdr:to>
      <cdr:x>-0.01225</cdr:x>
      <cdr:y>-0.01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0.36625</cdr:x>
      <cdr:y>0.271</cdr:y>
    </cdr:from>
    <cdr:to>
      <cdr:x>0.59425</cdr:x>
      <cdr:y>0.271</cdr:y>
    </cdr:to>
    <cdr:sp>
      <cdr:nvSpPr>
        <cdr:cNvPr id="6" name="Line 10"/>
        <cdr:cNvSpPr>
          <a:spLocks/>
        </cdr:cNvSpPr>
      </cdr:nvSpPr>
      <cdr:spPr>
        <a:xfrm>
          <a:off x="828675" y="723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0.271</cdr:y>
    </cdr:from>
    <cdr:to>
      <cdr:x>0.59425</cdr:x>
      <cdr:y>0.271</cdr:y>
    </cdr:to>
    <cdr:sp>
      <cdr:nvSpPr>
        <cdr:cNvPr id="7" name="Line 10"/>
        <cdr:cNvSpPr>
          <a:spLocks/>
        </cdr:cNvSpPr>
      </cdr:nvSpPr>
      <cdr:spPr>
        <a:xfrm>
          <a:off x="828675" y="723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0.7465</cdr:y>
    </cdr:from>
    <cdr:to>
      <cdr:x>0.59825</cdr:x>
      <cdr:y>0.75025</cdr:y>
    </cdr:to>
    <cdr:sp>
      <cdr:nvSpPr>
        <cdr:cNvPr id="8" name="直線コネクタ 11"/>
        <cdr:cNvSpPr>
          <a:spLocks/>
        </cdr:cNvSpPr>
      </cdr:nvSpPr>
      <cdr:spPr>
        <a:xfrm>
          <a:off x="809625" y="2000250"/>
          <a:ext cx="5524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</cdr:x>
      <cdr:y>0.6845</cdr:y>
    </cdr:from>
    <cdr:to>
      <cdr:x>0.384</cdr:x>
      <cdr:y>0.8715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114300" y="1838325"/>
          <a:ext cx="7620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３次産業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7.1%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0.173</cdr:y>
    </cdr:from>
    <cdr:to>
      <cdr:x>0.209</cdr:x>
      <cdr:y>0.9615</cdr:y>
    </cdr:to>
    <cdr:sp>
      <cdr:nvSpPr>
        <cdr:cNvPr id="1" name="AutoShape 1"/>
        <cdr:cNvSpPr>
          <a:spLocks/>
        </cdr:cNvSpPr>
      </cdr:nvSpPr>
      <cdr:spPr>
        <a:xfrm>
          <a:off x="390525" y="466725"/>
          <a:ext cx="47625" cy="2152650"/>
        </a:xfrm>
        <a:prstGeom prst="leftBracket">
          <a:avLst>
            <a:gd name="adj" fmla="val -44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</cdr:x>
      <cdr:y>0.1655</cdr:y>
    </cdr:from>
    <cdr:to>
      <cdr:x>0.203</cdr:x>
      <cdr:y>0.22475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447675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85.7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0.04</cdr:x>
      <cdr:y>0.94275</cdr:y>
    </cdr:from>
    <cdr:to>
      <cdr:x>0.18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85725" y="256222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0.65325</cdr:x>
      <cdr:y>0.43225</cdr:y>
    </cdr:from>
    <cdr:to>
      <cdr:x>0.94575</cdr:x>
      <cdr:y>0.5795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1390650" y="1171575"/>
          <a:ext cx="628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0.6715</cdr:y>
    </cdr:from>
    <cdr:to>
      <cdr:x>0.94975</cdr:x>
      <cdr:y>0.81975</cdr:y>
    </cdr:to>
    <cdr:sp>
      <cdr:nvSpPr>
        <cdr:cNvPr id="5" name="Text Box 6"/>
        <cdr:cNvSpPr txBox="1">
          <a:spLocks noChangeArrowheads="1"/>
        </cdr:cNvSpPr>
      </cdr:nvSpPr>
      <cdr:spPr>
        <a:xfrm>
          <a:off x="1409700" y="1828800"/>
          <a:ext cx="628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28.6%</a:t>
          </a:r>
        </a:p>
      </cdr:txBody>
    </cdr:sp>
  </cdr:relSizeAnchor>
  <cdr:relSizeAnchor xmlns:cdr="http://schemas.openxmlformats.org/drawingml/2006/chartDrawing">
    <cdr:from>
      <cdr:x>0.454</cdr:x>
      <cdr:y>0.755</cdr:y>
    </cdr:from>
    <cdr:to>
      <cdr:x>0.64675</cdr:x>
      <cdr:y>0.755</cdr:y>
    </cdr:to>
    <cdr:sp>
      <cdr:nvSpPr>
        <cdr:cNvPr id="6" name="Line 9"/>
        <cdr:cNvSpPr>
          <a:spLocks/>
        </cdr:cNvSpPr>
      </cdr:nvSpPr>
      <cdr:spPr>
        <a:xfrm>
          <a:off x="971550" y="2047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0.83875</cdr:y>
    </cdr:from>
    <cdr:to>
      <cdr:x>1</cdr:x>
      <cdr:y>1</cdr:y>
    </cdr:to>
    <cdr:sp>
      <cdr:nvSpPr>
        <cdr:cNvPr id="7" name="Text Box 10"/>
        <cdr:cNvSpPr txBox="1">
          <a:spLocks noChangeArrowheads="1"/>
        </cdr:cNvSpPr>
      </cdr:nvSpPr>
      <cdr:spPr>
        <a:xfrm>
          <a:off x="1409700" y="2276475"/>
          <a:ext cx="762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上記以外・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不詳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14.3%</a:t>
          </a:r>
        </a:p>
      </cdr:txBody>
    </cdr:sp>
  </cdr:relSizeAnchor>
  <cdr:relSizeAnchor xmlns:cdr="http://schemas.openxmlformats.org/drawingml/2006/chartDrawing">
    <cdr:from>
      <cdr:x>0.4535</cdr:x>
      <cdr:y>0.955</cdr:y>
    </cdr:from>
    <cdr:to>
      <cdr:x>0.644</cdr:x>
      <cdr:y>0.957</cdr:y>
    </cdr:to>
    <cdr:sp>
      <cdr:nvSpPr>
        <cdr:cNvPr id="8" name="Line 11"/>
        <cdr:cNvSpPr>
          <a:spLocks/>
        </cdr:cNvSpPr>
      </cdr:nvSpPr>
      <cdr:spPr>
        <a:xfrm>
          <a:off x="971550" y="2600325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0.65125</cdr:x>
      <cdr:y>0.191</cdr:y>
    </cdr:from>
    <cdr:to>
      <cdr:x>0.9875</cdr:x>
      <cdr:y>0.344</cdr:y>
    </cdr:to>
    <cdr:sp>
      <cdr:nvSpPr>
        <cdr:cNvPr id="9" name="正方形/長方形 10"/>
        <cdr:cNvSpPr>
          <a:spLocks/>
        </cdr:cNvSpPr>
      </cdr:nvSpPr>
      <cdr:spPr>
        <a:xfrm>
          <a:off x="1390650" y="514350"/>
          <a:ext cx="72390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</a:t>
          </a:r>
          <a:r>
            <a:rPr lang="en-US" cap="none" sz="900" b="0" i="0" u="none" baseline="0">
              <a:solidFill>
                <a:srgbClr val="000000"/>
              </a:solidFill>
            </a:rPr>
            <a:t>次産業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</a:rPr>
            <a:t>14.3%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0.664</cdr:y>
    </cdr:from>
    <cdr:to>
      <cdr:x>0.89825</cdr:x>
      <cdr:y>0.77125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447800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岩手県</a:t>
          </a:r>
        </a:p>
      </cdr:txBody>
    </cdr:sp>
  </cdr:relSizeAnchor>
  <cdr:relSizeAnchor xmlns:cdr="http://schemas.openxmlformats.org/drawingml/2006/chartDrawing">
    <cdr:from>
      <cdr:x>0.82975</cdr:x>
      <cdr:y>0.2855</cdr:y>
    </cdr:from>
    <cdr:to>
      <cdr:x>0.89225</cdr:x>
      <cdr:y>0.3765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6191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0.82975</cdr:x>
      <cdr:y>0.5685</cdr:y>
    </cdr:from>
    <cdr:to>
      <cdr:x>0.88975</cdr:x>
      <cdr:y>0.65775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14875" y="1238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東北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0</xdr:rowOff>
    </xdr:from>
    <xdr:to>
      <xdr:col>13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00375" y="0"/>
        <a:ext cx="272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0</xdr:row>
      <xdr:rowOff>0</xdr:rowOff>
    </xdr:from>
    <xdr:to>
      <xdr:col>11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053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岩手県</a:t>
          </a:r>
        </a:p>
      </xdr:txBody>
    </xdr:sp>
    <xdr:clientData/>
  </xdr:twoCellAnchor>
  <xdr:twoCellAnchor>
    <xdr:from>
      <xdr:col>11</xdr:col>
      <xdr:colOff>200025</xdr:colOff>
      <xdr:row>0</xdr:row>
      <xdr:rowOff>0</xdr:rowOff>
    </xdr:from>
    <xdr:to>
      <xdr:col>12</xdr:col>
      <xdr:colOff>133350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14900" y="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</a:t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東北</a:t>
          </a:r>
        </a:p>
      </xdr:txBody>
    </xdr:sp>
    <xdr:clientData/>
  </xdr:twoCellAnchor>
  <xdr:twoCellAnchor>
    <xdr:from>
      <xdr:col>4</xdr:col>
      <xdr:colOff>152400</xdr:colOff>
      <xdr:row>13</xdr:row>
      <xdr:rowOff>133350</xdr:rowOff>
    </xdr:from>
    <xdr:to>
      <xdr:col>11</xdr:col>
      <xdr:colOff>209550</xdr:colOff>
      <xdr:row>26</xdr:row>
      <xdr:rowOff>104775</xdr:rowOff>
    </xdr:to>
    <xdr:graphicFrame>
      <xdr:nvGraphicFramePr>
        <xdr:cNvPr id="5" name="Chart 5"/>
        <xdr:cNvGraphicFramePr/>
      </xdr:nvGraphicFramePr>
      <xdr:xfrm>
        <a:off x="1600200" y="2867025"/>
        <a:ext cx="33242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25</xdr:row>
      <xdr:rowOff>0</xdr:rowOff>
    </xdr:from>
    <xdr:to>
      <xdr:col>6</xdr:col>
      <xdr:colOff>352425</xdr:colOff>
      <xdr:row>40</xdr:row>
      <xdr:rowOff>114300</xdr:rowOff>
    </xdr:to>
    <xdr:graphicFrame>
      <xdr:nvGraphicFramePr>
        <xdr:cNvPr id="6" name="Chart 6"/>
        <xdr:cNvGraphicFramePr/>
      </xdr:nvGraphicFramePr>
      <xdr:xfrm>
        <a:off x="457200" y="4791075"/>
        <a:ext cx="22764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295275</xdr:colOff>
      <xdr:row>24</xdr:row>
      <xdr:rowOff>123825</xdr:rowOff>
    </xdr:from>
    <xdr:to>
      <xdr:col>13</xdr:col>
      <xdr:colOff>104775</xdr:colOff>
      <xdr:row>40</xdr:row>
      <xdr:rowOff>104775</xdr:rowOff>
    </xdr:to>
    <xdr:graphicFrame>
      <xdr:nvGraphicFramePr>
        <xdr:cNvPr id="7" name="Chart 7"/>
        <xdr:cNvGraphicFramePr/>
      </xdr:nvGraphicFramePr>
      <xdr:xfrm>
        <a:off x="3609975" y="4743450"/>
        <a:ext cx="21431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352425</xdr:colOff>
      <xdr:row>29</xdr:row>
      <xdr:rowOff>19050</xdr:rowOff>
    </xdr:from>
    <xdr:to>
      <xdr:col>11</xdr:col>
      <xdr:colOff>276225</xdr:colOff>
      <xdr:row>29</xdr:row>
      <xdr:rowOff>19050</xdr:rowOff>
    </xdr:to>
    <xdr:sp>
      <xdr:nvSpPr>
        <xdr:cNvPr id="8" name="Line 9"/>
        <xdr:cNvSpPr>
          <a:spLocks/>
        </xdr:cNvSpPr>
      </xdr:nvSpPr>
      <xdr:spPr>
        <a:xfrm>
          <a:off x="4600575" y="5495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57150</xdr:rowOff>
    </xdr:from>
    <xdr:to>
      <xdr:col>3</xdr:col>
      <xdr:colOff>314325</xdr:colOff>
      <xdr:row>30</xdr:row>
      <xdr:rowOff>76200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676275" y="53625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7.1%</a:t>
          </a:r>
        </a:p>
      </xdr:txBody>
    </xdr:sp>
    <xdr:clientData/>
  </xdr:twoCellAnchor>
  <xdr:twoCellAnchor>
    <xdr:from>
      <xdr:col>10</xdr:col>
      <xdr:colOff>352425</xdr:colOff>
      <xdr:row>31</xdr:row>
      <xdr:rowOff>152400</xdr:rowOff>
    </xdr:from>
    <xdr:to>
      <xdr:col>11</xdr:col>
      <xdr:colOff>276225</xdr:colOff>
      <xdr:row>31</xdr:row>
      <xdr:rowOff>152400</xdr:rowOff>
    </xdr:to>
    <xdr:sp>
      <xdr:nvSpPr>
        <xdr:cNvPr id="10" name="Line 9"/>
        <xdr:cNvSpPr>
          <a:spLocks/>
        </xdr:cNvSpPr>
      </xdr:nvSpPr>
      <xdr:spPr>
        <a:xfrm>
          <a:off x="4600575" y="5972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30</xdr:row>
      <xdr:rowOff>123825</xdr:rowOff>
    </xdr:from>
    <xdr:to>
      <xdr:col>13</xdr:col>
      <xdr:colOff>38100</xdr:colOff>
      <xdr:row>33</xdr:row>
      <xdr:rowOff>9525</xdr:rowOff>
    </xdr:to>
    <xdr:sp>
      <xdr:nvSpPr>
        <xdr:cNvPr id="11" name="正方形/長方形 12"/>
        <xdr:cNvSpPr>
          <a:spLocks/>
        </xdr:cNvSpPr>
      </xdr:nvSpPr>
      <xdr:spPr>
        <a:xfrm>
          <a:off x="5000625" y="5772150"/>
          <a:ext cx="6858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</a:rPr>
            <a:t>次産業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</a:rPr>
            <a:t>28.6%</a:t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</cdr:x>
      <cdr:y>0.4845</cdr:y>
    </cdr:from>
    <cdr:to>
      <cdr:x>0.616</cdr:x>
      <cdr:y>0.69975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1390650"/>
          <a:ext cx="733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卒業者数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11,705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11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8625" y="0"/>
        <a:ext cx="4724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32</xdr:row>
      <xdr:rowOff>9525</xdr:rowOff>
    </xdr:from>
    <xdr:to>
      <xdr:col>11</xdr:col>
      <xdr:colOff>314325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1885950" y="6743700"/>
        <a:ext cx="34099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342900</xdr:colOff>
      <xdr:row>34</xdr:row>
      <xdr:rowOff>133350</xdr:rowOff>
    </xdr:from>
    <xdr:to>
      <xdr:col>7</xdr:col>
      <xdr:colOff>381000</xdr:colOff>
      <xdr:row>34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800350" y="7210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0.67425</cdr:x>
      <cdr:y>0.68175</cdr:y>
    </cdr:from>
    <cdr:to>
      <cdr:x>0.856</cdr:x>
      <cdr:y>0.7825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71650" y="14859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岩手県</a:t>
          </a:r>
        </a:p>
      </cdr:txBody>
    </cdr:sp>
  </cdr:relSizeAnchor>
  <cdr:relSizeAnchor xmlns:cdr="http://schemas.openxmlformats.org/drawingml/2006/chartDrawing">
    <cdr:from>
      <cdr:x>0.67075</cdr:x>
      <cdr:y>0.20825</cdr:y>
    </cdr:from>
    <cdr:to>
      <cdr:x>0.815</cdr:x>
      <cdr:y>0.3045</cdr:y>
    </cdr:to>
    <cdr:sp>
      <cdr:nvSpPr>
        <cdr:cNvPr id="2" name="Text Box 2"/>
        <cdr:cNvSpPr txBox="1">
          <a:spLocks noChangeArrowheads="1"/>
        </cdr:cNvSpPr>
      </cdr:nvSpPr>
      <cdr:spPr>
        <a:xfrm>
          <a:off x="1762125" y="44767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0.6635</cdr:x>
      <cdr:y>0.4265</cdr:y>
    </cdr:from>
    <cdr:to>
      <cdr:x>0.80725</cdr:x>
      <cdr:y>0.525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43075" y="923925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東北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0.28875</cdr:y>
    </cdr:from>
    <cdr:to>
      <cdr:x>0.872</cdr:x>
      <cdr:y>0.39275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0" y="75247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岩手県</a:t>
          </a:r>
        </a:p>
      </cdr:txBody>
    </cdr:sp>
  </cdr:relSizeAnchor>
  <cdr:relSizeAnchor xmlns:cdr="http://schemas.openxmlformats.org/drawingml/2006/chartDrawing">
    <cdr:from>
      <cdr:x>0.707</cdr:x>
      <cdr:y>0.5085</cdr:y>
    </cdr:from>
    <cdr:to>
      <cdr:x>0.86075</cdr:x>
      <cdr:y>0.61175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1333500"/>
          <a:ext cx="428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東北</a:t>
          </a:r>
        </a:p>
      </cdr:txBody>
    </cdr:sp>
  </cdr:relSizeAnchor>
  <cdr:relSizeAnchor xmlns:cdr="http://schemas.openxmlformats.org/drawingml/2006/chartDrawing">
    <cdr:from>
      <cdr:x>0.7085</cdr:x>
      <cdr:y>0.6215</cdr:y>
    </cdr:from>
    <cdr:to>
      <cdr:x>0.842</cdr:x>
      <cdr:y>0.72975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90725" y="1628775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10</xdr:col>
      <xdr:colOff>171450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514350" y="171450"/>
        <a:ext cx="4210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13</xdr:col>
      <xdr:colOff>142875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3343275" y="171450"/>
        <a:ext cx="286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1</xdr:row>
      <xdr:rowOff>0</xdr:rowOff>
    </xdr:from>
    <xdr:to>
      <xdr:col>9</xdr:col>
      <xdr:colOff>209550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19500" y="1714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進学者
</a:t>
          </a:r>
        </a:p>
      </xdr:txBody>
    </xdr:sp>
    <xdr:clientData/>
  </xdr:twoCellAnchor>
  <xdr:twoCellAnchor>
    <xdr:from>
      <xdr:col>2</xdr:col>
      <xdr:colOff>428625</xdr:colOff>
      <xdr:row>1</xdr:row>
      <xdr:rowOff>0</xdr:rowOff>
    </xdr:from>
    <xdr:to>
      <xdr:col>4</xdr:col>
      <xdr:colOff>114300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42975" y="1714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就職者
</a:t>
          </a:r>
        </a:p>
      </xdr:txBody>
    </xdr:sp>
    <xdr:clientData/>
  </xdr:twoCellAnchor>
  <xdr:twoCellAnchor>
    <xdr:from>
      <xdr:col>8</xdr:col>
      <xdr:colOff>38100</xdr:colOff>
      <xdr:row>1</xdr:row>
      <xdr:rowOff>0</xdr:rowOff>
    </xdr:from>
    <xdr:to>
      <xdr:col>11</xdr:col>
      <xdr:colOff>209550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81400" y="171450"/>
          <a:ext cx="168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専修学校（専門課程）進学者</a:t>
          </a:r>
        </a:p>
      </xdr:txBody>
    </xdr:sp>
    <xdr:clientData/>
  </xdr:twoCellAnchor>
  <xdr:twoCellAnchor>
    <xdr:from>
      <xdr:col>1</xdr:col>
      <xdr:colOff>342900</xdr:colOff>
      <xdr:row>1</xdr:row>
      <xdr:rowOff>0</xdr:rowOff>
    </xdr:from>
    <xdr:to>
      <xdr:col>5</xdr:col>
      <xdr:colOff>257175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4350" y="17145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専修学校（一般課程）等入学者</a:t>
          </a:r>
        </a:p>
      </xdr:txBody>
    </xdr:sp>
    <xdr:clientData/>
  </xdr:twoCellAnchor>
  <xdr:twoCellAnchor>
    <xdr:from>
      <xdr:col>3</xdr:col>
      <xdr:colOff>228600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47775" y="1714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123825</xdr:colOff>
      <xdr:row>1</xdr:row>
      <xdr:rowOff>0</xdr:rowOff>
    </xdr:from>
    <xdr:to>
      <xdr:col>6</xdr:col>
      <xdr:colOff>504825</xdr:colOff>
      <xdr:row>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152650" y="171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１４年３月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卒業者数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16,572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11</xdr:col>
      <xdr:colOff>95250</xdr:colOff>
      <xdr:row>1</xdr:row>
      <xdr:rowOff>0</xdr:rowOff>
    </xdr:from>
    <xdr:to>
      <xdr:col>12</xdr:col>
      <xdr:colOff>161925</xdr:colOff>
      <xdr:row>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5153025" y="1714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岩手県</a:t>
          </a:r>
        </a:p>
      </xdr:txBody>
    </xdr:sp>
    <xdr:clientData/>
  </xdr:twoCellAnchor>
  <xdr:twoCellAnchor>
    <xdr:from>
      <xdr:col>11</xdr:col>
      <xdr:colOff>238125</xdr:colOff>
      <xdr:row>1</xdr:row>
      <xdr:rowOff>0</xdr:rowOff>
    </xdr:from>
    <xdr:to>
      <xdr:col>12</xdr:col>
      <xdr:colOff>95250</xdr:colOff>
      <xdr:row>1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5295900" y="1714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東北</a:t>
          </a:r>
        </a:p>
      </xdr:txBody>
    </xdr:sp>
    <xdr:clientData/>
  </xdr:twoCellAnchor>
  <xdr:twoCellAnchor>
    <xdr:from>
      <xdr:col>11</xdr:col>
      <xdr:colOff>247650</xdr:colOff>
      <xdr:row>1</xdr:row>
      <xdr:rowOff>0</xdr:rowOff>
    </xdr:from>
    <xdr:to>
      <xdr:col>12</xdr:col>
      <xdr:colOff>142875</xdr:colOff>
      <xdr:row>1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05425" y="1714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13</xdr:col>
      <xdr:colOff>104775</xdr:colOff>
      <xdr:row>2</xdr:row>
      <xdr:rowOff>323850</xdr:rowOff>
    </xdr:to>
    <xdr:graphicFrame>
      <xdr:nvGraphicFramePr>
        <xdr:cNvPr id="12" name="Chart 19"/>
        <xdr:cNvGraphicFramePr/>
      </xdr:nvGraphicFramePr>
      <xdr:xfrm>
        <a:off x="3543300" y="171450"/>
        <a:ext cx="26289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15</xdr:row>
      <xdr:rowOff>28575</xdr:rowOff>
    </xdr:from>
    <xdr:to>
      <xdr:col>13</xdr:col>
      <xdr:colOff>114300</xdr:colOff>
      <xdr:row>18</xdr:row>
      <xdr:rowOff>95250</xdr:rowOff>
    </xdr:to>
    <xdr:graphicFrame>
      <xdr:nvGraphicFramePr>
        <xdr:cNvPr id="13" name="Chart 20"/>
        <xdr:cNvGraphicFramePr/>
      </xdr:nvGraphicFramePr>
      <xdr:xfrm>
        <a:off x="3371850" y="7200900"/>
        <a:ext cx="28098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0.4285</cdr:y>
    </cdr:from>
    <cdr:to>
      <cdr:x>0.6255</cdr:x>
      <cdr:y>0.689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981075"/>
          <a:ext cx="685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就職者数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3,584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0.3915</cdr:y>
    </cdr:from>
    <cdr:to>
      <cdr:x>0.4285</cdr:x>
      <cdr:y>0.56475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1047750"/>
          <a:ext cx="6477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13.4%</a:t>
          </a:r>
        </a:p>
      </cdr:txBody>
    </cdr:sp>
  </cdr:relSizeAnchor>
  <cdr:relSizeAnchor xmlns:cdr="http://schemas.openxmlformats.org/drawingml/2006/chartDrawing">
    <cdr:from>
      <cdr:x>0.149</cdr:x>
      <cdr:y>0.54</cdr:y>
    </cdr:from>
    <cdr:to>
      <cdr:x>0.42725</cdr:x>
      <cdr:y>0.68175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" y="1447800"/>
          <a:ext cx="647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21.1%</a:t>
          </a:r>
        </a:p>
      </cdr:txBody>
    </cdr:sp>
  </cdr:relSizeAnchor>
  <cdr:relSizeAnchor xmlns:cdr="http://schemas.openxmlformats.org/drawingml/2006/chartDrawing">
    <cdr:from>
      <cdr:x>0.38525</cdr:x>
      <cdr:y>0.372</cdr:y>
    </cdr:from>
    <cdr:to>
      <cdr:x>0.57875</cdr:x>
      <cdr:y>0.4425</cdr:y>
    </cdr:to>
    <cdr:sp>
      <cdr:nvSpPr>
        <cdr:cNvPr id="3" name="Line 3"/>
        <cdr:cNvSpPr>
          <a:spLocks/>
        </cdr:cNvSpPr>
      </cdr:nvSpPr>
      <cdr:spPr>
        <a:xfrm flipV="1">
          <a:off x="895350" y="1000125"/>
          <a:ext cx="447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0.605</cdr:y>
    </cdr:from>
    <cdr:to>
      <cdr:x>0.57725</cdr:x>
      <cdr:y>0.60875</cdr:y>
    </cdr:to>
    <cdr:sp>
      <cdr:nvSpPr>
        <cdr:cNvPr id="4" name="Line 4"/>
        <cdr:cNvSpPr>
          <a:spLocks/>
        </cdr:cNvSpPr>
      </cdr:nvSpPr>
      <cdr:spPr>
        <a:xfrm>
          <a:off x="885825" y="1628775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0.204</cdr:y>
    </cdr:from>
    <cdr:to>
      <cdr:x>0.83825</cdr:x>
      <cdr:y>0.98125</cdr:y>
    </cdr:to>
    <cdr:sp>
      <cdr:nvSpPr>
        <cdr:cNvPr id="5" name="AutoShape 5"/>
        <cdr:cNvSpPr>
          <a:spLocks/>
        </cdr:cNvSpPr>
      </cdr:nvSpPr>
      <cdr:spPr>
        <a:xfrm>
          <a:off x="1857375" y="542925"/>
          <a:ext cx="85725" cy="2095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0.83925</cdr:x>
      <cdr:y>0.16625</cdr:y>
    </cdr:from>
    <cdr:to>
      <cdr:x>0.99275</cdr:x>
      <cdr:y>0.2365</cdr:y>
    </cdr:to>
    <cdr:sp>
      <cdr:nvSpPr>
        <cdr:cNvPr id="6" name="Text Box 6"/>
        <cdr:cNvSpPr txBox="1">
          <a:spLocks noChangeArrowheads="1"/>
        </cdr:cNvSpPr>
      </cdr:nvSpPr>
      <cdr:spPr>
        <a:xfrm>
          <a:off x="1943100" y="4476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34.7</a:t>
          </a:r>
        </a:p>
      </cdr:txBody>
    </cdr:sp>
  </cdr:relSizeAnchor>
  <cdr:relSizeAnchor xmlns:cdr="http://schemas.openxmlformats.org/drawingml/2006/chartDrawing">
    <cdr:from>
      <cdr:x>0.80075</cdr:x>
      <cdr:y>0.94625</cdr:y>
    </cdr:from>
    <cdr:to>
      <cdr:x>0.93325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1857375" y="254317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0.15775</cdr:x>
      <cdr:y>0.19525</cdr:y>
    </cdr:from>
    <cdr:to>
      <cdr:x>0.43725</cdr:x>
      <cdr:y>0.3325</cdr:y>
    </cdr:to>
    <cdr:sp>
      <cdr:nvSpPr>
        <cdr:cNvPr id="8" name="Text Box 8"/>
        <cdr:cNvSpPr txBox="1">
          <a:spLocks noChangeArrowheads="1"/>
        </cdr:cNvSpPr>
      </cdr:nvSpPr>
      <cdr:spPr>
        <a:xfrm>
          <a:off x="361950" y="523875"/>
          <a:ext cx="647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cdr:txBody>
    </cdr:sp>
  </cdr:relSizeAnchor>
  <cdr:relSizeAnchor xmlns:cdr="http://schemas.openxmlformats.org/drawingml/2006/chartDrawing">
    <cdr:from>
      <cdr:x>0.391</cdr:x>
      <cdr:y>0.189</cdr:y>
    </cdr:from>
    <cdr:to>
      <cdr:x>0.581</cdr:x>
      <cdr:y>0.21625</cdr:y>
    </cdr:to>
    <cdr:sp>
      <cdr:nvSpPr>
        <cdr:cNvPr id="9" name="Line 9"/>
        <cdr:cNvSpPr>
          <a:spLocks/>
        </cdr:cNvSpPr>
      </cdr:nvSpPr>
      <cdr:spPr>
        <a:xfrm flipV="1">
          <a:off x="904875" y="504825"/>
          <a:ext cx="438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0.86625</cdr:y>
    </cdr:from>
    <cdr:to>
      <cdr:x>0.51425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209550" y="2333625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上記以外･不詳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cdr:txBody>
    </cdr:sp>
  </cdr:relSizeAnchor>
  <cdr:relSizeAnchor xmlns:cdr="http://schemas.openxmlformats.org/drawingml/2006/chartDrawing">
    <cdr:from>
      <cdr:x>0.4555</cdr:x>
      <cdr:y>0.9165</cdr:y>
    </cdr:from>
    <cdr:to>
      <cdr:x>0.59125</cdr:x>
      <cdr:y>0.97175</cdr:y>
    </cdr:to>
    <cdr:sp>
      <cdr:nvSpPr>
        <cdr:cNvPr id="11" name="Line 11"/>
        <cdr:cNvSpPr>
          <a:spLocks/>
        </cdr:cNvSpPr>
      </cdr:nvSpPr>
      <cdr:spPr>
        <a:xfrm>
          <a:off x="1057275" y="246697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0.19475</cdr:y>
    </cdr:from>
    <cdr:to>
      <cdr:x>0.203</cdr:x>
      <cdr:y>0.972</cdr:y>
    </cdr:to>
    <cdr:sp>
      <cdr:nvSpPr>
        <cdr:cNvPr id="1" name="AutoShape 1"/>
        <cdr:cNvSpPr>
          <a:spLocks/>
        </cdr:cNvSpPr>
      </cdr:nvSpPr>
      <cdr:spPr>
        <a:xfrm>
          <a:off x="352425" y="523875"/>
          <a:ext cx="85725" cy="2105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-0.0015</cdr:x>
      <cdr:y>0.185</cdr:y>
    </cdr:from>
    <cdr:to>
      <cdr:x>0.16425</cdr:x>
      <cdr:y>0.26025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4953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65.3
</a:t>
          </a:r>
        </a:p>
      </cdr:txBody>
    </cdr:sp>
  </cdr:relSizeAnchor>
  <cdr:relSizeAnchor xmlns:cdr="http://schemas.openxmlformats.org/drawingml/2006/chartDrawing">
    <cdr:from>
      <cdr:x>0.02625</cdr:x>
      <cdr:y>0.9435</cdr:y>
    </cdr:from>
    <cdr:to>
      <cdr:x>0.16475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2543175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0.6455</cdr:x>
      <cdr:y>0.36</cdr:y>
    </cdr:from>
    <cdr:to>
      <cdr:x>0.937</cdr:x>
      <cdr:y>0.5075</cdr:y>
    </cdr:to>
    <cdr:sp>
      <cdr:nvSpPr>
        <cdr:cNvPr id="4" name="Text Box 4"/>
        <cdr:cNvSpPr txBox="1">
          <a:spLocks noChangeArrowheads="1"/>
        </cdr:cNvSpPr>
      </cdr:nvSpPr>
      <cdr:spPr>
        <a:xfrm>
          <a:off x="1381125" y="971550"/>
          <a:ext cx="628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28.8%</a:t>
          </a:r>
        </a:p>
      </cdr:txBody>
    </cdr:sp>
  </cdr:relSizeAnchor>
  <cdr:relSizeAnchor xmlns:cdr="http://schemas.openxmlformats.org/drawingml/2006/chartDrawing">
    <cdr:from>
      <cdr:x>0.636</cdr:x>
      <cdr:y>0.19225</cdr:y>
    </cdr:from>
    <cdr:to>
      <cdr:x>0.9275</cdr:x>
      <cdr:y>0.3355</cdr:y>
    </cdr:to>
    <cdr:sp>
      <cdr:nvSpPr>
        <cdr:cNvPr id="5" name="Text Box 5"/>
        <cdr:cNvSpPr txBox="1">
          <a:spLocks noChangeArrowheads="1"/>
        </cdr:cNvSpPr>
      </cdr:nvSpPr>
      <cdr:spPr>
        <a:xfrm>
          <a:off x="1362075" y="514350"/>
          <a:ext cx="6286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cdr:txBody>
    </cdr:sp>
  </cdr:relSizeAnchor>
  <cdr:relSizeAnchor xmlns:cdr="http://schemas.openxmlformats.org/drawingml/2006/chartDrawing">
    <cdr:from>
      <cdr:x>0.62225</cdr:x>
      <cdr:y>0.644</cdr:y>
    </cdr:from>
    <cdr:to>
      <cdr:x>0.9135</cdr:x>
      <cdr:y>0.7855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0" y="1733550"/>
          <a:ext cx="628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３次産業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35.0%</a:t>
          </a:r>
        </a:p>
      </cdr:txBody>
    </cdr:sp>
  </cdr:relSizeAnchor>
  <cdr:relSizeAnchor xmlns:cdr="http://schemas.openxmlformats.org/drawingml/2006/chartDrawing">
    <cdr:from>
      <cdr:x>0.4625</cdr:x>
      <cdr:y>0.207</cdr:y>
    </cdr:from>
    <cdr:to>
      <cdr:x>0.6345</cdr:x>
      <cdr:y>0.2145</cdr:y>
    </cdr:to>
    <cdr:sp>
      <cdr:nvSpPr>
        <cdr:cNvPr id="7" name="Line 7"/>
        <cdr:cNvSpPr>
          <a:spLocks/>
        </cdr:cNvSpPr>
      </cdr:nvSpPr>
      <cdr:spPr>
        <a:xfrm>
          <a:off x="990600" y="552450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0.4265</cdr:y>
    </cdr:from>
    <cdr:to>
      <cdr:x>0.63925</cdr:x>
      <cdr:y>0.43775</cdr:y>
    </cdr:to>
    <cdr:sp>
      <cdr:nvSpPr>
        <cdr:cNvPr id="8" name="Line 8"/>
        <cdr:cNvSpPr>
          <a:spLocks/>
        </cdr:cNvSpPr>
      </cdr:nvSpPr>
      <cdr:spPr>
        <a:xfrm>
          <a:off x="981075" y="1152525"/>
          <a:ext cx="390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0.676</cdr:y>
    </cdr:from>
    <cdr:to>
      <cdr:x>0.63325</cdr:x>
      <cdr:y>0.6875</cdr:y>
    </cdr:to>
    <cdr:sp>
      <cdr:nvSpPr>
        <cdr:cNvPr id="9" name="Line 9"/>
        <cdr:cNvSpPr>
          <a:spLocks/>
        </cdr:cNvSpPr>
      </cdr:nvSpPr>
      <cdr:spPr>
        <a:xfrm flipV="1">
          <a:off x="971550" y="1819275"/>
          <a:ext cx="381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0.8585</cdr:y>
    </cdr:from>
    <cdr:to>
      <cdr:x>1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1209675" y="2314575"/>
          <a:ext cx="942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上記以外･不詳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cdr:txBody>
    </cdr:sp>
  </cdr:relSizeAnchor>
  <cdr:relSizeAnchor xmlns:cdr="http://schemas.openxmlformats.org/drawingml/2006/chartDrawing">
    <cdr:from>
      <cdr:x>0.4555</cdr:x>
      <cdr:y>0.91325</cdr:y>
    </cdr:from>
    <cdr:to>
      <cdr:x>0.566</cdr:x>
      <cdr:y>0.9755</cdr:y>
    </cdr:to>
    <cdr:sp>
      <cdr:nvSpPr>
        <cdr:cNvPr id="11" name="Line 11"/>
        <cdr:cNvSpPr>
          <a:spLocks/>
        </cdr:cNvSpPr>
      </cdr:nvSpPr>
      <cdr:spPr>
        <a:xfrm flipV="1">
          <a:off x="971550" y="2466975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13</xdr:col>
      <xdr:colOff>247650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47925" y="0"/>
        <a:ext cx="344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24375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岩手県</a:t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90900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東北</a:t>
          </a:r>
        </a:p>
      </xdr:txBody>
    </xdr:sp>
    <xdr:clientData/>
  </xdr:twoCellAnchor>
  <xdr:twoCellAnchor>
    <xdr:from>
      <xdr:col>10</xdr:col>
      <xdr:colOff>352425</xdr:colOff>
      <xdr:row>0</xdr:row>
      <xdr:rowOff>0</xdr:rowOff>
    </xdr:from>
    <xdr:to>
      <xdr:col>11</xdr:col>
      <xdr:colOff>381000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00575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全国</a:t>
          </a:r>
        </a:p>
      </xdr:txBody>
    </xdr:sp>
    <xdr:clientData/>
  </xdr:twoCellAnchor>
  <xdr:twoCellAnchor>
    <xdr:from>
      <xdr:col>4</xdr:col>
      <xdr:colOff>104775</xdr:colOff>
      <xdr:row>24</xdr:row>
      <xdr:rowOff>142875</xdr:rowOff>
    </xdr:from>
    <xdr:to>
      <xdr:col>11</xdr:col>
      <xdr:colOff>171450</xdr:colOff>
      <xdr:row>37</xdr:row>
      <xdr:rowOff>123825</xdr:rowOff>
    </xdr:to>
    <xdr:graphicFrame>
      <xdr:nvGraphicFramePr>
        <xdr:cNvPr id="5" name="Chart 5"/>
        <xdr:cNvGraphicFramePr/>
      </xdr:nvGraphicFramePr>
      <xdr:xfrm>
        <a:off x="1552575" y="5305425"/>
        <a:ext cx="33337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34</xdr:row>
      <xdr:rowOff>76200</xdr:rowOff>
    </xdr:from>
    <xdr:to>
      <xdr:col>7</xdr:col>
      <xdr:colOff>47625</xdr:colOff>
      <xdr:row>50</xdr:row>
      <xdr:rowOff>28575</xdr:rowOff>
    </xdr:to>
    <xdr:graphicFrame>
      <xdr:nvGraphicFramePr>
        <xdr:cNvPr id="6" name="Chart 6"/>
        <xdr:cNvGraphicFramePr/>
      </xdr:nvGraphicFramePr>
      <xdr:xfrm>
        <a:off x="571500" y="7038975"/>
        <a:ext cx="23241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34</xdr:row>
      <xdr:rowOff>47625</xdr:rowOff>
    </xdr:from>
    <xdr:to>
      <xdr:col>13</xdr:col>
      <xdr:colOff>381000</xdr:colOff>
      <xdr:row>50</xdr:row>
      <xdr:rowOff>9525</xdr:rowOff>
    </xdr:to>
    <xdr:graphicFrame>
      <xdr:nvGraphicFramePr>
        <xdr:cNvPr id="7" name="Chart 7"/>
        <xdr:cNvGraphicFramePr/>
      </xdr:nvGraphicFramePr>
      <xdr:xfrm>
        <a:off x="3876675" y="7010400"/>
        <a:ext cx="21526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33</xdr:row>
      <xdr:rowOff>209550</xdr:rowOff>
    </xdr:from>
    <xdr:to>
      <xdr:col>10</xdr:col>
      <xdr:colOff>485775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495300" y="7753350"/>
        <a:ext cx="56864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0.42825</cdr:y>
    </cdr:from>
    <cdr:to>
      <cdr:x>0.63025</cdr:x>
      <cdr:y>0.599</cdr:y>
    </cdr:to>
    <cdr:sp>
      <cdr:nvSpPr>
        <cdr:cNvPr id="1" name="Text Box 1"/>
        <cdr:cNvSpPr txBox="1">
          <a:spLocks noChangeArrowheads="1"/>
        </cdr:cNvSpPr>
      </cdr:nvSpPr>
      <cdr:spPr>
        <a:xfrm>
          <a:off x="1981200" y="1981200"/>
          <a:ext cx="9810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就職者数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3,584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</a:p>
      </cdr:txBody>
    </cdr:sp>
  </cdr:relSizeAnchor>
  <cdr:relSizeAnchor xmlns:cdr="http://schemas.openxmlformats.org/drawingml/2006/chartDrawing">
    <cdr:from>
      <cdr:x>0.27075</cdr:x>
      <cdr:y>0.197</cdr:y>
    </cdr:from>
    <cdr:to>
      <cdr:x>0.378</cdr:x>
      <cdr:y>0.233</cdr:y>
    </cdr:to>
    <cdr:sp>
      <cdr:nvSpPr>
        <cdr:cNvPr id="2" name="Line 2"/>
        <cdr:cNvSpPr>
          <a:spLocks/>
        </cdr:cNvSpPr>
      </cdr:nvSpPr>
      <cdr:spPr>
        <a:xfrm>
          <a:off x="1266825" y="9048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0.15475</cdr:y>
    </cdr:from>
    <cdr:to>
      <cdr:x>0.5155</cdr:x>
      <cdr:y>0.1905</cdr:y>
    </cdr:to>
    <cdr:sp>
      <cdr:nvSpPr>
        <cdr:cNvPr id="3" name="Line 3"/>
        <cdr:cNvSpPr>
          <a:spLocks/>
        </cdr:cNvSpPr>
      </cdr:nvSpPr>
      <cdr:spPr>
        <a:xfrm flipH="1">
          <a:off x="2400300" y="7143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0.6045</cdr:x>
      <cdr:y>0.1865</cdr:y>
    </cdr:from>
    <cdr:to>
      <cdr:x>0.64575</cdr:x>
      <cdr:y>0.19875</cdr:y>
    </cdr:to>
    <cdr:sp>
      <cdr:nvSpPr>
        <cdr:cNvPr id="4" name="Line 4"/>
        <cdr:cNvSpPr>
          <a:spLocks/>
        </cdr:cNvSpPr>
      </cdr:nvSpPr>
      <cdr:spPr>
        <a:xfrm flipV="1">
          <a:off x="2838450" y="857250"/>
          <a:ext cx="1905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0.277</cdr:y>
    </cdr:from>
    <cdr:to>
      <cdr:x>0.304</cdr:x>
      <cdr:y>0.282</cdr:y>
    </cdr:to>
    <cdr:sp>
      <cdr:nvSpPr>
        <cdr:cNvPr id="5" name="Line 5"/>
        <cdr:cNvSpPr>
          <a:spLocks/>
        </cdr:cNvSpPr>
      </cdr:nvSpPr>
      <cdr:spPr>
        <a:xfrm>
          <a:off x="1009650" y="1276350"/>
          <a:ext cx="409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0.82125</cdr:y>
    </cdr:from>
    <cdr:to>
      <cdr:x>0.44675</cdr:x>
      <cdr:y>0.8785</cdr:y>
    </cdr:to>
    <cdr:sp>
      <cdr:nvSpPr>
        <cdr:cNvPr id="6" name="Line 6"/>
        <cdr:cNvSpPr>
          <a:spLocks/>
        </cdr:cNvSpPr>
      </cdr:nvSpPr>
      <cdr:spPr>
        <a:xfrm flipH="1">
          <a:off x="1885950" y="3800475"/>
          <a:ext cx="209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0.176</cdr:y>
    </cdr:from>
    <cdr:to>
      <cdr:x>0.45925</cdr:x>
      <cdr:y>0.20325</cdr:y>
    </cdr:to>
    <cdr:sp>
      <cdr:nvSpPr>
        <cdr:cNvPr id="7" name="直線コネクタ 8"/>
        <cdr:cNvSpPr>
          <a:spLocks/>
        </cdr:cNvSpPr>
      </cdr:nvSpPr>
      <cdr:spPr>
        <a:xfrm>
          <a:off x="2066925" y="809625"/>
          <a:ext cx="857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0</xdr:rowOff>
    </xdr:from>
    <xdr:to>
      <xdr:col>16</xdr:col>
      <xdr:colOff>190500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19625" y="0"/>
        <a:ext cx="2971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0</xdr:row>
      <xdr:rowOff>0</xdr:rowOff>
    </xdr:from>
    <xdr:to>
      <xdr:col>9</xdr:col>
      <xdr:colOff>161925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14475" y="0"/>
        <a:ext cx="264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133350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6200" y="0"/>
        <a:ext cx="134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477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３次産業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19.6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　　　　　　　　　　　　　　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477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２次産業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9.6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6200" y="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１次産業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85875" y="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716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829425" y="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前記以外・不詳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6752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３次産業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53250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２次産業　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26.2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877050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１次産業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3053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486025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１４年３月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就職者数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4,858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42875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［産業別割合（県外）］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71975" y="0"/>
          <a:ext cx="302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［産業別割合（県内）］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0477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前記以外・不詳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3200400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69.6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203835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県外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  <xdr:twoCellAnchor>
    <xdr:from>
      <xdr:col>3</xdr:col>
      <xdr:colOff>209550</xdr:colOff>
      <xdr:row>13</xdr:row>
      <xdr:rowOff>133350</xdr:rowOff>
    </xdr:from>
    <xdr:to>
      <xdr:col>11</xdr:col>
      <xdr:colOff>533400</xdr:colOff>
      <xdr:row>40</xdr:row>
      <xdr:rowOff>133350</xdr:rowOff>
    </xdr:to>
    <xdr:graphicFrame>
      <xdr:nvGraphicFramePr>
        <xdr:cNvPr id="21" name="Chart 31"/>
        <xdr:cNvGraphicFramePr/>
      </xdr:nvGraphicFramePr>
      <xdr:xfrm>
        <a:off x="952500" y="3886200"/>
        <a:ext cx="4695825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371475</xdr:colOff>
      <xdr:row>36</xdr:row>
      <xdr:rowOff>28575</xdr:rowOff>
    </xdr:from>
    <xdr:to>
      <xdr:col>7</xdr:col>
      <xdr:colOff>495300</xdr:colOff>
      <xdr:row>37</xdr:row>
      <xdr:rowOff>47625</xdr:rowOff>
    </xdr:to>
    <xdr:sp>
      <xdr:nvSpPr>
        <xdr:cNvPr id="22" name="直線コネクタ 23"/>
        <xdr:cNvSpPr>
          <a:spLocks/>
        </xdr:cNvSpPr>
      </xdr:nvSpPr>
      <xdr:spPr>
        <a:xfrm>
          <a:off x="3286125" y="7724775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0.606</cdr:y>
    </cdr:from>
    <cdr:to>
      <cdr:x>0.038</cdr:x>
      <cdr:y>0.66025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23825" y="24003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0.24725</cdr:y>
    </cdr:from>
    <cdr:to>
      <cdr:x>0.13425</cdr:x>
      <cdr:y>0.3015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47700" y="9810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0.0645</cdr:x>
      <cdr:y>0.2235</cdr:y>
    </cdr:from>
    <cdr:to>
      <cdr:x>0.07875</cdr:x>
      <cdr:y>0.27775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342900" y="885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0.32625</cdr:y>
    </cdr:from>
    <cdr:to>
      <cdr:x>0.04125</cdr:x>
      <cdr:y>0.3545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123825" y="1295400"/>
          <a:ext cx="952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0.23425</cdr:y>
    </cdr:from>
    <cdr:to>
      <cdr:x>0.787</cdr:x>
      <cdr:y>0.2785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3876675" y="9239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9</xdr:col>
      <xdr:colOff>600075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561975" y="171450"/>
        <a:ext cx="5400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4</xdr:row>
      <xdr:rowOff>342900</xdr:rowOff>
    </xdr:from>
    <xdr:to>
      <xdr:col>6</xdr:col>
      <xdr:colOff>180975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028700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3</xdr:col>
      <xdr:colOff>409575</xdr:colOff>
      <xdr:row>8</xdr:row>
      <xdr:rowOff>409575</xdr:rowOff>
    </xdr:from>
    <xdr:to>
      <xdr:col>4</xdr:col>
      <xdr:colOff>542925</xdr:colOff>
      <xdr:row>9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8800" y="3095625"/>
          <a:ext cx="790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児童数</a:t>
          </a:r>
        </a:p>
      </xdr:txBody>
    </xdr:sp>
    <xdr:clientData/>
  </xdr:twoCellAnchor>
  <xdr:twoCellAnchor>
    <xdr:from>
      <xdr:col>4</xdr:col>
      <xdr:colOff>657225</xdr:colOff>
      <xdr:row>5</xdr:row>
      <xdr:rowOff>0</xdr:rowOff>
    </xdr:from>
    <xdr:to>
      <xdr:col>5</xdr:col>
      <xdr:colOff>314325</xdr:colOff>
      <xdr:row>6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2733675" y="12001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23</xdr:row>
      <xdr:rowOff>85725</xdr:rowOff>
    </xdr:from>
    <xdr:to>
      <xdr:col>12</xdr:col>
      <xdr:colOff>428625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885825" y="5448300"/>
        <a:ext cx="5162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8625" y="0"/>
        <a:ext cx="3762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0.4825</cdr:y>
    </cdr:from>
    <cdr:to>
      <cdr:x>0.105</cdr:x>
      <cdr:y>0.77425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9055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27010;&#35201;1(&#23567;&#12539;&#20013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１"/>
      <sheetName val="小学校２"/>
      <sheetName val="小学校３"/>
      <sheetName val="中学校１"/>
      <sheetName val="中学校２"/>
      <sheetName val="中学校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5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7.625" style="0" customWidth="1"/>
    <col min="4" max="7" width="6.625" style="0" customWidth="1"/>
    <col min="8" max="8" width="4.50390625" style="0" customWidth="1"/>
    <col min="9" max="9" width="7.625" style="0" customWidth="1"/>
    <col min="10" max="12" width="8.625" style="0" customWidth="1"/>
    <col min="13" max="13" width="2.50390625" style="0" customWidth="1"/>
  </cols>
  <sheetData>
    <row r="1" ht="30.75" customHeight="1"/>
    <row r="2" ht="10.5" customHeight="1"/>
    <row r="3" ht="25.5" customHeight="1">
      <c r="A3" s="21" t="s">
        <v>21</v>
      </c>
    </row>
    <row r="4" spans="2:3" s="10" customFormat="1" ht="20.25" customHeight="1">
      <c r="B4" s="24" t="s">
        <v>140</v>
      </c>
      <c r="C4" s="25"/>
    </row>
    <row r="5" spans="2:13" s="15" customFormat="1" ht="93.75" customHeight="1">
      <c r="B5" s="314" t="s">
        <v>169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8"/>
    </row>
    <row r="6" spans="2:13" s="15" customFormat="1" ht="20.25" customHeight="1">
      <c r="B6" s="37"/>
      <c r="C6" s="153" t="s">
        <v>181</v>
      </c>
      <c r="D6" s="29"/>
      <c r="E6" s="29"/>
      <c r="F6" s="29"/>
      <c r="G6" s="29"/>
      <c r="H6" s="29"/>
      <c r="I6" s="153" t="s">
        <v>182</v>
      </c>
      <c r="J6" s="29"/>
      <c r="K6" s="29"/>
      <c r="L6" s="29"/>
      <c r="M6" s="38"/>
    </row>
    <row r="7" spans="2:13" s="15" customFormat="1" ht="15" customHeight="1">
      <c r="B7" s="37"/>
      <c r="C7" s="66"/>
      <c r="D7" s="66"/>
      <c r="E7" s="66"/>
      <c r="F7" s="66"/>
      <c r="G7" s="154" t="s">
        <v>183</v>
      </c>
      <c r="H7" s="66"/>
      <c r="I7" s="66"/>
      <c r="J7" s="66"/>
      <c r="K7" s="66"/>
      <c r="L7" s="154" t="s">
        <v>173</v>
      </c>
      <c r="M7" s="38"/>
    </row>
    <row r="8" spans="2:13" s="15" customFormat="1" ht="15" customHeight="1">
      <c r="B8" s="37"/>
      <c r="C8" s="316" t="s">
        <v>39</v>
      </c>
      <c r="D8" s="318" t="s">
        <v>184</v>
      </c>
      <c r="E8" s="318"/>
      <c r="F8" s="318"/>
      <c r="G8" s="319"/>
      <c r="H8" s="320"/>
      <c r="I8" s="316" t="s">
        <v>39</v>
      </c>
      <c r="J8" s="318" t="s">
        <v>185</v>
      </c>
      <c r="K8" s="318"/>
      <c r="L8" s="319"/>
      <c r="M8" s="38"/>
    </row>
    <row r="9" spans="2:13" s="15" customFormat="1" ht="15" customHeight="1">
      <c r="B9" s="37"/>
      <c r="C9" s="317"/>
      <c r="D9" s="122" t="s">
        <v>176</v>
      </c>
      <c r="E9" s="122" t="s">
        <v>186</v>
      </c>
      <c r="F9" s="122" t="s">
        <v>187</v>
      </c>
      <c r="G9" s="122" t="s">
        <v>188</v>
      </c>
      <c r="H9" s="320"/>
      <c r="I9" s="317"/>
      <c r="J9" s="122" t="s">
        <v>176</v>
      </c>
      <c r="K9" s="122" t="s">
        <v>177</v>
      </c>
      <c r="L9" s="122" t="s">
        <v>178</v>
      </c>
      <c r="M9" s="38"/>
    </row>
    <row r="10" spans="2:13" s="15" customFormat="1" ht="15" customHeight="1">
      <c r="B10" s="37"/>
      <c r="C10" s="139">
        <v>17</v>
      </c>
      <c r="D10" s="156">
        <v>157</v>
      </c>
      <c r="E10" s="157">
        <v>1</v>
      </c>
      <c r="F10" s="157">
        <v>68</v>
      </c>
      <c r="G10" s="158">
        <v>88</v>
      </c>
      <c r="H10" s="320"/>
      <c r="I10" s="139">
        <v>17</v>
      </c>
      <c r="J10" s="159">
        <v>15154</v>
      </c>
      <c r="K10" s="160">
        <v>7691</v>
      </c>
      <c r="L10" s="161">
        <v>7463</v>
      </c>
      <c r="M10" s="38"/>
    </row>
    <row r="11" spans="2:13" s="15" customFormat="1" ht="15" customHeight="1">
      <c r="B11" s="37"/>
      <c r="C11" s="139">
        <v>18</v>
      </c>
      <c r="D11" s="156">
        <v>157</v>
      </c>
      <c r="E11" s="157">
        <v>1</v>
      </c>
      <c r="F11" s="157">
        <v>68</v>
      </c>
      <c r="G11" s="158">
        <v>88</v>
      </c>
      <c r="H11" s="320"/>
      <c r="I11" s="139">
        <v>18</v>
      </c>
      <c r="J11" s="159">
        <v>14821</v>
      </c>
      <c r="K11" s="160">
        <v>7538</v>
      </c>
      <c r="L11" s="161">
        <v>7283</v>
      </c>
      <c r="M11" s="38"/>
    </row>
    <row r="12" spans="2:13" s="15" customFormat="1" ht="15" customHeight="1">
      <c r="B12" s="37"/>
      <c r="C12" s="139">
        <v>19</v>
      </c>
      <c r="D12" s="156">
        <v>154</v>
      </c>
      <c r="E12" s="157">
        <v>1</v>
      </c>
      <c r="F12" s="157">
        <v>66</v>
      </c>
      <c r="G12" s="158">
        <v>87</v>
      </c>
      <c r="H12" s="320"/>
      <c r="I12" s="139">
        <v>19</v>
      </c>
      <c r="J12" s="159">
        <v>14510</v>
      </c>
      <c r="K12" s="160">
        <v>7272</v>
      </c>
      <c r="L12" s="161">
        <v>7238</v>
      </c>
      <c r="M12" s="38"/>
    </row>
    <row r="13" spans="2:13" s="15" customFormat="1" ht="15" customHeight="1">
      <c r="B13" s="37"/>
      <c r="C13" s="139">
        <v>20</v>
      </c>
      <c r="D13" s="156">
        <v>154</v>
      </c>
      <c r="E13" s="157">
        <v>1</v>
      </c>
      <c r="F13" s="157">
        <v>66</v>
      </c>
      <c r="G13" s="158">
        <v>87</v>
      </c>
      <c r="H13" s="320"/>
      <c r="I13" s="139">
        <v>20</v>
      </c>
      <c r="J13" s="159">
        <v>14005</v>
      </c>
      <c r="K13" s="160">
        <v>6989</v>
      </c>
      <c r="L13" s="161">
        <v>7016</v>
      </c>
      <c r="M13" s="38"/>
    </row>
    <row r="14" spans="2:13" s="15" customFormat="1" ht="15" customHeight="1">
      <c r="B14" s="37"/>
      <c r="C14" s="139">
        <v>21</v>
      </c>
      <c r="D14" s="156">
        <v>149</v>
      </c>
      <c r="E14" s="157">
        <v>1</v>
      </c>
      <c r="F14" s="157">
        <v>62</v>
      </c>
      <c r="G14" s="158">
        <v>86</v>
      </c>
      <c r="H14" s="320"/>
      <c r="I14" s="139">
        <v>21</v>
      </c>
      <c r="J14" s="159">
        <v>13123</v>
      </c>
      <c r="K14" s="160">
        <v>6609</v>
      </c>
      <c r="L14" s="161">
        <v>6514</v>
      </c>
      <c r="M14" s="38"/>
    </row>
    <row r="15" spans="2:13" s="15" customFormat="1" ht="15" customHeight="1">
      <c r="B15" s="37"/>
      <c r="C15" s="139">
        <v>22</v>
      </c>
      <c r="D15" s="156">
        <v>147</v>
      </c>
      <c r="E15" s="157">
        <v>1</v>
      </c>
      <c r="F15" s="157">
        <v>60</v>
      </c>
      <c r="G15" s="158">
        <v>86</v>
      </c>
      <c r="H15" s="320"/>
      <c r="I15" s="139">
        <v>22</v>
      </c>
      <c r="J15" s="159">
        <v>12615</v>
      </c>
      <c r="K15" s="160">
        <v>6314</v>
      </c>
      <c r="L15" s="161">
        <v>6301</v>
      </c>
      <c r="M15" s="38"/>
    </row>
    <row r="16" spans="2:13" s="15" customFormat="1" ht="15" customHeight="1">
      <c r="B16" s="37"/>
      <c r="C16" s="139">
        <v>23</v>
      </c>
      <c r="D16" s="156">
        <v>145</v>
      </c>
      <c r="E16" s="157">
        <v>1</v>
      </c>
      <c r="F16" s="157">
        <v>58</v>
      </c>
      <c r="G16" s="158">
        <v>86</v>
      </c>
      <c r="H16" s="320"/>
      <c r="I16" s="139">
        <v>23</v>
      </c>
      <c r="J16" s="159">
        <v>12075</v>
      </c>
      <c r="K16" s="160">
        <v>6142</v>
      </c>
      <c r="L16" s="161">
        <v>5933</v>
      </c>
      <c r="M16" s="38"/>
    </row>
    <row r="17" spans="2:13" s="15" customFormat="1" ht="15" customHeight="1">
      <c r="B17" s="37"/>
      <c r="C17" s="139">
        <v>24</v>
      </c>
      <c r="D17" s="156">
        <v>142</v>
      </c>
      <c r="E17" s="157">
        <v>1</v>
      </c>
      <c r="F17" s="157">
        <v>57</v>
      </c>
      <c r="G17" s="158">
        <v>84</v>
      </c>
      <c r="H17" s="320"/>
      <c r="I17" s="139">
        <v>24</v>
      </c>
      <c r="J17" s="159">
        <v>12287</v>
      </c>
      <c r="K17" s="160">
        <v>6248</v>
      </c>
      <c r="L17" s="161">
        <v>6039</v>
      </c>
      <c r="M17" s="38"/>
    </row>
    <row r="18" spans="2:13" s="15" customFormat="1" ht="15" customHeight="1">
      <c r="B18" s="37"/>
      <c r="C18" s="139">
        <v>25</v>
      </c>
      <c r="D18" s="156">
        <v>142</v>
      </c>
      <c r="E18" s="157">
        <v>1</v>
      </c>
      <c r="F18" s="157">
        <v>57</v>
      </c>
      <c r="G18" s="158">
        <v>84</v>
      </c>
      <c r="H18" s="320"/>
      <c r="I18" s="139">
        <v>25</v>
      </c>
      <c r="J18" s="159">
        <v>11962</v>
      </c>
      <c r="K18" s="160">
        <v>6138</v>
      </c>
      <c r="L18" s="161">
        <v>5824</v>
      </c>
      <c r="M18" s="38"/>
    </row>
    <row r="19" spans="2:13" s="15" customFormat="1" ht="15" customHeight="1">
      <c r="B19" s="37"/>
      <c r="C19" s="139">
        <v>26</v>
      </c>
      <c r="D19" s="156">
        <v>141</v>
      </c>
      <c r="E19" s="157">
        <v>1</v>
      </c>
      <c r="F19" s="157">
        <v>56</v>
      </c>
      <c r="G19" s="158">
        <v>84</v>
      </c>
      <c r="H19" s="155"/>
      <c r="I19" s="139">
        <v>26</v>
      </c>
      <c r="J19" s="159">
        <v>11709</v>
      </c>
      <c r="K19" s="160">
        <v>5915</v>
      </c>
      <c r="L19" s="161">
        <v>5794</v>
      </c>
      <c r="M19" s="38"/>
    </row>
    <row r="20" spans="2:13" s="15" customFormat="1" ht="15" customHeight="1">
      <c r="B20" s="37"/>
      <c r="C20" s="139">
        <v>27</v>
      </c>
      <c r="D20" s="162">
        <v>113</v>
      </c>
      <c r="E20" s="163">
        <v>1</v>
      </c>
      <c r="F20" s="163">
        <v>52</v>
      </c>
      <c r="G20" s="164">
        <v>60</v>
      </c>
      <c r="H20" s="155"/>
      <c r="I20" s="139">
        <v>27</v>
      </c>
      <c r="J20" s="165">
        <v>8687</v>
      </c>
      <c r="K20" s="166">
        <v>4395</v>
      </c>
      <c r="L20" s="167">
        <v>4292</v>
      </c>
      <c r="M20" s="38"/>
    </row>
    <row r="21" spans="2:13" s="15" customFormat="1" ht="30" customHeight="1">
      <c r="B21" s="37"/>
      <c r="C21" s="139" t="s">
        <v>48</v>
      </c>
      <c r="D21" s="168">
        <f>D20-D19</f>
        <v>-28</v>
      </c>
      <c r="E21" s="169">
        <f>E20-E19</f>
        <v>0</v>
      </c>
      <c r="F21" s="169">
        <f>F20-F19</f>
        <v>-4</v>
      </c>
      <c r="G21" s="170">
        <f>G20-G19</f>
        <v>-24</v>
      </c>
      <c r="H21" s="155"/>
      <c r="I21" s="123" t="s">
        <v>48</v>
      </c>
      <c r="J21" s="171">
        <f>J20-J19</f>
        <v>-3022</v>
      </c>
      <c r="K21" s="172">
        <f>K20-K19</f>
        <v>-1520</v>
      </c>
      <c r="L21" s="173">
        <f>L20-L19</f>
        <v>-1502</v>
      </c>
      <c r="M21" s="38"/>
    </row>
    <row r="22" spans="2:13" s="15" customFormat="1" ht="15" customHeight="1">
      <c r="B22" s="37"/>
      <c r="C22" s="66"/>
      <c r="D22" s="66"/>
      <c r="E22" s="66"/>
      <c r="F22" s="66"/>
      <c r="G22" s="66"/>
      <c r="H22" s="66"/>
      <c r="I22" s="130" t="s">
        <v>46</v>
      </c>
      <c r="J22" s="174">
        <f>ROUND(J20/$J20*100,1)</f>
        <v>100</v>
      </c>
      <c r="K22" s="175">
        <f>ROUND(K20/$J20*100,1)</f>
        <v>50.6</v>
      </c>
      <c r="L22" s="176">
        <f>ROUND(L20/$J20*100,1)</f>
        <v>49.4</v>
      </c>
      <c r="M22" s="38"/>
    </row>
    <row r="23" spans="2:13" s="15" customFormat="1" ht="1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2:13" s="15" customFormat="1" ht="1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2:13" s="15" customFormat="1" ht="1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2:13" s="15" customFormat="1" ht="1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5" customFormat="1" ht="1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2:13" s="15" customFormat="1" ht="1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s="15" customFormat="1" ht="1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s="15" customFormat="1" ht="1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s="15" customFormat="1" ht="1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s="15" customFormat="1" ht="1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s="15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s="15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s="15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s="15" customFormat="1" ht="1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s="15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s="15" customFormat="1" ht="1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s="15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2:13" s="15" customFormat="1" ht="1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s="15" customFormat="1" ht="1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3" s="15" customFormat="1" ht="1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2:13" s="15" customFormat="1" ht="1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s="15" customFormat="1" ht="1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13" s="15" customFormat="1" ht="15" customHeight="1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</sheetData>
  <sheetProtection/>
  <mergeCells count="6">
    <mergeCell ref="B5:L5"/>
    <mergeCell ref="C8:C9"/>
    <mergeCell ref="D8:G8"/>
    <mergeCell ref="H8:H18"/>
    <mergeCell ref="I8:I9"/>
    <mergeCell ref="J8:L8"/>
  </mergeCells>
  <printOptions/>
  <pageMargins left="0.984251968503937" right="0.7874015748031497" top="0.984251968503937" bottom="0.7874015748031497" header="0.5118110236220472" footer="0.5118110236220472"/>
  <pageSetup firstPageNumber="4" useFirstPageNumber="1"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2" sqref="B2:P2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6.625" style="0" customWidth="1"/>
    <col min="4" max="4" width="7.25390625" style="0" customWidth="1"/>
    <col min="5" max="6" width="5.625" style="0" customWidth="1"/>
    <col min="7" max="7" width="6.75390625" style="0" customWidth="1"/>
    <col min="8" max="10" width="5.625" style="0" customWidth="1"/>
    <col min="11" max="11" width="6.375" style="0" customWidth="1"/>
    <col min="12" max="12" width="5.625" style="0" customWidth="1"/>
    <col min="13" max="14" width="5.375" style="0" customWidth="1"/>
    <col min="15" max="16" width="5.625" style="0" customWidth="1"/>
    <col min="17" max="17" width="1.875" style="0" customWidth="1"/>
  </cols>
  <sheetData>
    <row r="1" spans="2:3" s="10" customFormat="1" ht="20.25" customHeight="1">
      <c r="B1" s="24" t="s">
        <v>314</v>
      </c>
      <c r="C1" s="25"/>
    </row>
    <row r="2" spans="2:16" s="15" customFormat="1" ht="55.5" customHeight="1">
      <c r="B2" s="314" t="s">
        <v>257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60"/>
    </row>
    <row r="3" spans="2:16" s="15" customFormat="1" ht="9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0"/>
    </row>
    <row r="4" spans="1:15" s="10" customFormat="1" ht="20.25" customHeight="1">
      <c r="A4" s="12"/>
      <c r="C4" s="112" t="s">
        <v>270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86" t="s">
        <v>194</v>
      </c>
    </row>
    <row r="5" spans="1:15" s="10" customFormat="1" ht="15" customHeight="1">
      <c r="A5" s="11"/>
      <c r="C5" s="316" t="s">
        <v>39</v>
      </c>
      <c r="D5" s="329" t="s">
        <v>33</v>
      </c>
      <c r="E5" s="329"/>
      <c r="F5" s="329"/>
      <c r="G5" s="457"/>
      <c r="H5" s="327" t="s">
        <v>202</v>
      </c>
      <c r="I5" s="329"/>
      <c r="J5" s="329"/>
      <c r="K5" s="457"/>
      <c r="L5" s="321" t="s">
        <v>203</v>
      </c>
      <c r="M5" s="318"/>
      <c r="N5" s="318"/>
      <c r="O5" s="319"/>
    </row>
    <row r="6" spans="1:15" s="10" customFormat="1" ht="15" customHeight="1">
      <c r="A6" s="11"/>
      <c r="C6" s="456"/>
      <c r="D6" s="122" t="s">
        <v>40</v>
      </c>
      <c r="E6" s="122" t="s">
        <v>41</v>
      </c>
      <c r="F6" s="122" t="s">
        <v>42</v>
      </c>
      <c r="G6" s="121" t="s">
        <v>43</v>
      </c>
      <c r="H6" s="123" t="s">
        <v>40</v>
      </c>
      <c r="I6" s="122" t="s">
        <v>41</v>
      </c>
      <c r="J6" s="122" t="s">
        <v>42</v>
      </c>
      <c r="K6" s="122" t="s">
        <v>43</v>
      </c>
      <c r="L6" s="122" t="s">
        <v>40</v>
      </c>
      <c r="M6" s="213" t="s">
        <v>41</v>
      </c>
      <c r="N6" s="213" t="s">
        <v>42</v>
      </c>
      <c r="O6" s="122" t="s">
        <v>43</v>
      </c>
    </row>
    <row r="7" spans="1:15" s="10" customFormat="1" ht="15" customHeight="1">
      <c r="A7" s="11"/>
      <c r="C7" s="139">
        <v>17</v>
      </c>
      <c r="D7" s="159">
        <v>93</v>
      </c>
      <c r="E7" s="160">
        <v>83</v>
      </c>
      <c r="F7" s="160">
        <v>2</v>
      </c>
      <c r="G7" s="161">
        <v>8</v>
      </c>
      <c r="H7" s="159">
        <v>80</v>
      </c>
      <c r="I7" s="160">
        <v>70</v>
      </c>
      <c r="J7" s="160">
        <v>2</v>
      </c>
      <c r="K7" s="161">
        <v>8</v>
      </c>
      <c r="L7" s="159">
        <v>13</v>
      </c>
      <c r="M7" s="160">
        <v>13</v>
      </c>
      <c r="N7" s="160" t="s">
        <v>34</v>
      </c>
      <c r="O7" s="161" t="s">
        <v>34</v>
      </c>
    </row>
    <row r="8" spans="1:15" s="10" customFormat="1" ht="15" customHeight="1">
      <c r="A8" s="11"/>
      <c r="C8" s="139">
        <v>18</v>
      </c>
      <c r="D8" s="159">
        <v>92</v>
      </c>
      <c r="E8" s="160">
        <v>82</v>
      </c>
      <c r="F8" s="160">
        <v>2</v>
      </c>
      <c r="G8" s="161">
        <v>8</v>
      </c>
      <c r="H8" s="159">
        <v>79</v>
      </c>
      <c r="I8" s="160">
        <v>69</v>
      </c>
      <c r="J8" s="160">
        <v>2</v>
      </c>
      <c r="K8" s="161">
        <v>8</v>
      </c>
      <c r="L8" s="159">
        <v>13</v>
      </c>
      <c r="M8" s="160">
        <v>13</v>
      </c>
      <c r="N8" s="160" t="s">
        <v>34</v>
      </c>
      <c r="O8" s="161" t="s">
        <v>34</v>
      </c>
    </row>
    <row r="9" spans="1:15" s="10" customFormat="1" ht="15" customHeight="1">
      <c r="A9" s="11"/>
      <c r="C9" s="139">
        <v>19</v>
      </c>
      <c r="D9" s="159">
        <v>92</v>
      </c>
      <c r="E9" s="160">
        <v>82</v>
      </c>
      <c r="F9" s="160">
        <v>2</v>
      </c>
      <c r="G9" s="161">
        <v>8</v>
      </c>
      <c r="H9" s="159">
        <v>79</v>
      </c>
      <c r="I9" s="160">
        <v>69</v>
      </c>
      <c r="J9" s="160">
        <v>2</v>
      </c>
      <c r="K9" s="161">
        <v>8</v>
      </c>
      <c r="L9" s="159">
        <v>13</v>
      </c>
      <c r="M9" s="160">
        <v>13</v>
      </c>
      <c r="N9" s="160" t="s">
        <v>34</v>
      </c>
      <c r="O9" s="161" t="s">
        <v>34</v>
      </c>
    </row>
    <row r="10" spans="1:15" s="10" customFormat="1" ht="15" customHeight="1">
      <c r="A10" s="11"/>
      <c r="C10" s="139">
        <v>20</v>
      </c>
      <c r="D10" s="159">
        <v>88</v>
      </c>
      <c r="E10" s="160">
        <v>78</v>
      </c>
      <c r="F10" s="160">
        <v>2</v>
      </c>
      <c r="G10" s="161">
        <v>8</v>
      </c>
      <c r="H10" s="159">
        <v>75</v>
      </c>
      <c r="I10" s="160">
        <v>65</v>
      </c>
      <c r="J10" s="160">
        <v>2</v>
      </c>
      <c r="K10" s="161">
        <v>8</v>
      </c>
      <c r="L10" s="159">
        <v>13</v>
      </c>
      <c r="M10" s="160">
        <v>13</v>
      </c>
      <c r="N10" s="160" t="s">
        <v>34</v>
      </c>
      <c r="O10" s="161" t="s">
        <v>34</v>
      </c>
    </row>
    <row r="11" spans="1:15" s="10" customFormat="1" ht="15" customHeight="1">
      <c r="A11" s="11"/>
      <c r="C11" s="139">
        <v>21</v>
      </c>
      <c r="D11" s="159">
        <v>87</v>
      </c>
      <c r="E11" s="160">
        <v>76</v>
      </c>
      <c r="F11" s="160">
        <v>3</v>
      </c>
      <c r="G11" s="161">
        <v>8</v>
      </c>
      <c r="H11" s="159">
        <v>74</v>
      </c>
      <c r="I11" s="160">
        <v>63</v>
      </c>
      <c r="J11" s="160">
        <v>3</v>
      </c>
      <c r="K11" s="161">
        <v>8</v>
      </c>
      <c r="L11" s="159">
        <v>13</v>
      </c>
      <c r="M11" s="160">
        <v>13</v>
      </c>
      <c r="N11" s="160" t="s">
        <v>38</v>
      </c>
      <c r="O11" s="161" t="s">
        <v>38</v>
      </c>
    </row>
    <row r="12" spans="1:15" s="10" customFormat="1" ht="15" customHeight="1">
      <c r="A12" s="11"/>
      <c r="C12" s="139">
        <v>22</v>
      </c>
      <c r="D12" s="159">
        <v>82</v>
      </c>
      <c r="E12" s="160">
        <v>71</v>
      </c>
      <c r="F12" s="160">
        <v>3</v>
      </c>
      <c r="G12" s="161">
        <v>8</v>
      </c>
      <c r="H12" s="159">
        <v>69</v>
      </c>
      <c r="I12" s="160">
        <v>58</v>
      </c>
      <c r="J12" s="160">
        <v>3</v>
      </c>
      <c r="K12" s="161">
        <v>8</v>
      </c>
      <c r="L12" s="159">
        <v>13</v>
      </c>
      <c r="M12" s="160">
        <v>13</v>
      </c>
      <c r="N12" s="160" t="s">
        <v>38</v>
      </c>
      <c r="O12" s="161" t="s">
        <v>38</v>
      </c>
    </row>
    <row r="13" spans="1:15" s="10" customFormat="1" ht="15" customHeight="1">
      <c r="A13" s="11"/>
      <c r="C13" s="139">
        <v>23</v>
      </c>
      <c r="D13" s="159">
        <v>82</v>
      </c>
      <c r="E13" s="160">
        <v>71</v>
      </c>
      <c r="F13" s="160">
        <v>3</v>
      </c>
      <c r="G13" s="161">
        <v>8</v>
      </c>
      <c r="H13" s="159">
        <v>69</v>
      </c>
      <c r="I13" s="160">
        <v>58</v>
      </c>
      <c r="J13" s="160">
        <v>3</v>
      </c>
      <c r="K13" s="161">
        <v>8</v>
      </c>
      <c r="L13" s="159">
        <v>13</v>
      </c>
      <c r="M13" s="160">
        <v>13</v>
      </c>
      <c r="N13" s="160" t="s">
        <v>38</v>
      </c>
      <c r="O13" s="161" t="s">
        <v>38</v>
      </c>
    </row>
    <row r="14" spans="1:15" s="10" customFormat="1" ht="15" customHeight="1">
      <c r="A14" s="11"/>
      <c r="C14" s="139">
        <v>24</v>
      </c>
      <c r="D14" s="159">
        <v>81</v>
      </c>
      <c r="E14" s="160">
        <v>72</v>
      </c>
      <c r="F14" s="160">
        <v>3</v>
      </c>
      <c r="G14" s="161">
        <v>6</v>
      </c>
      <c r="H14" s="159">
        <v>68</v>
      </c>
      <c r="I14" s="160">
        <v>59</v>
      </c>
      <c r="J14" s="160">
        <v>3</v>
      </c>
      <c r="K14" s="161">
        <v>6</v>
      </c>
      <c r="L14" s="159">
        <v>13</v>
      </c>
      <c r="M14" s="160">
        <v>13</v>
      </c>
      <c r="N14" s="160" t="s">
        <v>38</v>
      </c>
      <c r="O14" s="161" t="s">
        <v>38</v>
      </c>
    </row>
    <row r="15" spans="1:15" s="10" customFormat="1" ht="15" customHeight="1">
      <c r="A15" s="11"/>
      <c r="C15" s="139">
        <v>25</v>
      </c>
      <c r="D15" s="159">
        <v>81</v>
      </c>
      <c r="E15" s="160">
        <v>72</v>
      </c>
      <c r="F15" s="160">
        <v>3</v>
      </c>
      <c r="G15" s="161">
        <v>6</v>
      </c>
      <c r="H15" s="159">
        <v>68</v>
      </c>
      <c r="I15" s="160">
        <v>59</v>
      </c>
      <c r="J15" s="160">
        <v>3</v>
      </c>
      <c r="K15" s="161">
        <v>6</v>
      </c>
      <c r="L15" s="159">
        <v>13</v>
      </c>
      <c r="M15" s="160">
        <v>13</v>
      </c>
      <c r="N15" s="160" t="s">
        <v>38</v>
      </c>
      <c r="O15" s="161" t="s">
        <v>38</v>
      </c>
    </row>
    <row r="16" spans="1:15" s="10" customFormat="1" ht="15" customHeight="1">
      <c r="A16" s="11"/>
      <c r="C16" s="139">
        <v>26</v>
      </c>
      <c r="D16" s="159">
        <v>81</v>
      </c>
      <c r="E16" s="160">
        <v>72</v>
      </c>
      <c r="F16" s="160">
        <v>3</v>
      </c>
      <c r="G16" s="161">
        <v>6</v>
      </c>
      <c r="H16" s="159">
        <v>68</v>
      </c>
      <c r="I16" s="160">
        <v>59</v>
      </c>
      <c r="J16" s="160">
        <v>3</v>
      </c>
      <c r="K16" s="161">
        <v>6</v>
      </c>
      <c r="L16" s="159">
        <v>13</v>
      </c>
      <c r="M16" s="160">
        <v>13</v>
      </c>
      <c r="N16" s="160" t="s">
        <v>38</v>
      </c>
      <c r="O16" s="161" t="s">
        <v>38</v>
      </c>
    </row>
    <row r="17" spans="1:15" s="10" customFormat="1" ht="15" customHeight="1">
      <c r="A17" s="11"/>
      <c r="C17" s="139">
        <v>27</v>
      </c>
      <c r="D17" s="165">
        <v>81</v>
      </c>
      <c r="E17" s="166">
        <v>72</v>
      </c>
      <c r="F17" s="166">
        <v>3</v>
      </c>
      <c r="G17" s="167">
        <v>6</v>
      </c>
      <c r="H17" s="165">
        <v>68</v>
      </c>
      <c r="I17" s="166">
        <v>59</v>
      </c>
      <c r="J17" s="166">
        <v>3</v>
      </c>
      <c r="K17" s="167">
        <v>6</v>
      </c>
      <c r="L17" s="165">
        <f>SUM(M17:O17)</f>
        <v>13</v>
      </c>
      <c r="M17" s="166">
        <v>13</v>
      </c>
      <c r="N17" s="166" t="s">
        <v>204</v>
      </c>
      <c r="O17" s="167" t="s">
        <v>204</v>
      </c>
    </row>
    <row r="18" spans="1:15" s="10" customFormat="1" ht="30" customHeight="1">
      <c r="A18" s="11"/>
      <c r="C18" s="139" t="s">
        <v>44</v>
      </c>
      <c r="D18" s="214">
        <f aca="true" t="shared" si="0" ref="D18:M18">D17-D16</f>
        <v>0</v>
      </c>
      <c r="E18" s="215">
        <f t="shared" si="0"/>
        <v>0</v>
      </c>
      <c r="F18" s="215">
        <f t="shared" si="0"/>
        <v>0</v>
      </c>
      <c r="G18" s="216">
        <f t="shared" si="0"/>
        <v>0</v>
      </c>
      <c r="H18" s="214">
        <f t="shared" si="0"/>
        <v>0</v>
      </c>
      <c r="I18" s="215">
        <f t="shared" si="0"/>
        <v>0</v>
      </c>
      <c r="J18" s="215">
        <f t="shared" si="0"/>
        <v>0</v>
      </c>
      <c r="K18" s="216">
        <f t="shared" si="0"/>
        <v>0</v>
      </c>
      <c r="L18" s="214">
        <f t="shared" si="0"/>
        <v>0</v>
      </c>
      <c r="M18" s="215">
        <f t="shared" si="0"/>
        <v>0</v>
      </c>
      <c r="N18" s="215" t="s">
        <v>204</v>
      </c>
      <c r="O18" s="216" t="s">
        <v>204</v>
      </c>
    </row>
    <row r="19" spans="1:16" s="10" customFormat="1" ht="15" customHeight="1">
      <c r="A19" s="11"/>
      <c r="C19" s="53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s="13" customFormat="1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s="15" customFormat="1" ht="78.75" customHeight="1">
      <c r="B21" s="422" t="s">
        <v>269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</row>
    <row r="22" spans="2:16" s="15" customFormat="1" ht="12" customHeight="1">
      <c r="B22" s="3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10" customFormat="1" ht="20.25" customHeight="1">
      <c r="A23" s="12"/>
      <c r="C23" s="112" t="s">
        <v>271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86" t="s">
        <v>35</v>
      </c>
    </row>
    <row r="24" spans="3:16" ht="12" customHeight="1">
      <c r="C24" s="316" t="s">
        <v>39</v>
      </c>
      <c r="D24" s="329" t="s">
        <v>36</v>
      </c>
      <c r="E24" s="329"/>
      <c r="F24" s="329"/>
      <c r="G24" s="132"/>
      <c r="H24" s="132"/>
      <c r="I24" s="132"/>
      <c r="J24" s="132"/>
      <c r="K24" s="132"/>
      <c r="L24" s="132"/>
      <c r="M24" s="132"/>
      <c r="N24" s="132"/>
      <c r="O24" s="132"/>
      <c r="P24" s="212"/>
    </row>
    <row r="25" spans="3:16" ht="15" customHeight="1">
      <c r="C25" s="458"/>
      <c r="D25" s="459"/>
      <c r="E25" s="459"/>
      <c r="F25" s="459"/>
      <c r="G25" s="321" t="s">
        <v>205</v>
      </c>
      <c r="H25" s="318"/>
      <c r="I25" s="318"/>
      <c r="J25" s="318"/>
      <c r="K25" s="318"/>
      <c r="L25" s="318"/>
      <c r="M25" s="318"/>
      <c r="N25" s="318"/>
      <c r="O25" s="318"/>
      <c r="P25" s="319"/>
    </row>
    <row r="26" spans="3:16" ht="15" customHeight="1">
      <c r="C26" s="317"/>
      <c r="D26" s="122" t="s">
        <v>206</v>
      </c>
      <c r="E26" s="122" t="s">
        <v>207</v>
      </c>
      <c r="F26" s="121" t="s">
        <v>208</v>
      </c>
      <c r="G26" s="123" t="s">
        <v>209</v>
      </c>
      <c r="H26" s="122" t="s">
        <v>210</v>
      </c>
      <c r="I26" s="122" t="s">
        <v>211</v>
      </c>
      <c r="J26" s="122" t="s">
        <v>212</v>
      </c>
      <c r="K26" s="122" t="s">
        <v>213</v>
      </c>
      <c r="L26" s="122" t="s">
        <v>214</v>
      </c>
      <c r="M26" s="122" t="s">
        <v>215</v>
      </c>
      <c r="N26" s="122" t="s">
        <v>37</v>
      </c>
      <c r="O26" s="122" t="s">
        <v>216</v>
      </c>
      <c r="P26" s="122" t="s">
        <v>217</v>
      </c>
    </row>
    <row r="27" spans="3:16" ht="15" customHeight="1">
      <c r="C27" s="139">
        <v>17</v>
      </c>
      <c r="D27" s="159">
        <v>43960</v>
      </c>
      <c r="E27" s="160">
        <v>22288</v>
      </c>
      <c r="F27" s="161">
        <v>21672</v>
      </c>
      <c r="G27" s="159">
        <v>27411</v>
      </c>
      <c r="H27" s="160">
        <v>2079</v>
      </c>
      <c r="I27" s="160">
        <v>5016</v>
      </c>
      <c r="J27" s="160">
        <v>3902</v>
      </c>
      <c r="K27" s="160">
        <v>284</v>
      </c>
      <c r="L27" s="160">
        <v>1022</v>
      </c>
      <c r="M27" s="160">
        <v>245</v>
      </c>
      <c r="N27" s="160">
        <v>95</v>
      </c>
      <c r="O27" s="160">
        <v>690</v>
      </c>
      <c r="P27" s="161">
        <v>3216</v>
      </c>
    </row>
    <row r="28" spans="3:16" ht="15" customHeight="1">
      <c r="C28" s="139">
        <v>18</v>
      </c>
      <c r="D28" s="159">
        <v>42844</v>
      </c>
      <c r="E28" s="160">
        <v>21700</v>
      </c>
      <c r="F28" s="161">
        <v>21144</v>
      </c>
      <c r="G28" s="159">
        <v>26061</v>
      </c>
      <c r="H28" s="160">
        <v>1902</v>
      </c>
      <c r="I28" s="160">
        <v>4915</v>
      </c>
      <c r="J28" s="160">
        <v>3583</v>
      </c>
      <c r="K28" s="160">
        <v>269</v>
      </c>
      <c r="L28" s="160">
        <v>828</v>
      </c>
      <c r="M28" s="160">
        <v>248</v>
      </c>
      <c r="N28" s="160">
        <v>113</v>
      </c>
      <c r="O28" s="160">
        <v>693</v>
      </c>
      <c r="P28" s="161">
        <v>4232</v>
      </c>
    </row>
    <row r="29" spans="3:16" ht="15" customHeight="1">
      <c r="C29" s="139">
        <v>19</v>
      </c>
      <c r="D29" s="159">
        <v>41882</v>
      </c>
      <c r="E29" s="160">
        <v>21217</v>
      </c>
      <c r="F29" s="161">
        <v>20665</v>
      </c>
      <c r="G29" s="159">
        <v>25441</v>
      </c>
      <c r="H29" s="160">
        <v>1858</v>
      </c>
      <c r="I29" s="160">
        <v>4754</v>
      </c>
      <c r="J29" s="160">
        <v>3477</v>
      </c>
      <c r="K29" s="160">
        <v>275</v>
      </c>
      <c r="L29" s="160">
        <v>786</v>
      </c>
      <c r="M29" s="160">
        <v>243</v>
      </c>
      <c r="N29" s="160">
        <v>124</v>
      </c>
      <c r="O29" s="160">
        <v>685</v>
      </c>
      <c r="P29" s="161">
        <v>4239</v>
      </c>
    </row>
    <row r="30" spans="3:16" ht="15" customHeight="1">
      <c r="C30" s="139">
        <v>20</v>
      </c>
      <c r="D30" s="159">
        <v>40997</v>
      </c>
      <c r="E30" s="160">
        <v>20743</v>
      </c>
      <c r="F30" s="161">
        <v>20254</v>
      </c>
      <c r="G30" s="159">
        <v>25126</v>
      </c>
      <c r="H30" s="160">
        <v>1818</v>
      </c>
      <c r="I30" s="160">
        <v>4544</v>
      </c>
      <c r="J30" s="160">
        <v>3344</v>
      </c>
      <c r="K30" s="160">
        <v>281</v>
      </c>
      <c r="L30" s="160">
        <v>776</v>
      </c>
      <c r="M30" s="160">
        <v>238</v>
      </c>
      <c r="N30" s="160">
        <v>118</v>
      </c>
      <c r="O30" s="160">
        <v>627</v>
      </c>
      <c r="P30" s="161">
        <v>4125</v>
      </c>
    </row>
    <row r="31" spans="3:16" ht="15" customHeight="1">
      <c r="C31" s="139">
        <v>21</v>
      </c>
      <c r="D31" s="159">
        <v>40097</v>
      </c>
      <c r="E31" s="160">
        <v>20321</v>
      </c>
      <c r="F31" s="161">
        <v>19776</v>
      </c>
      <c r="G31" s="159">
        <v>24785</v>
      </c>
      <c r="H31" s="160">
        <v>1733</v>
      </c>
      <c r="I31" s="160">
        <v>4341</v>
      </c>
      <c r="J31" s="160">
        <v>3214</v>
      </c>
      <c r="K31" s="160">
        <v>297</v>
      </c>
      <c r="L31" s="160">
        <v>728</v>
      </c>
      <c r="M31" s="160">
        <v>241</v>
      </c>
      <c r="N31" s="160">
        <v>93</v>
      </c>
      <c r="O31" s="160">
        <v>635</v>
      </c>
      <c r="P31" s="161">
        <v>4030</v>
      </c>
    </row>
    <row r="32" spans="3:16" ht="15" customHeight="1">
      <c r="C32" s="139">
        <v>22</v>
      </c>
      <c r="D32" s="159">
        <v>39350</v>
      </c>
      <c r="E32" s="160">
        <v>19810</v>
      </c>
      <c r="F32" s="161">
        <v>19540</v>
      </c>
      <c r="G32" s="159">
        <v>24316</v>
      </c>
      <c r="H32" s="160">
        <v>1694</v>
      </c>
      <c r="I32" s="160">
        <v>4280</v>
      </c>
      <c r="J32" s="160">
        <v>2993</v>
      </c>
      <c r="K32" s="160">
        <v>314</v>
      </c>
      <c r="L32" s="160">
        <v>745</v>
      </c>
      <c r="M32" s="160">
        <v>246</v>
      </c>
      <c r="N32" s="160">
        <v>74</v>
      </c>
      <c r="O32" s="160">
        <v>638</v>
      </c>
      <c r="P32" s="161">
        <v>4050</v>
      </c>
    </row>
    <row r="33" spans="3:16" ht="15" customHeight="1">
      <c r="C33" s="139">
        <v>23</v>
      </c>
      <c r="D33" s="159">
        <v>38374</v>
      </c>
      <c r="E33" s="160">
        <v>19480</v>
      </c>
      <c r="F33" s="161">
        <v>18894</v>
      </c>
      <c r="G33" s="159">
        <v>23653</v>
      </c>
      <c r="H33" s="160">
        <v>1610</v>
      </c>
      <c r="I33" s="160">
        <v>4072</v>
      </c>
      <c r="J33" s="160">
        <v>3067</v>
      </c>
      <c r="K33" s="160">
        <v>309</v>
      </c>
      <c r="L33" s="160">
        <v>733</v>
      </c>
      <c r="M33" s="160">
        <v>242</v>
      </c>
      <c r="N33" s="160">
        <v>75</v>
      </c>
      <c r="O33" s="160">
        <v>640</v>
      </c>
      <c r="P33" s="161">
        <v>3973</v>
      </c>
    </row>
    <row r="34" spans="3:16" ht="15" customHeight="1">
      <c r="C34" s="139">
        <v>24</v>
      </c>
      <c r="D34" s="159">
        <v>37533</v>
      </c>
      <c r="E34" s="160">
        <v>19054</v>
      </c>
      <c r="F34" s="161">
        <v>18479</v>
      </c>
      <c r="G34" s="159">
        <v>23011</v>
      </c>
      <c r="H34" s="160">
        <v>1610</v>
      </c>
      <c r="I34" s="160">
        <v>4033</v>
      </c>
      <c r="J34" s="160">
        <v>2970</v>
      </c>
      <c r="K34" s="160">
        <v>316</v>
      </c>
      <c r="L34" s="160">
        <v>735</v>
      </c>
      <c r="M34" s="160">
        <v>242</v>
      </c>
      <c r="N34" s="160">
        <v>74</v>
      </c>
      <c r="O34" s="160">
        <v>583</v>
      </c>
      <c r="P34" s="161">
        <v>3959</v>
      </c>
    </row>
    <row r="35" spans="3:16" ht="15" customHeight="1">
      <c r="C35" s="139">
        <v>25</v>
      </c>
      <c r="D35" s="159">
        <v>36252</v>
      </c>
      <c r="E35" s="160">
        <v>18479</v>
      </c>
      <c r="F35" s="161">
        <v>17773</v>
      </c>
      <c r="G35" s="159">
        <v>22244</v>
      </c>
      <c r="H35" s="160">
        <v>1588</v>
      </c>
      <c r="I35" s="160">
        <v>3837</v>
      </c>
      <c r="J35" s="160">
        <v>2856</v>
      </c>
      <c r="K35" s="160">
        <v>297</v>
      </c>
      <c r="L35" s="160">
        <v>726</v>
      </c>
      <c r="M35" s="160">
        <v>246</v>
      </c>
      <c r="N35" s="160">
        <v>87</v>
      </c>
      <c r="O35" s="160">
        <v>585</v>
      </c>
      <c r="P35" s="161">
        <v>3786</v>
      </c>
    </row>
    <row r="36" spans="3:16" ht="15" customHeight="1">
      <c r="C36" s="139">
        <v>26</v>
      </c>
      <c r="D36" s="159">
        <v>35879</v>
      </c>
      <c r="E36" s="160">
        <v>18197</v>
      </c>
      <c r="F36" s="161">
        <v>17682</v>
      </c>
      <c r="G36" s="159">
        <v>22056</v>
      </c>
      <c r="H36" s="160">
        <v>1591</v>
      </c>
      <c r="I36" s="160">
        <v>3814</v>
      </c>
      <c r="J36" s="160">
        <v>2751</v>
      </c>
      <c r="K36" s="160">
        <v>280</v>
      </c>
      <c r="L36" s="160">
        <v>740</v>
      </c>
      <c r="M36" s="160">
        <v>242</v>
      </c>
      <c r="N36" s="160">
        <v>82</v>
      </c>
      <c r="O36" s="160">
        <v>606</v>
      </c>
      <c r="P36" s="161">
        <v>3717</v>
      </c>
    </row>
    <row r="37" spans="3:18" ht="15" customHeight="1">
      <c r="C37" s="139">
        <v>27</v>
      </c>
      <c r="D37" s="219">
        <v>35313</v>
      </c>
      <c r="E37" s="220">
        <v>17913</v>
      </c>
      <c r="F37" s="221">
        <v>17400</v>
      </c>
      <c r="G37" s="219">
        <v>21794</v>
      </c>
      <c r="H37" s="220">
        <v>1521</v>
      </c>
      <c r="I37" s="220">
        <v>3682</v>
      </c>
      <c r="J37" s="220">
        <v>2741</v>
      </c>
      <c r="K37" s="220">
        <v>142</v>
      </c>
      <c r="L37" s="220">
        <v>769</v>
      </c>
      <c r="M37" s="220">
        <v>252</v>
      </c>
      <c r="N37" s="220">
        <v>84</v>
      </c>
      <c r="O37" s="220">
        <v>679</v>
      </c>
      <c r="P37" s="221">
        <v>3649</v>
      </c>
      <c r="R37" s="68"/>
    </row>
    <row r="38" spans="3:16" ht="30" customHeight="1">
      <c r="C38" s="139" t="s">
        <v>45</v>
      </c>
      <c r="D38" s="171">
        <f aca="true" t="shared" si="1" ref="D38:P38">D37-D36</f>
        <v>-566</v>
      </c>
      <c r="E38" s="172">
        <f t="shared" si="1"/>
        <v>-284</v>
      </c>
      <c r="F38" s="173">
        <f t="shared" si="1"/>
        <v>-282</v>
      </c>
      <c r="G38" s="171">
        <f t="shared" si="1"/>
        <v>-262</v>
      </c>
      <c r="H38" s="172">
        <f t="shared" si="1"/>
        <v>-70</v>
      </c>
      <c r="I38" s="172">
        <f t="shared" si="1"/>
        <v>-132</v>
      </c>
      <c r="J38" s="172">
        <f t="shared" si="1"/>
        <v>-10</v>
      </c>
      <c r="K38" s="172">
        <f t="shared" si="1"/>
        <v>-138</v>
      </c>
      <c r="L38" s="172">
        <f t="shared" si="1"/>
        <v>29</v>
      </c>
      <c r="M38" s="172">
        <f t="shared" si="1"/>
        <v>10</v>
      </c>
      <c r="N38" s="172">
        <f t="shared" si="1"/>
        <v>2</v>
      </c>
      <c r="O38" s="172">
        <f t="shared" si="1"/>
        <v>73</v>
      </c>
      <c r="P38" s="173">
        <f t="shared" si="1"/>
        <v>-68</v>
      </c>
    </row>
    <row r="39" spans="1:18" ht="15" customHeight="1">
      <c r="A39" s="28"/>
      <c r="B39" s="28"/>
      <c r="C39" s="130" t="s">
        <v>46</v>
      </c>
      <c r="D39" s="144">
        <f>ROUND(D37/$D37*100,1)</f>
        <v>100</v>
      </c>
      <c r="E39" s="145">
        <f aca="true" t="shared" si="2" ref="E39:P39">ROUND(E37/$D37*100,1)</f>
        <v>50.7</v>
      </c>
      <c r="F39" s="145">
        <f t="shared" si="2"/>
        <v>49.3</v>
      </c>
      <c r="G39" s="144">
        <f t="shared" si="2"/>
        <v>61.7</v>
      </c>
      <c r="H39" s="145">
        <f t="shared" si="2"/>
        <v>4.3</v>
      </c>
      <c r="I39" s="145">
        <f t="shared" si="2"/>
        <v>10.4</v>
      </c>
      <c r="J39" s="145">
        <f t="shared" si="2"/>
        <v>7.8</v>
      </c>
      <c r="K39" s="145">
        <f t="shared" si="2"/>
        <v>0.4</v>
      </c>
      <c r="L39" s="145">
        <f t="shared" si="2"/>
        <v>2.2</v>
      </c>
      <c r="M39" s="145">
        <f t="shared" si="2"/>
        <v>0.7</v>
      </c>
      <c r="N39" s="145">
        <f>ROUND(N37/$D37*100,1)</f>
        <v>0.2</v>
      </c>
      <c r="O39" s="145">
        <f t="shared" si="2"/>
        <v>1.9</v>
      </c>
      <c r="P39" s="146">
        <f t="shared" si="2"/>
        <v>10.3</v>
      </c>
      <c r="R39" s="73"/>
    </row>
    <row r="40" spans="1:16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</sheetData>
  <sheetProtection/>
  <mergeCells count="9">
    <mergeCell ref="B2:P2"/>
    <mergeCell ref="C5:C6"/>
    <mergeCell ref="D5:G5"/>
    <mergeCell ref="H5:K5"/>
    <mergeCell ref="L5:O5"/>
    <mergeCell ref="G25:P25"/>
    <mergeCell ref="B21:P21"/>
    <mergeCell ref="C24:C26"/>
    <mergeCell ref="D24:F25"/>
  </mergeCells>
  <printOptions/>
  <pageMargins left="0.7086614173228347" right="0.6299212598425197" top="0.984251968503937" bottom="0.7874015748031497" header="0.5118110236220472" footer="0.5118110236220472"/>
  <pageSetup firstPageNumber="13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3.125" style="0" customWidth="1"/>
    <col min="2" max="2" width="5.625" style="0" customWidth="1"/>
    <col min="3" max="3" width="8.375" style="0" customWidth="1"/>
    <col min="4" max="9" width="9.625" style="0" customWidth="1"/>
    <col min="10" max="10" width="5.875" style="0" customWidth="1"/>
    <col min="11" max="11" width="6.625" style="0" customWidth="1"/>
    <col min="12" max="14" width="5.875" style="0" customWidth="1"/>
  </cols>
  <sheetData>
    <row r="1" spans="1:15" ht="13.5" customHeight="1">
      <c r="A1" s="5"/>
      <c r="B1" s="5"/>
      <c r="C1" s="4"/>
      <c r="D1" s="4"/>
      <c r="E1" s="4"/>
      <c r="F1" s="4"/>
      <c r="G1" s="4"/>
      <c r="H1" s="7"/>
      <c r="I1" s="4"/>
      <c r="J1" s="4"/>
      <c r="K1" s="4"/>
      <c r="L1" s="4"/>
      <c r="M1" s="4"/>
      <c r="N1" s="7"/>
      <c r="O1" s="2"/>
    </row>
    <row r="2" spans="1:15" ht="20.25" customHeight="1">
      <c r="A2" s="5"/>
      <c r="B2" s="5"/>
      <c r="C2" s="4"/>
      <c r="D2" s="4"/>
      <c r="E2" s="4"/>
      <c r="F2" s="4"/>
      <c r="G2" s="4"/>
      <c r="H2" s="7"/>
      <c r="I2" s="4"/>
      <c r="J2" s="4"/>
      <c r="K2" s="4"/>
      <c r="L2" s="4"/>
      <c r="M2" s="4"/>
      <c r="N2" s="7"/>
      <c r="O2" s="2"/>
    </row>
    <row r="3" spans="1:15" ht="20.25" customHeight="1">
      <c r="A3" s="5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7"/>
      <c r="O3" s="2"/>
    </row>
    <row r="4" spans="1:15" ht="20.25" customHeight="1">
      <c r="A4" s="5"/>
      <c r="C4" s="4"/>
      <c r="D4" s="4"/>
      <c r="E4" s="4"/>
      <c r="F4" s="4"/>
      <c r="G4" s="4"/>
      <c r="H4" s="7"/>
      <c r="I4" s="4"/>
      <c r="J4" s="4"/>
      <c r="K4" s="4"/>
      <c r="L4" s="4"/>
      <c r="M4" s="4"/>
      <c r="N4" s="7"/>
      <c r="O4" s="2"/>
    </row>
    <row r="5" spans="1:15" ht="20.25" customHeight="1">
      <c r="A5" s="5"/>
      <c r="C5" s="4"/>
      <c r="D5" s="4"/>
      <c r="E5" s="4"/>
      <c r="F5" s="4"/>
      <c r="G5" s="4"/>
      <c r="H5" s="7"/>
      <c r="I5" s="4"/>
      <c r="J5" s="4"/>
      <c r="K5" s="4"/>
      <c r="L5" s="4"/>
      <c r="M5" s="4"/>
      <c r="N5" s="7"/>
      <c r="O5" s="2"/>
    </row>
    <row r="6" spans="1:15" ht="42.75" customHeight="1">
      <c r="A6" s="5"/>
      <c r="C6" s="4"/>
      <c r="D6" s="4"/>
      <c r="E6" s="4"/>
      <c r="F6" s="4"/>
      <c r="G6" s="4"/>
      <c r="H6" s="7"/>
      <c r="I6" s="4"/>
      <c r="J6" s="4"/>
      <c r="K6" s="4"/>
      <c r="L6" s="4"/>
      <c r="M6" s="4"/>
      <c r="N6" s="7"/>
      <c r="O6" s="2"/>
    </row>
    <row r="7" spans="1:15" ht="46.5" customHeight="1">
      <c r="A7" s="2"/>
      <c r="C7" s="386"/>
      <c r="D7" s="386"/>
      <c r="E7" s="386"/>
      <c r="F7" s="386"/>
      <c r="G7" s="386"/>
      <c r="H7" s="386"/>
      <c r="I7" s="386"/>
      <c r="J7" s="386"/>
      <c r="K7" s="50"/>
      <c r="L7" s="50"/>
      <c r="M7" s="50"/>
      <c r="N7" s="50"/>
      <c r="O7" s="1"/>
    </row>
    <row r="8" spans="1:15" ht="41.25" customHeight="1">
      <c r="A8" s="2"/>
      <c r="C8" s="386"/>
      <c r="D8" s="386"/>
      <c r="E8" s="386"/>
      <c r="F8" s="386"/>
      <c r="G8" s="386"/>
      <c r="H8" s="386"/>
      <c r="I8" s="386"/>
      <c r="J8" s="386"/>
      <c r="K8" s="50"/>
      <c r="L8" s="50"/>
      <c r="M8" s="50"/>
      <c r="N8" s="50"/>
      <c r="O8" s="1"/>
    </row>
    <row r="9" spans="1:15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0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0.25" customHeight="1">
      <c r="A11" s="51"/>
      <c r="B11" s="5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0.25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s="15" customFormat="1" ht="66.75" customHeight="1">
      <c r="B13" s="326" t="s">
        <v>258</v>
      </c>
      <c r="C13" s="460"/>
      <c r="D13" s="460"/>
      <c r="E13" s="460"/>
      <c r="F13" s="460"/>
      <c r="G13" s="460"/>
      <c r="H13" s="460"/>
      <c r="I13" s="460"/>
      <c r="J13" s="36"/>
      <c r="K13" s="36"/>
      <c r="L13" s="36"/>
      <c r="M13" s="36"/>
      <c r="N13" s="36"/>
      <c r="O13" s="36"/>
    </row>
    <row r="14" spans="2:15" ht="8.25" customHeight="1">
      <c r="B14" s="20"/>
      <c r="C14" s="20"/>
      <c r="D14" s="20"/>
      <c r="E14" s="20"/>
      <c r="F14" s="20"/>
      <c r="G14" s="20"/>
      <c r="H14" s="20"/>
      <c r="I14" s="20"/>
      <c r="O14" s="2"/>
    </row>
    <row r="15" spans="3:9" ht="20.25" customHeight="1">
      <c r="C15" s="112" t="s">
        <v>272</v>
      </c>
      <c r="D15" s="66"/>
      <c r="E15" s="66"/>
      <c r="F15" s="66"/>
      <c r="G15" s="66"/>
      <c r="H15" s="66"/>
      <c r="I15" s="222" t="s">
        <v>190</v>
      </c>
    </row>
    <row r="16" spans="3:9" ht="16.5" customHeight="1">
      <c r="C16" s="316" t="s">
        <v>47</v>
      </c>
      <c r="D16" s="318" t="s">
        <v>218</v>
      </c>
      <c r="E16" s="318"/>
      <c r="F16" s="318"/>
      <c r="G16" s="321" t="s">
        <v>219</v>
      </c>
      <c r="H16" s="318"/>
      <c r="I16" s="319"/>
    </row>
    <row r="17" spans="3:9" ht="16.5" customHeight="1">
      <c r="C17" s="317"/>
      <c r="D17" s="122" t="s">
        <v>191</v>
      </c>
      <c r="E17" s="122" t="s">
        <v>192</v>
      </c>
      <c r="F17" s="121" t="s">
        <v>193</v>
      </c>
      <c r="G17" s="123" t="s">
        <v>191</v>
      </c>
      <c r="H17" s="122" t="s">
        <v>192</v>
      </c>
      <c r="I17" s="122" t="s">
        <v>193</v>
      </c>
    </row>
    <row r="18" spans="3:9" ht="16.5" customHeight="1">
      <c r="C18" s="139">
        <v>17</v>
      </c>
      <c r="D18" s="159">
        <v>3511</v>
      </c>
      <c r="E18" s="160">
        <v>2553</v>
      </c>
      <c r="F18" s="161">
        <v>958</v>
      </c>
      <c r="G18" s="159">
        <v>829</v>
      </c>
      <c r="H18" s="160">
        <v>595</v>
      </c>
      <c r="I18" s="161">
        <v>234</v>
      </c>
    </row>
    <row r="19" spans="3:9" ht="16.5" customHeight="1">
      <c r="C19" s="139">
        <v>18</v>
      </c>
      <c r="D19" s="159">
        <v>3417</v>
      </c>
      <c r="E19" s="160">
        <v>2480</v>
      </c>
      <c r="F19" s="161">
        <v>937</v>
      </c>
      <c r="G19" s="159">
        <v>802</v>
      </c>
      <c r="H19" s="160">
        <v>576</v>
      </c>
      <c r="I19" s="161">
        <v>226</v>
      </c>
    </row>
    <row r="20" spans="3:9" ht="16.5" customHeight="1">
      <c r="C20" s="139">
        <v>19</v>
      </c>
      <c r="D20" s="159">
        <v>3355</v>
      </c>
      <c r="E20" s="160">
        <v>2421</v>
      </c>
      <c r="F20" s="161">
        <v>934</v>
      </c>
      <c r="G20" s="159">
        <v>779</v>
      </c>
      <c r="H20" s="160">
        <v>553</v>
      </c>
      <c r="I20" s="161">
        <v>226</v>
      </c>
    </row>
    <row r="21" spans="3:9" ht="16.5" customHeight="1">
      <c r="C21" s="139">
        <v>20</v>
      </c>
      <c r="D21" s="159">
        <v>3277</v>
      </c>
      <c r="E21" s="160">
        <v>2358</v>
      </c>
      <c r="F21" s="161">
        <v>919</v>
      </c>
      <c r="G21" s="159">
        <v>756</v>
      </c>
      <c r="H21" s="160">
        <v>547</v>
      </c>
      <c r="I21" s="161">
        <v>209</v>
      </c>
    </row>
    <row r="22" spans="3:9" ht="16.5" customHeight="1">
      <c r="C22" s="139">
        <v>21</v>
      </c>
      <c r="D22" s="159">
        <v>3215</v>
      </c>
      <c r="E22" s="160">
        <v>2308</v>
      </c>
      <c r="F22" s="161">
        <v>907</v>
      </c>
      <c r="G22" s="159">
        <v>739</v>
      </c>
      <c r="H22" s="160">
        <v>530</v>
      </c>
      <c r="I22" s="161">
        <v>209</v>
      </c>
    </row>
    <row r="23" spans="3:9" ht="16.5" customHeight="1">
      <c r="C23" s="139">
        <v>22</v>
      </c>
      <c r="D23" s="159">
        <v>3179</v>
      </c>
      <c r="E23" s="160">
        <v>2269</v>
      </c>
      <c r="F23" s="161">
        <v>910</v>
      </c>
      <c r="G23" s="159">
        <v>721</v>
      </c>
      <c r="H23" s="160">
        <v>518</v>
      </c>
      <c r="I23" s="161">
        <v>203</v>
      </c>
    </row>
    <row r="24" spans="3:9" ht="16.5" customHeight="1">
      <c r="C24" s="139">
        <v>23</v>
      </c>
      <c r="D24" s="159">
        <v>3159</v>
      </c>
      <c r="E24" s="160">
        <v>2241</v>
      </c>
      <c r="F24" s="161">
        <v>918</v>
      </c>
      <c r="G24" s="159">
        <v>708</v>
      </c>
      <c r="H24" s="160">
        <v>506</v>
      </c>
      <c r="I24" s="161">
        <v>202</v>
      </c>
    </row>
    <row r="25" spans="3:9" ht="16.5" customHeight="1">
      <c r="C25" s="139">
        <v>24</v>
      </c>
      <c r="D25" s="159">
        <v>3109</v>
      </c>
      <c r="E25" s="160">
        <v>2200</v>
      </c>
      <c r="F25" s="161">
        <v>909</v>
      </c>
      <c r="G25" s="159">
        <v>702</v>
      </c>
      <c r="H25" s="160">
        <v>493</v>
      </c>
      <c r="I25" s="161">
        <v>209</v>
      </c>
    </row>
    <row r="26" spans="3:9" ht="16.5" customHeight="1">
      <c r="C26" s="139">
        <v>25</v>
      </c>
      <c r="D26" s="159">
        <v>3099</v>
      </c>
      <c r="E26" s="160">
        <v>2183</v>
      </c>
      <c r="F26" s="161">
        <v>916</v>
      </c>
      <c r="G26" s="159">
        <v>695</v>
      </c>
      <c r="H26" s="160">
        <v>488</v>
      </c>
      <c r="I26" s="161">
        <v>207</v>
      </c>
    </row>
    <row r="27" spans="3:9" ht="16.5" customHeight="1">
      <c r="C27" s="139">
        <v>26</v>
      </c>
      <c r="D27" s="159">
        <v>3091</v>
      </c>
      <c r="E27" s="160">
        <v>2156</v>
      </c>
      <c r="F27" s="161">
        <v>935</v>
      </c>
      <c r="G27" s="159">
        <v>685</v>
      </c>
      <c r="H27" s="160">
        <v>484</v>
      </c>
      <c r="I27" s="161">
        <v>201</v>
      </c>
    </row>
    <row r="28" spans="3:9" ht="16.5" customHeight="1">
      <c r="C28" s="139">
        <v>27</v>
      </c>
      <c r="D28" s="165">
        <v>3086</v>
      </c>
      <c r="E28" s="166">
        <v>2147</v>
      </c>
      <c r="F28" s="167">
        <v>939</v>
      </c>
      <c r="G28" s="165">
        <v>682</v>
      </c>
      <c r="H28" s="166">
        <v>476</v>
      </c>
      <c r="I28" s="167">
        <v>206</v>
      </c>
    </row>
    <row r="29" spans="3:9" ht="30" customHeight="1">
      <c r="C29" s="139" t="s">
        <v>48</v>
      </c>
      <c r="D29" s="171">
        <f aca="true" t="shared" si="0" ref="D29:I29">D28-D27</f>
        <v>-5</v>
      </c>
      <c r="E29" s="172">
        <f t="shared" si="0"/>
        <v>-9</v>
      </c>
      <c r="F29" s="173">
        <f t="shared" si="0"/>
        <v>4</v>
      </c>
      <c r="G29" s="171">
        <f t="shared" si="0"/>
        <v>-3</v>
      </c>
      <c r="H29" s="172">
        <f t="shared" si="0"/>
        <v>-8</v>
      </c>
      <c r="I29" s="173">
        <f t="shared" si="0"/>
        <v>5</v>
      </c>
    </row>
    <row r="30" spans="3:9" ht="16.5" customHeight="1">
      <c r="C30" s="130" t="s">
        <v>220</v>
      </c>
      <c r="D30" s="144">
        <f>ROUND(D28/$D$28*100,1)</f>
        <v>100</v>
      </c>
      <c r="E30" s="145">
        <f>ROUND(E28/$D$28*100,1)</f>
        <v>69.6</v>
      </c>
      <c r="F30" s="145">
        <f>ROUND(F28/$D$28*100,1)</f>
        <v>30.4</v>
      </c>
      <c r="G30" s="144">
        <f>ROUND(G28/$G$28*100,1)</f>
        <v>100</v>
      </c>
      <c r="H30" s="145">
        <f>ROUND(H28/$G$28*100,1)</f>
        <v>69.8</v>
      </c>
      <c r="I30" s="146">
        <f>ROUND(I28/$G$28*100,1)</f>
        <v>30.2</v>
      </c>
    </row>
  </sheetData>
  <sheetProtection/>
  <mergeCells count="12">
    <mergeCell ref="J7:J8"/>
    <mergeCell ref="G16:I16"/>
    <mergeCell ref="B13:I13"/>
    <mergeCell ref="C7:C8"/>
    <mergeCell ref="D7:D8"/>
    <mergeCell ref="E7:E8"/>
    <mergeCell ref="F7:F8"/>
    <mergeCell ref="G7:G8"/>
    <mergeCell ref="H7:H8"/>
    <mergeCell ref="I7:I8"/>
    <mergeCell ref="C16:C17"/>
    <mergeCell ref="D16:F16"/>
  </mergeCells>
  <printOptions/>
  <pageMargins left="0.984251968503937" right="0.5905511811023623" top="0.98425196850393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6.625" style="0" customWidth="1"/>
    <col min="4" max="8" width="10.625" style="0" customWidth="1"/>
    <col min="9" max="10" width="6.625" style="0" customWidth="1"/>
    <col min="11" max="11" width="2.75390625" style="0" customWidth="1"/>
    <col min="12" max="12" width="5.625" style="0" customWidth="1"/>
    <col min="13" max="13" width="3.125" style="0" customWidth="1"/>
  </cols>
  <sheetData>
    <row r="1" spans="2:3" s="10" customFormat="1" ht="20.25" customHeight="1">
      <c r="B1" s="24" t="s">
        <v>315</v>
      </c>
      <c r="C1" s="25"/>
    </row>
    <row r="2" spans="2:12" s="15" customFormat="1" ht="49.5" customHeight="1">
      <c r="B2" s="314" t="s">
        <v>284</v>
      </c>
      <c r="C2" s="315"/>
      <c r="D2" s="315"/>
      <c r="E2" s="315"/>
      <c r="F2" s="315"/>
      <c r="G2" s="315"/>
      <c r="H2" s="315"/>
      <c r="I2" s="315"/>
      <c r="J2" s="315"/>
      <c r="K2" s="38"/>
      <c r="L2" s="20"/>
    </row>
    <row r="3" spans="2:12" s="15" customFormat="1" ht="9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20"/>
    </row>
    <row r="4" spans="1:10" s="10" customFormat="1" ht="20.25" customHeight="1">
      <c r="A4" s="12"/>
      <c r="C4" s="112" t="s">
        <v>273</v>
      </c>
      <c r="D4" s="113"/>
      <c r="E4" s="113"/>
      <c r="F4" s="113"/>
      <c r="G4" s="113"/>
      <c r="H4" s="27"/>
      <c r="I4" s="26"/>
      <c r="J4" s="26"/>
    </row>
    <row r="5" spans="1:9" s="10" customFormat="1" ht="15" customHeight="1">
      <c r="A5" s="12"/>
      <c r="C5" s="462" t="s">
        <v>39</v>
      </c>
      <c r="D5" s="336" t="s">
        <v>221</v>
      </c>
      <c r="E5" s="465"/>
      <c r="F5" s="465"/>
      <c r="G5" s="466"/>
      <c r="H5" s="26"/>
      <c r="I5" s="27"/>
    </row>
    <row r="6" spans="1:9" s="10" customFormat="1" ht="15" customHeight="1">
      <c r="A6" s="12"/>
      <c r="C6" s="462"/>
      <c r="D6" s="109" t="s">
        <v>0</v>
      </c>
      <c r="E6" s="120" t="s">
        <v>222</v>
      </c>
      <c r="F6" s="120" t="s">
        <v>223</v>
      </c>
      <c r="G6" s="123" t="s">
        <v>224</v>
      </c>
      <c r="H6" s="26"/>
      <c r="I6" s="27"/>
    </row>
    <row r="7" spans="1:9" s="10" customFormat="1" ht="15" customHeight="1">
      <c r="A7" s="12"/>
      <c r="C7" s="139">
        <v>17</v>
      </c>
      <c r="D7" s="223">
        <v>19</v>
      </c>
      <c r="E7" s="223">
        <v>1</v>
      </c>
      <c r="F7" s="159">
        <v>17</v>
      </c>
      <c r="G7" s="223">
        <v>1</v>
      </c>
      <c r="H7" s="26"/>
      <c r="I7" s="27"/>
    </row>
    <row r="8" spans="1:9" s="10" customFormat="1" ht="15" customHeight="1">
      <c r="A8" s="12"/>
      <c r="C8" s="139">
        <v>18</v>
      </c>
      <c r="D8" s="223">
        <v>19</v>
      </c>
      <c r="E8" s="223">
        <v>1</v>
      </c>
      <c r="F8" s="159">
        <v>17</v>
      </c>
      <c r="G8" s="223">
        <v>1</v>
      </c>
      <c r="H8" s="26"/>
      <c r="I8" s="27"/>
    </row>
    <row r="9" spans="1:9" s="10" customFormat="1" ht="15" customHeight="1">
      <c r="A9" s="12"/>
      <c r="C9" s="139">
        <v>19</v>
      </c>
      <c r="D9" s="223">
        <v>19</v>
      </c>
      <c r="E9" s="223">
        <v>1</v>
      </c>
      <c r="F9" s="159">
        <v>17</v>
      </c>
      <c r="G9" s="223">
        <v>1</v>
      </c>
      <c r="H9" s="26"/>
      <c r="I9" s="27"/>
    </row>
    <row r="10" spans="1:9" s="10" customFormat="1" ht="15" customHeight="1">
      <c r="A10" s="12"/>
      <c r="C10" s="139">
        <v>20</v>
      </c>
      <c r="D10" s="223">
        <v>18</v>
      </c>
      <c r="E10" s="223">
        <v>1</v>
      </c>
      <c r="F10" s="159">
        <v>16</v>
      </c>
      <c r="G10" s="223">
        <v>1</v>
      </c>
      <c r="H10" s="26"/>
      <c r="I10" s="27"/>
    </row>
    <row r="11" spans="1:9" s="10" customFormat="1" ht="15" customHeight="1">
      <c r="A11" s="12"/>
      <c r="C11" s="139">
        <v>21</v>
      </c>
      <c r="D11" s="223">
        <v>16</v>
      </c>
      <c r="E11" s="223">
        <v>1</v>
      </c>
      <c r="F11" s="159">
        <v>14</v>
      </c>
      <c r="G11" s="223">
        <v>1</v>
      </c>
      <c r="H11" s="26"/>
      <c r="I11" s="27"/>
    </row>
    <row r="12" spans="1:9" s="10" customFormat="1" ht="15" customHeight="1">
      <c r="A12" s="12"/>
      <c r="C12" s="139">
        <v>22</v>
      </c>
      <c r="D12" s="223">
        <v>16</v>
      </c>
      <c r="E12" s="223">
        <v>1</v>
      </c>
      <c r="F12" s="159">
        <v>14</v>
      </c>
      <c r="G12" s="223">
        <v>1</v>
      </c>
      <c r="H12" s="26"/>
      <c r="I12" s="27"/>
    </row>
    <row r="13" spans="1:9" s="10" customFormat="1" ht="15" customHeight="1">
      <c r="A13" s="12"/>
      <c r="C13" s="139">
        <v>23</v>
      </c>
      <c r="D13" s="223">
        <v>16</v>
      </c>
      <c r="E13" s="223">
        <v>1</v>
      </c>
      <c r="F13" s="159">
        <v>14</v>
      </c>
      <c r="G13" s="223">
        <v>1</v>
      </c>
      <c r="H13" s="26"/>
      <c r="I13" s="27"/>
    </row>
    <row r="14" spans="1:9" s="10" customFormat="1" ht="15" customHeight="1">
      <c r="A14" s="12"/>
      <c r="C14" s="139">
        <v>24</v>
      </c>
      <c r="D14" s="223">
        <v>16</v>
      </c>
      <c r="E14" s="223">
        <v>1</v>
      </c>
      <c r="F14" s="159">
        <v>14</v>
      </c>
      <c r="G14" s="223">
        <v>1</v>
      </c>
      <c r="H14" s="26"/>
      <c r="I14" s="27"/>
    </row>
    <row r="15" spans="1:9" s="10" customFormat="1" ht="15" customHeight="1">
      <c r="A15" s="12"/>
      <c r="C15" s="139">
        <v>25</v>
      </c>
      <c r="D15" s="223">
        <v>16</v>
      </c>
      <c r="E15" s="223">
        <v>1</v>
      </c>
      <c r="F15" s="159">
        <v>14</v>
      </c>
      <c r="G15" s="223">
        <v>1</v>
      </c>
      <c r="H15" s="26"/>
      <c r="I15" s="27"/>
    </row>
    <row r="16" spans="1:9" s="10" customFormat="1" ht="15" customHeight="1">
      <c r="A16" s="12"/>
      <c r="C16" s="139">
        <v>26</v>
      </c>
      <c r="D16" s="159">
        <v>16</v>
      </c>
      <c r="E16" s="223">
        <v>1</v>
      </c>
      <c r="F16" s="159">
        <v>14</v>
      </c>
      <c r="G16" s="223">
        <v>1</v>
      </c>
      <c r="H16" s="26"/>
      <c r="I16" s="27"/>
    </row>
    <row r="17" spans="1:9" s="10" customFormat="1" ht="15" customHeight="1">
      <c r="A17" s="12"/>
      <c r="C17" s="139">
        <v>27</v>
      </c>
      <c r="D17" s="159">
        <f>E17+F17+G17</f>
        <v>16</v>
      </c>
      <c r="E17" s="224">
        <v>1</v>
      </c>
      <c r="F17" s="165">
        <v>14</v>
      </c>
      <c r="G17" s="224">
        <v>1</v>
      </c>
      <c r="H17" s="26"/>
      <c r="I17" s="27"/>
    </row>
    <row r="18" spans="1:9" s="10" customFormat="1" ht="30" customHeight="1">
      <c r="A18" s="12"/>
      <c r="C18" s="139" t="s">
        <v>48</v>
      </c>
      <c r="D18" s="214">
        <f>D17-D16</f>
        <v>0</v>
      </c>
      <c r="E18" s="224">
        <f>E17-E16</f>
        <v>0</v>
      </c>
      <c r="F18" s="214">
        <f>F17-F16</f>
        <v>0</v>
      </c>
      <c r="G18" s="224">
        <f>G17-G16</f>
        <v>0</v>
      </c>
      <c r="H18" s="26"/>
      <c r="I18" s="27"/>
    </row>
    <row r="19" spans="1:12" s="10" customFormat="1" ht="11.25" customHeight="1">
      <c r="A19" s="12"/>
      <c r="C19" s="31"/>
      <c r="D19" s="26"/>
      <c r="E19" s="26"/>
      <c r="F19" s="26"/>
      <c r="G19" s="26"/>
      <c r="H19" s="26"/>
      <c r="I19" s="26"/>
      <c r="J19" s="26"/>
      <c r="K19" s="26"/>
      <c r="L19" s="27"/>
    </row>
    <row r="20" spans="1:12" s="10" customFormat="1" ht="11.25" customHeight="1">
      <c r="A20" s="12"/>
      <c r="C20" s="31"/>
      <c r="D20" s="26"/>
      <c r="E20" s="26"/>
      <c r="F20" s="26"/>
      <c r="G20" s="26"/>
      <c r="H20" s="26"/>
      <c r="I20" s="26"/>
      <c r="J20" s="26"/>
      <c r="K20" s="26"/>
      <c r="L20" s="27"/>
    </row>
    <row r="21" spans="2:12" s="15" customFormat="1" ht="42" customHeight="1">
      <c r="B21" s="373" t="s">
        <v>275</v>
      </c>
      <c r="C21" s="461"/>
      <c r="D21" s="461"/>
      <c r="E21" s="461"/>
      <c r="F21" s="461"/>
      <c r="G21" s="461"/>
      <c r="H21" s="461"/>
      <c r="I21" s="461"/>
      <c r="J21" s="461"/>
      <c r="K21" s="35"/>
      <c r="L21" s="36"/>
    </row>
    <row r="22" spans="2:12" s="15" customFormat="1" ht="7.5" customHeight="1">
      <c r="B22" s="33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47.25" customHeight="1">
      <c r="B23" s="422" t="s">
        <v>276</v>
      </c>
      <c r="C23" s="463"/>
      <c r="D23" s="463"/>
      <c r="E23" s="463"/>
      <c r="F23" s="463"/>
      <c r="G23" s="463"/>
      <c r="H23" s="463"/>
      <c r="I23" s="463"/>
      <c r="J23" s="463"/>
      <c r="K23" s="36"/>
      <c r="L23" s="36"/>
    </row>
    <row r="24" spans="2:12" s="15" customFormat="1" ht="20.25" customHeight="1">
      <c r="B24" s="33"/>
      <c r="C24" s="112" t="s">
        <v>274</v>
      </c>
      <c r="D24" s="66"/>
      <c r="E24" s="66"/>
      <c r="F24" s="66"/>
      <c r="G24" s="66"/>
      <c r="H24" s="66"/>
      <c r="I24" s="54"/>
      <c r="J24" s="54"/>
      <c r="K24" s="36"/>
      <c r="L24" s="36"/>
    </row>
    <row r="25" spans="3:8" ht="20.25" customHeight="1">
      <c r="C25" s="316" t="s">
        <v>39</v>
      </c>
      <c r="D25" s="321" t="s">
        <v>225</v>
      </c>
      <c r="E25" s="318"/>
      <c r="F25" s="318"/>
      <c r="G25" s="318"/>
      <c r="H25" s="464"/>
    </row>
    <row r="26" spans="3:8" ht="15" customHeight="1">
      <c r="C26" s="317"/>
      <c r="D26" s="122" t="s">
        <v>49</v>
      </c>
      <c r="E26" s="109" t="s">
        <v>226</v>
      </c>
      <c r="F26" s="109" t="s">
        <v>227</v>
      </c>
      <c r="G26" s="109" t="s">
        <v>228</v>
      </c>
      <c r="H26" s="109" t="s">
        <v>229</v>
      </c>
    </row>
    <row r="27" spans="3:8" ht="15" customHeight="1">
      <c r="C27" s="139">
        <v>17</v>
      </c>
      <c r="D27" s="223">
        <v>1467</v>
      </c>
      <c r="E27" s="223">
        <v>15</v>
      </c>
      <c r="F27" s="223">
        <v>413</v>
      </c>
      <c r="G27" s="223">
        <v>364</v>
      </c>
      <c r="H27" s="223">
        <v>675</v>
      </c>
    </row>
    <row r="28" spans="3:8" ht="15" customHeight="1">
      <c r="C28" s="139">
        <v>18</v>
      </c>
      <c r="D28" s="223">
        <v>1453</v>
      </c>
      <c r="E28" s="223">
        <v>9</v>
      </c>
      <c r="F28" s="223">
        <v>401</v>
      </c>
      <c r="G28" s="223">
        <v>370</v>
      </c>
      <c r="H28" s="223">
        <v>673</v>
      </c>
    </row>
    <row r="29" spans="3:8" ht="15" customHeight="1">
      <c r="C29" s="139">
        <v>19</v>
      </c>
      <c r="D29" s="223">
        <v>1504</v>
      </c>
      <c r="E29" s="223">
        <v>11</v>
      </c>
      <c r="F29" s="223">
        <v>425</v>
      </c>
      <c r="G29" s="223">
        <v>353</v>
      </c>
      <c r="H29" s="223">
        <v>715</v>
      </c>
    </row>
    <row r="30" spans="3:8" ht="15" customHeight="1">
      <c r="C30" s="139">
        <v>20</v>
      </c>
      <c r="D30" s="223">
        <v>1527</v>
      </c>
      <c r="E30" s="223">
        <v>11</v>
      </c>
      <c r="F30" s="223">
        <v>415</v>
      </c>
      <c r="G30" s="223">
        <v>358</v>
      </c>
      <c r="H30" s="223">
        <v>743</v>
      </c>
    </row>
    <row r="31" spans="3:8" ht="15" customHeight="1">
      <c r="C31" s="139">
        <v>21</v>
      </c>
      <c r="D31" s="223">
        <v>1578</v>
      </c>
      <c r="E31" s="223">
        <v>19</v>
      </c>
      <c r="F31" s="223">
        <v>427</v>
      </c>
      <c r="G31" s="223">
        <v>361</v>
      </c>
      <c r="H31" s="223">
        <v>771</v>
      </c>
    </row>
    <row r="32" spans="3:8" ht="15" customHeight="1">
      <c r="C32" s="139">
        <v>22</v>
      </c>
      <c r="D32" s="223">
        <v>1579</v>
      </c>
      <c r="E32" s="223">
        <v>14</v>
      </c>
      <c r="F32" s="223">
        <v>428</v>
      </c>
      <c r="G32" s="223">
        <v>362</v>
      </c>
      <c r="H32" s="223">
        <v>775</v>
      </c>
    </row>
    <row r="33" spans="3:8" ht="15" customHeight="1">
      <c r="C33" s="139">
        <v>23</v>
      </c>
      <c r="D33" s="223">
        <v>1567</v>
      </c>
      <c r="E33" s="223">
        <v>21</v>
      </c>
      <c r="F33" s="223">
        <v>405</v>
      </c>
      <c r="G33" s="223">
        <v>368</v>
      </c>
      <c r="H33" s="223">
        <v>773</v>
      </c>
    </row>
    <row r="34" spans="3:8" ht="15" customHeight="1">
      <c r="C34" s="139">
        <v>24</v>
      </c>
      <c r="D34" s="223">
        <v>1615</v>
      </c>
      <c r="E34" s="223">
        <v>23</v>
      </c>
      <c r="F34" s="223">
        <v>429</v>
      </c>
      <c r="G34" s="223">
        <v>346</v>
      </c>
      <c r="H34" s="223">
        <v>817</v>
      </c>
    </row>
    <row r="35" spans="3:8" ht="15" customHeight="1">
      <c r="C35" s="139">
        <v>25</v>
      </c>
      <c r="D35" s="223">
        <v>1683</v>
      </c>
      <c r="E35" s="223">
        <v>23</v>
      </c>
      <c r="F35" s="223">
        <v>431</v>
      </c>
      <c r="G35" s="223">
        <v>382</v>
      </c>
      <c r="H35" s="223">
        <v>847</v>
      </c>
    </row>
    <row r="36" spans="3:8" ht="15" customHeight="1">
      <c r="C36" s="139">
        <v>26</v>
      </c>
      <c r="D36" s="159">
        <v>1712</v>
      </c>
      <c r="E36" s="223">
        <v>19</v>
      </c>
      <c r="F36" s="223">
        <v>431</v>
      </c>
      <c r="G36" s="223">
        <v>382</v>
      </c>
      <c r="H36" s="223">
        <v>880</v>
      </c>
    </row>
    <row r="37" spans="3:8" ht="15" customHeight="1">
      <c r="C37" s="139">
        <v>27</v>
      </c>
      <c r="D37" s="159">
        <v>1720</v>
      </c>
      <c r="E37" s="224">
        <v>18</v>
      </c>
      <c r="F37" s="224">
        <v>446</v>
      </c>
      <c r="G37" s="224">
        <v>409</v>
      </c>
      <c r="H37" s="224">
        <v>847</v>
      </c>
    </row>
    <row r="38" spans="3:8" ht="30.75" customHeight="1">
      <c r="C38" s="139" t="s">
        <v>45</v>
      </c>
      <c r="D38" s="214">
        <f>D37-D36</f>
        <v>8</v>
      </c>
      <c r="E38" s="224">
        <f>E37-E36</f>
        <v>-1</v>
      </c>
      <c r="F38" s="224">
        <f>F37-F36</f>
        <v>15</v>
      </c>
      <c r="G38" s="224">
        <f>G37-G36</f>
        <v>27</v>
      </c>
      <c r="H38" s="224">
        <f>H37-H36</f>
        <v>-33</v>
      </c>
    </row>
    <row r="39" spans="1:12" ht="15" customHeight="1">
      <c r="A39" s="20"/>
      <c r="B39" s="20"/>
      <c r="C39" s="56"/>
      <c r="D39" s="40"/>
      <c r="E39" s="40"/>
      <c r="F39" s="40"/>
      <c r="G39" s="40"/>
      <c r="H39" s="20"/>
      <c r="I39" s="20"/>
      <c r="J39" s="20"/>
      <c r="K39" s="20"/>
      <c r="L39" s="20"/>
    </row>
    <row r="40" spans="1:12" ht="15" customHeight="1">
      <c r="A40" s="20"/>
      <c r="B40" s="20"/>
      <c r="C40" s="56"/>
      <c r="D40" s="40"/>
      <c r="E40" s="40"/>
      <c r="F40" s="40"/>
      <c r="G40" s="40"/>
      <c r="H40" s="20"/>
      <c r="I40" s="20"/>
      <c r="J40" s="20"/>
      <c r="K40" s="20"/>
      <c r="L40" s="20"/>
    </row>
    <row r="41" spans="1:12" ht="15" customHeight="1">
      <c r="A41" s="20"/>
      <c r="B41" s="20"/>
      <c r="C41" s="56"/>
      <c r="D41" s="40"/>
      <c r="E41" s="40"/>
      <c r="F41" s="40"/>
      <c r="G41" s="40"/>
      <c r="H41" s="20"/>
      <c r="I41" s="20"/>
      <c r="J41" s="20"/>
      <c r="K41" s="20"/>
      <c r="L41" s="20"/>
    </row>
    <row r="42" spans="1:12" ht="15" customHeight="1">
      <c r="A42" s="20"/>
      <c r="B42" s="20"/>
      <c r="C42" s="56"/>
      <c r="D42" s="40"/>
      <c r="E42" s="40"/>
      <c r="F42" s="40"/>
      <c r="G42" s="40"/>
      <c r="H42" s="20"/>
      <c r="I42" s="20"/>
      <c r="J42" s="20"/>
      <c r="K42" s="20"/>
      <c r="L42" s="20"/>
    </row>
    <row r="44" spans="2:12" s="15" customFormat="1" ht="12.75" customHeight="1">
      <c r="B44" s="33"/>
      <c r="C44" s="20"/>
      <c r="D44" s="20"/>
      <c r="E44" s="20"/>
      <c r="F44" s="20"/>
      <c r="G44" s="20"/>
      <c r="H44" s="20"/>
      <c r="I44" s="20"/>
      <c r="J44" s="20"/>
      <c r="K44" s="36"/>
      <c r="L44" s="36"/>
    </row>
    <row r="45" spans="2:12" s="15" customFormat="1" ht="12.75" customHeight="1">
      <c r="B45" s="33"/>
      <c r="C45" s="20"/>
      <c r="D45" s="20"/>
      <c r="E45" s="20"/>
      <c r="F45" s="20"/>
      <c r="G45" s="20"/>
      <c r="H45" s="20"/>
      <c r="I45" s="20"/>
      <c r="J45" s="20"/>
      <c r="K45" s="36"/>
      <c r="L45" s="36"/>
    </row>
    <row r="46" spans="2:12" s="15" customFormat="1" ht="12.75" customHeight="1">
      <c r="B46" s="33"/>
      <c r="C46" s="20"/>
      <c r="D46" s="20"/>
      <c r="E46" s="20"/>
      <c r="F46" s="20"/>
      <c r="G46" s="20"/>
      <c r="H46" s="20"/>
      <c r="I46" s="20"/>
      <c r="J46" s="20"/>
      <c r="K46" s="36"/>
      <c r="L46" s="36"/>
    </row>
  </sheetData>
  <sheetProtection/>
  <mergeCells count="7">
    <mergeCell ref="B2:J2"/>
    <mergeCell ref="B21:J21"/>
    <mergeCell ref="C5:C6"/>
    <mergeCell ref="C25:C26"/>
    <mergeCell ref="B23:J23"/>
    <mergeCell ref="D25:H25"/>
    <mergeCell ref="D5:G5"/>
  </mergeCells>
  <printOptions/>
  <pageMargins left="0.984251968503937" right="0.7874015748031497" top="0.98425196850393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6:Q44"/>
  <sheetViews>
    <sheetView zoomScalePageLayoutView="0" workbookViewId="0" topLeftCell="A1">
      <selection activeCell="S23" sqref="S23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9" width="5.125" style="0" customWidth="1"/>
    <col min="10" max="10" width="2.25390625" style="0" customWidth="1"/>
    <col min="11" max="17" width="5.125" style="0" customWidth="1"/>
    <col min="18" max="18" width="3.25390625" style="0" customWidth="1"/>
  </cols>
  <sheetData>
    <row r="26" spans="2:17" s="15" customFormat="1" ht="55.5" customHeight="1">
      <c r="B26" s="467" t="s">
        <v>303</v>
      </c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9"/>
      <c r="O26" s="469"/>
      <c r="P26" s="469"/>
      <c r="Q26" s="469"/>
    </row>
    <row r="27" spans="2:15" s="15" customFormat="1" ht="9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0"/>
    </row>
    <row r="28" spans="3:17" ht="20.25" customHeight="1">
      <c r="C28" s="153" t="s">
        <v>277</v>
      </c>
      <c r="D28" s="117"/>
      <c r="E28" s="117"/>
      <c r="F28" s="117"/>
      <c r="G28" s="117"/>
      <c r="H28" s="117"/>
      <c r="I28" s="117"/>
      <c r="J28" s="117"/>
      <c r="K28" s="153" t="s">
        <v>278</v>
      </c>
      <c r="L28" s="117"/>
      <c r="M28" s="117"/>
      <c r="N28" s="117"/>
      <c r="O28" s="117"/>
      <c r="P28" s="117"/>
      <c r="Q28" s="117"/>
    </row>
    <row r="29" spans="3:17" ht="13.5">
      <c r="C29" s="66"/>
      <c r="D29" s="66"/>
      <c r="E29" s="66"/>
      <c r="F29" s="66"/>
      <c r="G29" s="66"/>
      <c r="H29" s="66"/>
      <c r="I29" s="154" t="s">
        <v>190</v>
      </c>
      <c r="J29" s="66"/>
      <c r="K29" s="66"/>
      <c r="L29" s="66"/>
      <c r="M29" s="66"/>
      <c r="N29" s="66"/>
      <c r="O29" s="66"/>
      <c r="P29" s="66"/>
      <c r="Q29" s="154" t="s">
        <v>190</v>
      </c>
    </row>
    <row r="30" spans="3:17" ht="15" customHeight="1">
      <c r="C30" s="470" t="s">
        <v>39</v>
      </c>
      <c r="D30" s="318" t="s">
        <v>50</v>
      </c>
      <c r="E30" s="318"/>
      <c r="F30" s="318"/>
      <c r="G30" s="318"/>
      <c r="H30" s="316" t="s">
        <v>51</v>
      </c>
      <c r="I30" s="316" t="s">
        <v>52</v>
      </c>
      <c r="J30" s="226"/>
      <c r="K30" s="470" t="s">
        <v>39</v>
      </c>
      <c r="L30" s="318" t="s">
        <v>53</v>
      </c>
      <c r="M30" s="318"/>
      <c r="N30" s="318"/>
      <c r="O30" s="318"/>
      <c r="P30" s="316" t="s">
        <v>51</v>
      </c>
      <c r="Q30" s="316" t="s">
        <v>52</v>
      </c>
    </row>
    <row r="31" spans="3:17" ht="15" customHeight="1">
      <c r="C31" s="471"/>
      <c r="D31" s="122" t="s">
        <v>49</v>
      </c>
      <c r="E31" s="122" t="s">
        <v>54</v>
      </c>
      <c r="F31" s="122" t="s">
        <v>55</v>
      </c>
      <c r="G31" s="121" t="s">
        <v>56</v>
      </c>
      <c r="H31" s="317"/>
      <c r="I31" s="317"/>
      <c r="J31" s="226"/>
      <c r="K31" s="471"/>
      <c r="L31" s="122" t="s">
        <v>49</v>
      </c>
      <c r="M31" s="122" t="s">
        <v>54</v>
      </c>
      <c r="N31" s="122" t="s">
        <v>55</v>
      </c>
      <c r="O31" s="121" t="s">
        <v>56</v>
      </c>
      <c r="P31" s="317"/>
      <c r="Q31" s="317"/>
    </row>
    <row r="32" spans="3:17" ht="15" customHeight="1">
      <c r="C32" s="139">
        <v>17</v>
      </c>
      <c r="D32" s="159">
        <v>872</v>
      </c>
      <c r="E32" s="160">
        <v>28</v>
      </c>
      <c r="F32" s="160">
        <v>820</v>
      </c>
      <c r="G32" s="161">
        <v>24</v>
      </c>
      <c r="H32" s="159">
        <v>337</v>
      </c>
      <c r="I32" s="161">
        <v>535</v>
      </c>
      <c r="J32" s="155"/>
      <c r="K32" s="139">
        <v>17</v>
      </c>
      <c r="L32" s="159">
        <v>347</v>
      </c>
      <c r="M32" s="160">
        <v>3</v>
      </c>
      <c r="N32" s="160">
        <v>342</v>
      </c>
      <c r="O32" s="161">
        <v>2</v>
      </c>
      <c r="P32" s="159">
        <v>146</v>
      </c>
      <c r="Q32" s="161">
        <v>201</v>
      </c>
    </row>
    <row r="33" spans="3:17" ht="15" customHeight="1">
      <c r="C33" s="139">
        <v>18</v>
      </c>
      <c r="D33" s="159">
        <v>872</v>
      </c>
      <c r="E33" s="160">
        <v>29</v>
      </c>
      <c r="F33" s="160">
        <v>819</v>
      </c>
      <c r="G33" s="161">
        <v>24</v>
      </c>
      <c r="H33" s="159">
        <v>335</v>
      </c>
      <c r="I33" s="161">
        <v>537</v>
      </c>
      <c r="J33" s="155"/>
      <c r="K33" s="139">
        <v>18</v>
      </c>
      <c r="L33" s="159">
        <v>328</v>
      </c>
      <c r="M33" s="160">
        <v>3</v>
      </c>
      <c r="N33" s="160">
        <v>323</v>
      </c>
      <c r="O33" s="161">
        <v>2</v>
      </c>
      <c r="P33" s="159">
        <v>144</v>
      </c>
      <c r="Q33" s="161">
        <v>184</v>
      </c>
    </row>
    <row r="34" spans="3:17" ht="15" customHeight="1">
      <c r="C34" s="139">
        <v>19</v>
      </c>
      <c r="D34" s="159">
        <v>874</v>
      </c>
      <c r="E34" s="160">
        <v>29</v>
      </c>
      <c r="F34" s="160">
        <v>822</v>
      </c>
      <c r="G34" s="161">
        <v>23</v>
      </c>
      <c r="H34" s="159">
        <v>327</v>
      </c>
      <c r="I34" s="161">
        <v>547</v>
      </c>
      <c r="J34" s="155"/>
      <c r="K34" s="139">
        <v>19</v>
      </c>
      <c r="L34" s="159">
        <v>319</v>
      </c>
      <c r="M34" s="160">
        <v>5</v>
      </c>
      <c r="N34" s="160">
        <v>309</v>
      </c>
      <c r="O34" s="161">
        <v>5</v>
      </c>
      <c r="P34" s="159">
        <v>149</v>
      </c>
      <c r="Q34" s="161">
        <v>170</v>
      </c>
    </row>
    <row r="35" spans="3:17" ht="15" customHeight="1">
      <c r="C35" s="139">
        <v>20</v>
      </c>
      <c r="D35" s="159">
        <v>905</v>
      </c>
      <c r="E35" s="160">
        <v>30</v>
      </c>
      <c r="F35" s="160">
        <v>851</v>
      </c>
      <c r="G35" s="161">
        <v>24</v>
      </c>
      <c r="H35" s="159">
        <v>340</v>
      </c>
      <c r="I35" s="161">
        <v>565</v>
      </c>
      <c r="J35" s="155"/>
      <c r="K35" s="139">
        <v>20</v>
      </c>
      <c r="L35" s="159">
        <v>305</v>
      </c>
      <c r="M35" s="160">
        <v>2</v>
      </c>
      <c r="N35" s="160">
        <v>296</v>
      </c>
      <c r="O35" s="161">
        <v>7</v>
      </c>
      <c r="P35" s="159">
        <v>141</v>
      </c>
      <c r="Q35" s="161">
        <v>164</v>
      </c>
    </row>
    <row r="36" spans="3:17" ht="15" customHeight="1">
      <c r="C36" s="139">
        <v>21</v>
      </c>
      <c r="D36" s="159">
        <v>916</v>
      </c>
      <c r="E36" s="160">
        <v>28</v>
      </c>
      <c r="F36" s="160">
        <v>863</v>
      </c>
      <c r="G36" s="161">
        <v>25</v>
      </c>
      <c r="H36" s="159">
        <v>327</v>
      </c>
      <c r="I36" s="161">
        <v>589</v>
      </c>
      <c r="J36" s="155"/>
      <c r="K36" s="139">
        <v>21</v>
      </c>
      <c r="L36" s="159">
        <v>294</v>
      </c>
      <c r="M36" s="160">
        <v>2</v>
      </c>
      <c r="N36" s="160">
        <v>285</v>
      </c>
      <c r="O36" s="161">
        <v>7</v>
      </c>
      <c r="P36" s="159">
        <v>140</v>
      </c>
      <c r="Q36" s="161">
        <v>154</v>
      </c>
    </row>
    <row r="37" spans="3:17" ht="15" customHeight="1">
      <c r="C37" s="139">
        <v>22</v>
      </c>
      <c r="D37" s="159">
        <v>948</v>
      </c>
      <c r="E37" s="160">
        <v>29</v>
      </c>
      <c r="F37" s="160">
        <v>890</v>
      </c>
      <c r="G37" s="161">
        <v>29</v>
      </c>
      <c r="H37" s="159">
        <v>334</v>
      </c>
      <c r="I37" s="161">
        <v>614</v>
      </c>
      <c r="J37" s="155"/>
      <c r="K37" s="139">
        <v>22</v>
      </c>
      <c r="L37" s="159">
        <v>290</v>
      </c>
      <c r="M37" s="160">
        <v>2</v>
      </c>
      <c r="N37" s="160">
        <v>283</v>
      </c>
      <c r="O37" s="161">
        <v>5</v>
      </c>
      <c r="P37" s="159">
        <v>138</v>
      </c>
      <c r="Q37" s="161">
        <v>152</v>
      </c>
    </row>
    <row r="38" spans="3:17" ht="15" customHeight="1">
      <c r="C38" s="139">
        <v>23</v>
      </c>
      <c r="D38" s="159">
        <v>956</v>
      </c>
      <c r="E38" s="160">
        <v>28</v>
      </c>
      <c r="F38" s="160">
        <v>899</v>
      </c>
      <c r="G38" s="161">
        <v>29</v>
      </c>
      <c r="H38" s="159">
        <v>331</v>
      </c>
      <c r="I38" s="161">
        <v>625</v>
      </c>
      <c r="J38" s="155"/>
      <c r="K38" s="139">
        <v>23</v>
      </c>
      <c r="L38" s="159">
        <v>297</v>
      </c>
      <c r="M38" s="160">
        <v>2</v>
      </c>
      <c r="N38" s="160">
        <v>289</v>
      </c>
      <c r="O38" s="161">
        <v>6</v>
      </c>
      <c r="P38" s="159">
        <v>144</v>
      </c>
      <c r="Q38" s="161">
        <v>153</v>
      </c>
    </row>
    <row r="39" spans="3:17" ht="15" customHeight="1">
      <c r="C39" s="139">
        <v>24</v>
      </c>
      <c r="D39" s="159">
        <v>961</v>
      </c>
      <c r="E39" s="160">
        <v>28</v>
      </c>
      <c r="F39" s="160">
        <v>904</v>
      </c>
      <c r="G39" s="161">
        <v>29</v>
      </c>
      <c r="H39" s="159">
        <v>337</v>
      </c>
      <c r="I39" s="161">
        <v>624</v>
      </c>
      <c r="J39" s="155"/>
      <c r="K39" s="139">
        <v>24</v>
      </c>
      <c r="L39" s="159">
        <v>299</v>
      </c>
      <c r="M39" s="160">
        <v>2</v>
      </c>
      <c r="N39" s="160">
        <v>291</v>
      </c>
      <c r="O39" s="161">
        <v>6</v>
      </c>
      <c r="P39" s="159">
        <v>150</v>
      </c>
      <c r="Q39" s="161">
        <v>149</v>
      </c>
    </row>
    <row r="40" spans="3:17" ht="15" customHeight="1">
      <c r="C40" s="123">
        <v>25</v>
      </c>
      <c r="D40" s="159">
        <v>968</v>
      </c>
      <c r="E40" s="160">
        <v>28</v>
      </c>
      <c r="F40" s="160">
        <v>910</v>
      </c>
      <c r="G40" s="161">
        <v>30</v>
      </c>
      <c r="H40" s="159">
        <v>332</v>
      </c>
      <c r="I40" s="161">
        <v>636</v>
      </c>
      <c r="J40" s="155"/>
      <c r="K40" s="139">
        <v>25</v>
      </c>
      <c r="L40" s="159">
        <v>286</v>
      </c>
      <c r="M40" s="160">
        <v>3</v>
      </c>
      <c r="N40" s="160">
        <v>277</v>
      </c>
      <c r="O40" s="161">
        <v>6</v>
      </c>
      <c r="P40" s="159">
        <v>147</v>
      </c>
      <c r="Q40" s="161">
        <v>139</v>
      </c>
    </row>
    <row r="41" spans="3:17" ht="15" customHeight="1">
      <c r="C41" s="139">
        <v>26</v>
      </c>
      <c r="D41" s="159">
        <v>994</v>
      </c>
      <c r="E41" s="160">
        <v>28</v>
      </c>
      <c r="F41" s="160">
        <v>937</v>
      </c>
      <c r="G41" s="161">
        <v>29</v>
      </c>
      <c r="H41" s="159">
        <v>334</v>
      </c>
      <c r="I41" s="161">
        <v>660</v>
      </c>
      <c r="J41" s="155"/>
      <c r="K41" s="139">
        <v>26</v>
      </c>
      <c r="L41" s="159">
        <v>279</v>
      </c>
      <c r="M41" s="160">
        <v>3</v>
      </c>
      <c r="N41" s="160">
        <v>272</v>
      </c>
      <c r="O41" s="161">
        <v>4</v>
      </c>
      <c r="P41" s="159">
        <v>147</v>
      </c>
      <c r="Q41" s="161">
        <v>132</v>
      </c>
    </row>
    <row r="42" spans="3:17" ht="15" customHeight="1">
      <c r="C42" s="139">
        <v>27</v>
      </c>
      <c r="D42" s="165">
        <v>1032</v>
      </c>
      <c r="E42" s="166">
        <v>28</v>
      </c>
      <c r="F42" s="166">
        <v>977</v>
      </c>
      <c r="G42" s="167">
        <v>27</v>
      </c>
      <c r="H42" s="165">
        <v>342</v>
      </c>
      <c r="I42" s="167">
        <v>690</v>
      </c>
      <c r="J42" s="155"/>
      <c r="K42" s="139">
        <v>27</v>
      </c>
      <c r="L42" s="165">
        <v>281</v>
      </c>
      <c r="M42" s="220">
        <v>3</v>
      </c>
      <c r="N42" s="220">
        <v>273</v>
      </c>
      <c r="O42" s="221">
        <v>5</v>
      </c>
      <c r="P42" s="165">
        <v>146</v>
      </c>
      <c r="Q42" s="167">
        <v>135</v>
      </c>
    </row>
    <row r="43" spans="3:17" ht="30" customHeight="1">
      <c r="C43" s="227" t="s">
        <v>48</v>
      </c>
      <c r="D43" s="171">
        <f aca="true" t="shared" si="0" ref="D43:I43">D42-D41</f>
        <v>38</v>
      </c>
      <c r="E43" s="172">
        <f t="shared" si="0"/>
        <v>0</v>
      </c>
      <c r="F43" s="172">
        <f t="shared" si="0"/>
        <v>40</v>
      </c>
      <c r="G43" s="173">
        <f t="shared" si="0"/>
        <v>-2</v>
      </c>
      <c r="H43" s="171">
        <f t="shared" si="0"/>
        <v>8</v>
      </c>
      <c r="I43" s="173">
        <f t="shared" si="0"/>
        <v>30</v>
      </c>
      <c r="J43" s="155"/>
      <c r="K43" s="227" t="s">
        <v>57</v>
      </c>
      <c r="L43" s="171">
        <f aca="true" t="shared" si="1" ref="L43:Q43">L42-L41</f>
        <v>2</v>
      </c>
      <c r="M43" s="172">
        <f t="shared" si="1"/>
        <v>0</v>
      </c>
      <c r="N43" s="172">
        <f t="shared" si="1"/>
        <v>1</v>
      </c>
      <c r="O43" s="173">
        <f t="shared" si="1"/>
        <v>1</v>
      </c>
      <c r="P43" s="171">
        <f t="shared" si="1"/>
        <v>-1</v>
      </c>
      <c r="Q43" s="173">
        <f t="shared" si="1"/>
        <v>3</v>
      </c>
    </row>
    <row r="44" spans="3:17" ht="15" customHeight="1">
      <c r="C44" s="228" t="s">
        <v>220</v>
      </c>
      <c r="D44" s="144">
        <f aca="true" t="shared" si="2" ref="D44:I44">ROUND(D42/$D$42*100,1)</f>
        <v>100</v>
      </c>
      <c r="E44" s="145">
        <f t="shared" si="2"/>
        <v>2.7</v>
      </c>
      <c r="F44" s="145">
        <f t="shared" si="2"/>
        <v>94.7</v>
      </c>
      <c r="G44" s="145">
        <f t="shared" si="2"/>
        <v>2.6</v>
      </c>
      <c r="H44" s="144">
        <f t="shared" si="2"/>
        <v>33.1</v>
      </c>
      <c r="I44" s="146">
        <f t="shared" si="2"/>
        <v>66.9</v>
      </c>
      <c r="J44" s="155"/>
      <c r="K44" s="228" t="s">
        <v>220</v>
      </c>
      <c r="L44" s="144">
        <f aca="true" t="shared" si="3" ref="L44:Q44">ROUND(L42/$L$42*100,1)</f>
        <v>100</v>
      </c>
      <c r="M44" s="145">
        <f t="shared" si="3"/>
        <v>1.1</v>
      </c>
      <c r="N44" s="145">
        <f t="shared" si="3"/>
        <v>97.2</v>
      </c>
      <c r="O44" s="145">
        <f t="shared" si="3"/>
        <v>1.8</v>
      </c>
      <c r="P44" s="144">
        <f t="shared" si="3"/>
        <v>52</v>
      </c>
      <c r="Q44" s="146">
        <f t="shared" si="3"/>
        <v>48</v>
      </c>
    </row>
  </sheetData>
  <sheetProtection/>
  <mergeCells count="9">
    <mergeCell ref="P30:P31"/>
    <mergeCell ref="Q30:Q31"/>
    <mergeCell ref="B26:Q26"/>
    <mergeCell ref="C30:C31"/>
    <mergeCell ref="D30:G30"/>
    <mergeCell ref="H30:H31"/>
    <mergeCell ref="I30:I31"/>
    <mergeCell ref="K30:K31"/>
    <mergeCell ref="L30:O30"/>
  </mergeCells>
  <printOptions/>
  <pageMargins left="0.984251968503937" right="0.7874015748031497" top="0.98425196850393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Footer>&amp;C&amp;"ＭＳ 明朝,標準"&amp;P</oddFooter>
  </headerFooter>
  <colBreaks count="1" manualBreakCount="1">
    <brk id="18" max="4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">
      <selection activeCell="O4" sqref="O4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7" width="6.625" style="0" customWidth="1"/>
    <col min="8" max="10" width="7.625" style="0" customWidth="1"/>
    <col min="11" max="13" width="6.625" style="0" customWidth="1"/>
    <col min="14" max="14" width="3.375" style="0" customWidth="1"/>
  </cols>
  <sheetData>
    <row r="1" spans="2:3" s="10" customFormat="1" ht="20.25" customHeight="1">
      <c r="B1" s="24" t="s">
        <v>316</v>
      </c>
      <c r="C1" s="25"/>
    </row>
    <row r="2" spans="2:14" s="15" customFormat="1" ht="45" customHeight="1">
      <c r="B2" s="467" t="s">
        <v>279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2:14" s="15" customFormat="1" ht="45" customHeight="1">
      <c r="B3" s="467" t="s">
        <v>281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2:14" s="15" customFormat="1" ht="45" customHeight="1">
      <c r="B4" s="467" t="s">
        <v>282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2:14" s="15" customFormat="1" ht="33.75" customHeight="1">
      <c r="B5" s="314" t="s">
        <v>283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</row>
    <row r="6" spans="2:14" s="15" customFormat="1" ht="15" customHeight="1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s="15" customFormat="1" ht="20.25" customHeight="1">
      <c r="B7" s="37"/>
      <c r="C7" s="137" t="s">
        <v>280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38"/>
    </row>
    <row r="8" spans="2:14" s="15" customFormat="1" ht="15" customHeight="1">
      <c r="B8" s="37"/>
      <c r="C8" s="66"/>
      <c r="D8" s="66"/>
      <c r="E8" s="66"/>
      <c r="F8" s="66"/>
      <c r="G8" s="66"/>
      <c r="H8" s="66"/>
      <c r="I8" s="66"/>
      <c r="J8" s="66"/>
      <c r="K8" s="66"/>
      <c r="L8" s="66"/>
      <c r="M8" s="154" t="s">
        <v>230</v>
      </c>
      <c r="N8" s="38"/>
    </row>
    <row r="9" spans="2:14" s="15" customFormat="1" ht="15" customHeight="1">
      <c r="B9" s="37"/>
      <c r="C9" s="316" t="s">
        <v>70</v>
      </c>
      <c r="D9" s="329" t="s">
        <v>33</v>
      </c>
      <c r="E9" s="329"/>
      <c r="F9" s="329"/>
      <c r="G9" s="329"/>
      <c r="H9" s="327" t="s">
        <v>36</v>
      </c>
      <c r="I9" s="329"/>
      <c r="J9" s="457"/>
      <c r="K9" s="329" t="s">
        <v>71</v>
      </c>
      <c r="L9" s="316" t="s">
        <v>72</v>
      </c>
      <c r="M9" s="457" t="s">
        <v>73</v>
      </c>
      <c r="N9" s="38"/>
    </row>
    <row r="10" spans="2:14" s="15" customFormat="1" ht="15" customHeight="1">
      <c r="B10" s="37"/>
      <c r="C10" s="317"/>
      <c r="D10" s="122" t="s">
        <v>49</v>
      </c>
      <c r="E10" s="122" t="s">
        <v>67</v>
      </c>
      <c r="F10" s="122" t="s">
        <v>68</v>
      </c>
      <c r="G10" s="121" t="s">
        <v>69</v>
      </c>
      <c r="H10" s="123" t="s">
        <v>49</v>
      </c>
      <c r="I10" s="122" t="s">
        <v>51</v>
      </c>
      <c r="J10" s="122" t="s">
        <v>52</v>
      </c>
      <c r="K10" s="459"/>
      <c r="L10" s="317"/>
      <c r="M10" s="473"/>
      <c r="N10" s="38"/>
    </row>
    <row r="11" spans="2:14" s="15" customFormat="1" ht="15" customHeight="1">
      <c r="B11" s="37"/>
      <c r="C11" s="139">
        <v>17</v>
      </c>
      <c r="D11" s="159">
        <v>38</v>
      </c>
      <c r="E11" s="178">
        <v>0</v>
      </c>
      <c r="F11" s="160">
        <v>4</v>
      </c>
      <c r="G11" s="161">
        <v>34</v>
      </c>
      <c r="H11" s="159">
        <v>5727</v>
      </c>
      <c r="I11" s="160">
        <v>2107</v>
      </c>
      <c r="J11" s="161">
        <v>3620</v>
      </c>
      <c r="K11" s="223">
        <v>321</v>
      </c>
      <c r="L11" s="223">
        <v>110</v>
      </c>
      <c r="M11" s="223">
        <v>2617</v>
      </c>
      <c r="N11" s="38"/>
    </row>
    <row r="12" spans="2:14" s="15" customFormat="1" ht="15" customHeight="1">
      <c r="B12" s="37"/>
      <c r="C12" s="139">
        <v>18</v>
      </c>
      <c r="D12" s="159">
        <v>36</v>
      </c>
      <c r="E12" s="178">
        <v>0</v>
      </c>
      <c r="F12" s="160">
        <v>4</v>
      </c>
      <c r="G12" s="161">
        <v>32</v>
      </c>
      <c r="H12" s="159">
        <v>5747</v>
      </c>
      <c r="I12" s="160">
        <v>2122</v>
      </c>
      <c r="J12" s="161">
        <v>3625</v>
      </c>
      <c r="K12" s="223">
        <v>333</v>
      </c>
      <c r="L12" s="223">
        <v>125</v>
      </c>
      <c r="M12" s="223">
        <v>2474</v>
      </c>
      <c r="N12" s="38"/>
    </row>
    <row r="13" spans="2:14" s="15" customFormat="1" ht="15" customHeight="1">
      <c r="B13" s="37"/>
      <c r="C13" s="139">
        <v>19</v>
      </c>
      <c r="D13" s="159">
        <v>37</v>
      </c>
      <c r="E13" s="178">
        <v>0</v>
      </c>
      <c r="F13" s="160">
        <v>5</v>
      </c>
      <c r="G13" s="161">
        <v>32</v>
      </c>
      <c r="H13" s="159">
        <v>5775</v>
      </c>
      <c r="I13" s="160">
        <v>2294</v>
      </c>
      <c r="J13" s="161">
        <v>3481</v>
      </c>
      <c r="K13" s="223">
        <v>349</v>
      </c>
      <c r="L13" s="223">
        <v>150</v>
      </c>
      <c r="M13" s="223">
        <v>2707</v>
      </c>
      <c r="N13" s="38"/>
    </row>
    <row r="14" spans="2:14" s="15" customFormat="1" ht="15" customHeight="1">
      <c r="B14" s="37"/>
      <c r="C14" s="139">
        <v>20</v>
      </c>
      <c r="D14" s="159">
        <v>37</v>
      </c>
      <c r="E14" s="178">
        <v>0</v>
      </c>
      <c r="F14" s="160">
        <v>5</v>
      </c>
      <c r="G14" s="161">
        <v>32</v>
      </c>
      <c r="H14" s="159">
        <v>5494</v>
      </c>
      <c r="I14" s="160">
        <v>2175</v>
      </c>
      <c r="J14" s="161">
        <v>3319</v>
      </c>
      <c r="K14" s="223">
        <v>341</v>
      </c>
      <c r="L14" s="223">
        <v>144</v>
      </c>
      <c r="M14" s="223">
        <v>2613</v>
      </c>
      <c r="N14" s="38"/>
    </row>
    <row r="15" spans="2:14" s="15" customFormat="1" ht="15" customHeight="1">
      <c r="B15" s="37"/>
      <c r="C15" s="139">
        <v>21</v>
      </c>
      <c r="D15" s="159">
        <v>36</v>
      </c>
      <c r="E15" s="178">
        <v>0</v>
      </c>
      <c r="F15" s="160">
        <v>4</v>
      </c>
      <c r="G15" s="161">
        <v>32</v>
      </c>
      <c r="H15" s="159">
        <v>5458</v>
      </c>
      <c r="I15" s="160">
        <v>2188</v>
      </c>
      <c r="J15" s="161">
        <v>3270</v>
      </c>
      <c r="K15" s="223">
        <v>332</v>
      </c>
      <c r="L15" s="223">
        <v>123</v>
      </c>
      <c r="M15" s="223">
        <v>2546</v>
      </c>
      <c r="N15" s="38"/>
    </row>
    <row r="16" spans="2:14" s="15" customFormat="1" ht="15" customHeight="1">
      <c r="B16" s="37"/>
      <c r="C16" s="139">
        <v>22</v>
      </c>
      <c r="D16" s="159">
        <v>35</v>
      </c>
      <c r="E16" s="178">
        <v>0</v>
      </c>
      <c r="F16" s="160">
        <v>4</v>
      </c>
      <c r="G16" s="161">
        <v>31</v>
      </c>
      <c r="H16" s="159">
        <v>5930</v>
      </c>
      <c r="I16" s="160">
        <v>2561</v>
      </c>
      <c r="J16" s="161">
        <v>3369</v>
      </c>
      <c r="K16" s="223">
        <v>331</v>
      </c>
      <c r="L16" s="223">
        <v>116</v>
      </c>
      <c r="M16" s="223">
        <v>2493</v>
      </c>
      <c r="N16" s="38"/>
    </row>
    <row r="17" spans="2:14" s="15" customFormat="1" ht="15" customHeight="1">
      <c r="B17" s="37"/>
      <c r="C17" s="139">
        <v>23</v>
      </c>
      <c r="D17" s="159">
        <v>34</v>
      </c>
      <c r="E17" s="178">
        <v>0</v>
      </c>
      <c r="F17" s="160">
        <v>4</v>
      </c>
      <c r="G17" s="161">
        <v>30</v>
      </c>
      <c r="H17" s="159">
        <v>5945</v>
      </c>
      <c r="I17" s="160">
        <v>2553</v>
      </c>
      <c r="J17" s="161">
        <v>3392</v>
      </c>
      <c r="K17" s="223">
        <v>328</v>
      </c>
      <c r="L17" s="223">
        <v>119</v>
      </c>
      <c r="M17" s="223">
        <v>2619</v>
      </c>
      <c r="N17" s="38"/>
    </row>
    <row r="18" spans="2:14" s="15" customFormat="1" ht="15" customHeight="1">
      <c r="B18" s="37"/>
      <c r="C18" s="139">
        <v>24</v>
      </c>
      <c r="D18" s="159">
        <v>33</v>
      </c>
      <c r="E18" s="178">
        <v>0</v>
      </c>
      <c r="F18" s="160">
        <v>4</v>
      </c>
      <c r="G18" s="161">
        <v>29</v>
      </c>
      <c r="H18" s="159">
        <v>5900</v>
      </c>
      <c r="I18" s="160">
        <v>2521</v>
      </c>
      <c r="J18" s="161">
        <v>3379</v>
      </c>
      <c r="K18" s="223">
        <v>327</v>
      </c>
      <c r="L18" s="223">
        <v>123</v>
      </c>
      <c r="M18" s="223">
        <v>2786</v>
      </c>
      <c r="N18" s="38"/>
    </row>
    <row r="19" spans="2:14" s="15" customFormat="1" ht="15" customHeight="1">
      <c r="B19" s="37"/>
      <c r="C19" s="139">
        <v>25</v>
      </c>
      <c r="D19" s="159">
        <v>33</v>
      </c>
      <c r="E19" s="178">
        <v>0</v>
      </c>
      <c r="F19" s="160">
        <v>4</v>
      </c>
      <c r="G19" s="161">
        <v>29</v>
      </c>
      <c r="H19" s="159">
        <v>5904</v>
      </c>
      <c r="I19" s="160">
        <v>2475</v>
      </c>
      <c r="J19" s="161">
        <v>3429</v>
      </c>
      <c r="K19" s="223">
        <v>328</v>
      </c>
      <c r="L19" s="223">
        <v>123</v>
      </c>
      <c r="M19" s="223">
        <v>2672</v>
      </c>
      <c r="N19" s="38"/>
    </row>
    <row r="20" spans="2:14" s="15" customFormat="1" ht="15" customHeight="1">
      <c r="B20" s="37"/>
      <c r="C20" s="139">
        <v>26</v>
      </c>
      <c r="D20" s="159">
        <v>34</v>
      </c>
      <c r="E20" s="178">
        <v>0</v>
      </c>
      <c r="F20" s="160">
        <v>4</v>
      </c>
      <c r="G20" s="161">
        <v>30</v>
      </c>
      <c r="H20" s="159">
        <v>5547</v>
      </c>
      <c r="I20" s="160">
        <v>2328</v>
      </c>
      <c r="J20" s="161">
        <v>3219</v>
      </c>
      <c r="K20" s="223">
        <v>334</v>
      </c>
      <c r="L20" s="223">
        <v>120</v>
      </c>
      <c r="M20" s="223">
        <v>2730</v>
      </c>
      <c r="N20" s="38"/>
    </row>
    <row r="21" spans="2:14" s="15" customFormat="1" ht="15" customHeight="1">
      <c r="B21" s="37"/>
      <c r="C21" s="139">
        <v>27</v>
      </c>
      <c r="D21" s="165">
        <v>36</v>
      </c>
      <c r="E21" s="208">
        <v>0</v>
      </c>
      <c r="F21" s="166">
        <v>4</v>
      </c>
      <c r="G21" s="167">
        <v>32</v>
      </c>
      <c r="H21" s="165">
        <v>5266</v>
      </c>
      <c r="I21" s="166">
        <v>2220</v>
      </c>
      <c r="J21" s="167">
        <v>3046</v>
      </c>
      <c r="K21" s="224">
        <v>354</v>
      </c>
      <c r="L21" s="224">
        <v>127</v>
      </c>
      <c r="M21" s="224">
        <v>2625</v>
      </c>
      <c r="N21" s="38"/>
    </row>
    <row r="22" spans="2:14" s="15" customFormat="1" ht="30" customHeight="1">
      <c r="B22" s="37"/>
      <c r="C22" s="139" t="s">
        <v>48</v>
      </c>
      <c r="D22" s="214">
        <f aca="true" t="shared" si="0" ref="D22:M22">D21-D20</f>
        <v>2</v>
      </c>
      <c r="E22" s="230">
        <f t="shared" si="0"/>
        <v>0</v>
      </c>
      <c r="F22" s="215">
        <f t="shared" si="0"/>
        <v>0</v>
      </c>
      <c r="G22" s="216">
        <f t="shared" si="0"/>
        <v>2</v>
      </c>
      <c r="H22" s="214">
        <f t="shared" si="0"/>
        <v>-281</v>
      </c>
      <c r="I22" s="215">
        <f t="shared" si="0"/>
        <v>-108</v>
      </c>
      <c r="J22" s="216">
        <f t="shared" si="0"/>
        <v>-173</v>
      </c>
      <c r="K22" s="166">
        <f t="shared" si="0"/>
        <v>20</v>
      </c>
      <c r="L22" s="224">
        <f t="shared" si="0"/>
        <v>7</v>
      </c>
      <c r="M22" s="167">
        <f t="shared" si="0"/>
        <v>-105</v>
      </c>
      <c r="N22" s="38"/>
    </row>
    <row r="23" spans="2:14" s="15" customFormat="1" ht="22.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s="15" customFormat="1" ht="1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s="15" customFormat="1" ht="1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s="15" customFormat="1" ht="1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4" s="15" customFormat="1" ht="1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2:14" s="15" customFormat="1" ht="1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2:14" s="15" customFormat="1" ht="1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2:14" s="15" customFormat="1" ht="1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2:14" s="15" customFormat="1" ht="1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2:14" s="15" customFormat="1" ht="1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2:14" s="15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2:14" s="15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s="15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s="15" customFormat="1" ht="1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s="15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2:14" s="15" customFormat="1" ht="1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2:14" s="15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2:14" s="15" customFormat="1" ht="1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2:14" s="15" customFormat="1" ht="1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2:14" s="15" customFormat="1" ht="1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2:14" s="15" customFormat="1" ht="1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</sheetData>
  <sheetProtection/>
  <mergeCells count="10">
    <mergeCell ref="B2:N2"/>
    <mergeCell ref="C9:C10"/>
    <mergeCell ref="B3:N3"/>
    <mergeCell ref="B4:N4"/>
    <mergeCell ref="B5:N5"/>
    <mergeCell ref="D9:G9"/>
    <mergeCell ref="H9:J9"/>
    <mergeCell ref="K9:K10"/>
    <mergeCell ref="L9:L10"/>
    <mergeCell ref="M9:M10"/>
  </mergeCells>
  <printOptions/>
  <pageMargins left="0.984251968503937" right="0.5905511811023623" top="0.98425196850393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12" width="7.625" style="0" customWidth="1"/>
    <col min="13" max="13" width="2.50390625" style="0" customWidth="1"/>
  </cols>
  <sheetData>
    <row r="1" spans="2:3" s="10" customFormat="1" ht="20.25" customHeight="1">
      <c r="B1" s="24" t="s">
        <v>317</v>
      </c>
      <c r="C1" s="25"/>
    </row>
    <row r="2" spans="2:13" s="15" customFormat="1" ht="42" customHeight="1">
      <c r="B2" s="314" t="s">
        <v>285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8"/>
    </row>
    <row r="3" spans="2:13" s="15" customFormat="1" ht="33.75" customHeight="1">
      <c r="B3" s="467" t="s">
        <v>286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38"/>
    </row>
    <row r="4" spans="2:13" s="15" customFormat="1" ht="45" customHeight="1">
      <c r="B4" s="467" t="s">
        <v>287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38"/>
    </row>
    <row r="5" spans="2:13" s="15" customFormat="1" ht="33.75" customHeight="1">
      <c r="B5" s="467" t="s">
        <v>288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38"/>
    </row>
    <row r="6" spans="2:13" s="15" customFormat="1" ht="11.25" customHeight="1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s="15" customFormat="1" ht="22.5" customHeight="1">
      <c r="B7" s="37"/>
      <c r="C7" s="137" t="s">
        <v>289</v>
      </c>
      <c r="D7" s="117"/>
      <c r="E7" s="117"/>
      <c r="F7" s="117"/>
      <c r="G7" s="117"/>
      <c r="H7" s="117"/>
      <c r="I7" s="117"/>
      <c r="J7" s="117"/>
      <c r="K7" s="117"/>
      <c r="L7" s="117"/>
      <c r="M7" s="38"/>
    </row>
    <row r="8" spans="2:13" s="15" customFormat="1" ht="15" customHeight="1">
      <c r="B8" s="37"/>
      <c r="C8" s="66"/>
      <c r="D8" s="66"/>
      <c r="E8" s="66"/>
      <c r="F8" s="66"/>
      <c r="G8" s="66"/>
      <c r="H8" s="66"/>
      <c r="I8" s="66"/>
      <c r="J8" s="66"/>
      <c r="K8" s="66"/>
      <c r="L8" s="231" t="s">
        <v>230</v>
      </c>
      <c r="M8" s="38"/>
    </row>
    <row r="9" spans="2:13" s="15" customFormat="1" ht="15" customHeight="1">
      <c r="B9" s="37"/>
      <c r="C9" s="316" t="s">
        <v>39</v>
      </c>
      <c r="D9" s="329" t="s">
        <v>33</v>
      </c>
      <c r="E9" s="329"/>
      <c r="F9" s="329"/>
      <c r="G9" s="327" t="s">
        <v>36</v>
      </c>
      <c r="H9" s="329"/>
      <c r="I9" s="457"/>
      <c r="J9" s="329" t="s">
        <v>71</v>
      </c>
      <c r="K9" s="316" t="s">
        <v>72</v>
      </c>
      <c r="L9" s="457" t="s">
        <v>74</v>
      </c>
      <c r="M9" s="38"/>
    </row>
    <row r="10" spans="2:13" s="15" customFormat="1" ht="15" customHeight="1">
      <c r="B10" s="37"/>
      <c r="C10" s="458"/>
      <c r="D10" s="459"/>
      <c r="E10" s="459"/>
      <c r="F10" s="459"/>
      <c r="G10" s="328"/>
      <c r="H10" s="459"/>
      <c r="I10" s="473"/>
      <c r="J10" s="476"/>
      <c r="K10" s="458"/>
      <c r="L10" s="474"/>
      <c r="M10" s="38"/>
    </row>
    <row r="11" spans="2:13" s="15" customFormat="1" ht="15" customHeight="1">
      <c r="B11" s="37"/>
      <c r="C11" s="317"/>
      <c r="D11" s="122" t="s">
        <v>49</v>
      </c>
      <c r="E11" s="122" t="s">
        <v>68</v>
      </c>
      <c r="F11" s="121" t="s">
        <v>69</v>
      </c>
      <c r="G11" s="123" t="s">
        <v>49</v>
      </c>
      <c r="H11" s="122" t="s">
        <v>51</v>
      </c>
      <c r="I11" s="122" t="s">
        <v>52</v>
      </c>
      <c r="J11" s="459"/>
      <c r="K11" s="317"/>
      <c r="L11" s="473"/>
      <c r="M11" s="38"/>
    </row>
    <row r="12" spans="2:13" s="15" customFormat="1" ht="15" customHeight="1">
      <c r="B12" s="37"/>
      <c r="C12" s="139">
        <v>17</v>
      </c>
      <c r="D12" s="159">
        <v>12</v>
      </c>
      <c r="E12" s="178">
        <v>0</v>
      </c>
      <c r="F12" s="161">
        <v>12</v>
      </c>
      <c r="G12" s="159">
        <v>632</v>
      </c>
      <c r="H12" s="160">
        <v>159</v>
      </c>
      <c r="I12" s="161">
        <v>473</v>
      </c>
      <c r="J12" s="223">
        <v>41</v>
      </c>
      <c r="K12" s="223">
        <v>6</v>
      </c>
      <c r="L12" s="223">
        <v>297</v>
      </c>
      <c r="M12" s="38"/>
    </row>
    <row r="13" spans="2:13" s="15" customFormat="1" ht="15" customHeight="1">
      <c r="B13" s="37"/>
      <c r="C13" s="139">
        <v>18</v>
      </c>
      <c r="D13" s="159">
        <v>10</v>
      </c>
      <c r="E13" s="178">
        <v>0</v>
      </c>
      <c r="F13" s="161">
        <v>10</v>
      </c>
      <c r="G13" s="159">
        <v>554</v>
      </c>
      <c r="H13" s="160">
        <v>148</v>
      </c>
      <c r="I13" s="161">
        <v>406</v>
      </c>
      <c r="J13" s="223">
        <v>35</v>
      </c>
      <c r="K13" s="223">
        <v>6</v>
      </c>
      <c r="L13" s="223">
        <v>273</v>
      </c>
      <c r="M13" s="38"/>
    </row>
    <row r="14" spans="2:13" s="15" customFormat="1" ht="15" customHeight="1">
      <c r="B14" s="37"/>
      <c r="C14" s="139">
        <v>19</v>
      </c>
      <c r="D14" s="159">
        <v>10</v>
      </c>
      <c r="E14" s="178">
        <v>0</v>
      </c>
      <c r="F14" s="161">
        <v>10</v>
      </c>
      <c r="G14" s="159">
        <v>466</v>
      </c>
      <c r="H14" s="160">
        <v>137</v>
      </c>
      <c r="I14" s="161">
        <v>329</v>
      </c>
      <c r="J14" s="223">
        <v>33</v>
      </c>
      <c r="K14" s="223">
        <v>4</v>
      </c>
      <c r="L14" s="223">
        <v>283</v>
      </c>
      <c r="M14" s="38"/>
    </row>
    <row r="15" spans="2:13" s="15" customFormat="1" ht="15" customHeight="1">
      <c r="B15" s="37"/>
      <c r="C15" s="139">
        <v>20</v>
      </c>
      <c r="D15" s="159">
        <v>8</v>
      </c>
      <c r="E15" s="178">
        <v>0</v>
      </c>
      <c r="F15" s="161">
        <v>8</v>
      </c>
      <c r="G15" s="159">
        <v>460</v>
      </c>
      <c r="H15" s="160">
        <v>133</v>
      </c>
      <c r="I15" s="161">
        <v>327</v>
      </c>
      <c r="J15" s="223">
        <v>25</v>
      </c>
      <c r="K15" s="223">
        <v>3</v>
      </c>
      <c r="L15" s="223">
        <v>272</v>
      </c>
      <c r="M15" s="38"/>
    </row>
    <row r="16" spans="2:13" s="15" customFormat="1" ht="15" customHeight="1">
      <c r="B16" s="37"/>
      <c r="C16" s="139">
        <v>21</v>
      </c>
      <c r="D16" s="159">
        <v>8</v>
      </c>
      <c r="E16" s="178">
        <v>0</v>
      </c>
      <c r="F16" s="161">
        <v>8</v>
      </c>
      <c r="G16" s="159">
        <v>511</v>
      </c>
      <c r="H16" s="160">
        <v>132</v>
      </c>
      <c r="I16" s="161">
        <v>379</v>
      </c>
      <c r="J16" s="223">
        <v>27</v>
      </c>
      <c r="K16" s="223">
        <v>3</v>
      </c>
      <c r="L16" s="223">
        <v>228</v>
      </c>
      <c r="M16" s="38"/>
    </row>
    <row r="17" spans="2:13" s="15" customFormat="1" ht="15" customHeight="1">
      <c r="B17" s="37"/>
      <c r="C17" s="139">
        <v>22</v>
      </c>
      <c r="D17" s="159">
        <v>8</v>
      </c>
      <c r="E17" s="178">
        <v>0</v>
      </c>
      <c r="F17" s="161">
        <v>8</v>
      </c>
      <c r="G17" s="159">
        <v>493</v>
      </c>
      <c r="H17" s="160">
        <v>139</v>
      </c>
      <c r="I17" s="161">
        <v>354</v>
      </c>
      <c r="J17" s="223">
        <v>29</v>
      </c>
      <c r="K17" s="223">
        <v>3</v>
      </c>
      <c r="L17" s="223">
        <v>152</v>
      </c>
      <c r="M17" s="38"/>
    </row>
    <row r="18" spans="2:13" s="15" customFormat="1" ht="15" customHeight="1">
      <c r="B18" s="37"/>
      <c r="C18" s="139">
        <v>23</v>
      </c>
      <c r="D18" s="159">
        <v>8</v>
      </c>
      <c r="E18" s="178">
        <v>0</v>
      </c>
      <c r="F18" s="161">
        <v>8</v>
      </c>
      <c r="G18" s="159">
        <v>501</v>
      </c>
      <c r="H18" s="160">
        <v>151</v>
      </c>
      <c r="I18" s="161">
        <v>350</v>
      </c>
      <c r="J18" s="223">
        <v>29</v>
      </c>
      <c r="K18" s="223">
        <v>2</v>
      </c>
      <c r="L18" s="223">
        <v>175</v>
      </c>
      <c r="M18" s="38"/>
    </row>
    <row r="19" spans="2:13" s="15" customFormat="1" ht="15" customHeight="1">
      <c r="B19" s="37"/>
      <c r="C19" s="139">
        <v>24</v>
      </c>
      <c r="D19" s="159">
        <v>8</v>
      </c>
      <c r="E19" s="178">
        <v>0</v>
      </c>
      <c r="F19" s="161">
        <v>8</v>
      </c>
      <c r="G19" s="159">
        <v>501</v>
      </c>
      <c r="H19" s="160">
        <v>150</v>
      </c>
      <c r="I19" s="161">
        <v>351</v>
      </c>
      <c r="J19" s="223">
        <v>29</v>
      </c>
      <c r="K19" s="223">
        <v>2</v>
      </c>
      <c r="L19" s="223">
        <v>173</v>
      </c>
      <c r="M19" s="38"/>
    </row>
    <row r="20" spans="2:13" s="15" customFormat="1" ht="15" customHeight="1">
      <c r="B20" s="37"/>
      <c r="C20" s="139">
        <v>25</v>
      </c>
      <c r="D20" s="159">
        <v>8</v>
      </c>
      <c r="E20" s="178">
        <v>0</v>
      </c>
      <c r="F20" s="161">
        <v>8</v>
      </c>
      <c r="G20" s="159">
        <v>487</v>
      </c>
      <c r="H20" s="160">
        <v>141</v>
      </c>
      <c r="I20" s="161">
        <v>346</v>
      </c>
      <c r="J20" s="223">
        <v>29</v>
      </c>
      <c r="K20" s="223">
        <v>2</v>
      </c>
      <c r="L20" s="223">
        <v>228</v>
      </c>
      <c r="M20" s="38"/>
    </row>
    <row r="21" spans="2:13" s="15" customFormat="1" ht="15" customHeight="1">
      <c r="B21" s="37"/>
      <c r="C21" s="139">
        <v>26</v>
      </c>
      <c r="D21" s="159">
        <v>8</v>
      </c>
      <c r="E21" s="178">
        <v>0</v>
      </c>
      <c r="F21" s="161">
        <v>8</v>
      </c>
      <c r="G21" s="159">
        <v>479</v>
      </c>
      <c r="H21" s="160">
        <v>135</v>
      </c>
      <c r="I21" s="161">
        <v>344</v>
      </c>
      <c r="J21" s="223">
        <v>28</v>
      </c>
      <c r="K21" s="223">
        <v>2</v>
      </c>
      <c r="L21" s="223">
        <v>177</v>
      </c>
      <c r="M21" s="38"/>
    </row>
    <row r="22" spans="2:13" s="15" customFormat="1" ht="15" customHeight="1">
      <c r="B22" s="37"/>
      <c r="C22" s="139">
        <v>27</v>
      </c>
      <c r="D22" s="165">
        <v>7</v>
      </c>
      <c r="E22" s="208">
        <v>0</v>
      </c>
      <c r="F22" s="167">
        <v>7</v>
      </c>
      <c r="G22" s="165">
        <v>390</v>
      </c>
      <c r="H22" s="166">
        <v>109</v>
      </c>
      <c r="I22" s="167">
        <v>281</v>
      </c>
      <c r="J22" s="224">
        <v>25</v>
      </c>
      <c r="K22" s="224">
        <v>2</v>
      </c>
      <c r="L22" s="224">
        <v>286</v>
      </c>
      <c r="M22" s="38"/>
    </row>
    <row r="23" spans="2:13" s="15" customFormat="1" ht="30" customHeight="1">
      <c r="B23" s="37"/>
      <c r="C23" s="139" t="s">
        <v>48</v>
      </c>
      <c r="D23" s="214">
        <f aca="true" t="shared" si="0" ref="D23:L23">D22-D21</f>
        <v>-1</v>
      </c>
      <c r="E23" s="230">
        <f t="shared" si="0"/>
        <v>0</v>
      </c>
      <c r="F23" s="216">
        <f t="shared" si="0"/>
        <v>-1</v>
      </c>
      <c r="G23" s="214">
        <f t="shared" si="0"/>
        <v>-89</v>
      </c>
      <c r="H23" s="215">
        <f t="shared" si="0"/>
        <v>-26</v>
      </c>
      <c r="I23" s="216">
        <f t="shared" si="0"/>
        <v>-63</v>
      </c>
      <c r="J23" s="234">
        <f t="shared" si="0"/>
        <v>-3</v>
      </c>
      <c r="K23" s="234">
        <f t="shared" si="0"/>
        <v>0</v>
      </c>
      <c r="L23" s="234">
        <f t="shared" si="0"/>
        <v>109</v>
      </c>
      <c r="M23" s="38"/>
    </row>
    <row r="24" spans="2:13" s="15" customFormat="1" ht="18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2:13" s="15" customFormat="1" ht="1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2:13" s="15" customFormat="1" ht="1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5" customFormat="1" ht="1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2:13" s="15" customFormat="1" ht="1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s="15" customFormat="1" ht="1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s="15" customFormat="1" ht="1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s="15" customFormat="1" ht="1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s="15" customFormat="1" ht="1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s="15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s="15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s="15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s="15" customFormat="1" ht="1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s="15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s="15" customFormat="1" ht="1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s="15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2:13" s="15" customFormat="1" ht="1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s="15" customFormat="1" ht="1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3" s="15" customFormat="1" ht="1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2:13" s="15" customFormat="1" ht="1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</sheetData>
  <sheetProtection/>
  <mergeCells count="10">
    <mergeCell ref="K9:K11"/>
    <mergeCell ref="L9:L11"/>
    <mergeCell ref="B2:L2"/>
    <mergeCell ref="B3:L3"/>
    <mergeCell ref="B4:L4"/>
    <mergeCell ref="B5:L5"/>
    <mergeCell ref="C9:C11"/>
    <mergeCell ref="D9:F10"/>
    <mergeCell ref="G9:I10"/>
    <mergeCell ref="J9:J11"/>
  </mergeCells>
  <printOptions/>
  <pageMargins left="0.984251968503937" right="0.5905511811023623" top="0.98425196850393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P41" sqref="P41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5.625" style="0" customWidth="1"/>
    <col min="4" max="11" width="6.625" style="0" customWidth="1"/>
    <col min="12" max="14" width="5.625" style="0" customWidth="1"/>
    <col min="15" max="15" width="1.875" style="0" customWidth="1"/>
  </cols>
  <sheetData>
    <row r="1" spans="1:4" s="10" customFormat="1" ht="25.5" customHeight="1">
      <c r="A1" s="21" t="s">
        <v>75</v>
      </c>
      <c r="B1" s="21"/>
      <c r="C1" s="22"/>
      <c r="D1" s="23"/>
    </row>
    <row r="2" spans="2:3" s="10" customFormat="1" ht="20.25" customHeight="1">
      <c r="B2" s="24" t="s">
        <v>76</v>
      </c>
      <c r="C2" s="25"/>
    </row>
    <row r="3" spans="2:15" s="15" customFormat="1" ht="109.5" customHeight="1">
      <c r="B3" s="467" t="s">
        <v>291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20"/>
    </row>
    <row r="4" spans="3:14" ht="20.25" customHeight="1">
      <c r="C4" s="137" t="s">
        <v>290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38" t="s">
        <v>190</v>
      </c>
    </row>
    <row r="5" spans="3:14" ht="12.75" customHeight="1">
      <c r="C5" s="327" t="s">
        <v>78</v>
      </c>
      <c r="D5" s="457"/>
      <c r="E5" s="329" t="s">
        <v>79</v>
      </c>
      <c r="F5" s="132"/>
      <c r="G5" s="132"/>
      <c r="H5" s="132"/>
      <c r="I5" s="132"/>
      <c r="J5" s="132"/>
      <c r="K5" s="212"/>
      <c r="L5" s="327" t="s">
        <v>231</v>
      </c>
      <c r="M5" s="329"/>
      <c r="N5" s="457"/>
    </row>
    <row r="6" spans="3:14" ht="12.75" customHeight="1">
      <c r="C6" s="477"/>
      <c r="D6" s="474"/>
      <c r="E6" s="476"/>
      <c r="F6" s="225" t="s">
        <v>80</v>
      </c>
      <c r="G6" s="225" t="s">
        <v>81</v>
      </c>
      <c r="H6" s="225" t="s">
        <v>81</v>
      </c>
      <c r="I6" s="225" t="s">
        <v>82</v>
      </c>
      <c r="J6" s="225"/>
      <c r="K6" s="225"/>
      <c r="L6" s="477" t="s">
        <v>83</v>
      </c>
      <c r="M6" s="476"/>
      <c r="N6" s="474"/>
    </row>
    <row r="7" spans="3:14" ht="12.75" customHeight="1">
      <c r="C7" s="477"/>
      <c r="D7" s="474"/>
      <c r="E7" s="476"/>
      <c r="F7" s="236" t="s">
        <v>84</v>
      </c>
      <c r="G7" s="236" t="s">
        <v>85</v>
      </c>
      <c r="H7" s="236" t="s">
        <v>86</v>
      </c>
      <c r="I7" s="236" t="s">
        <v>87</v>
      </c>
      <c r="J7" s="236" t="s">
        <v>88</v>
      </c>
      <c r="K7" s="236" t="s">
        <v>89</v>
      </c>
      <c r="L7" s="484" t="s">
        <v>90</v>
      </c>
      <c r="M7" s="485"/>
      <c r="N7" s="486"/>
    </row>
    <row r="8" spans="3:14" ht="12.75" customHeight="1">
      <c r="C8" s="478"/>
      <c r="D8" s="479"/>
      <c r="E8" s="482"/>
      <c r="F8" s="236" t="s">
        <v>91</v>
      </c>
      <c r="G8" s="237" t="s">
        <v>92</v>
      </c>
      <c r="H8" s="237" t="s">
        <v>93</v>
      </c>
      <c r="I8" s="237" t="s">
        <v>94</v>
      </c>
      <c r="J8" s="237"/>
      <c r="K8" s="237"/>
      <c r="L8" s="232"/>
      <c r="M8" s="217"/>
      <c r="N8" s="233"/>
    </row>
    <row r="9" spans="3:14" ht="12.75" customHeight="1">
      <c r="C9" s="478"/>
      <c r="D9" s="479"/>
      <c r="E9" s="482"/>
      <c r="F9" s="236" t="s">
        <v>95</v>
      </c>
      <c r="G9" s="238" t="s">
        <v>96</v>
      </c>
      <c r="H9" s="238" t="s">
        <v>97</v>
      </c>
      <c r="I9" s="237" t="s">
        <v>98</v>
      </c>
      <c r="J9" s="237" t="s">
        <v>99</v>
      </c>
      <c r="K9" s="237" t="s">
        <v>100</v>
      </c>
      <c r="L9" s="232" t="s">
        <v>232</v>
      </c>
      <c r="M9" s="217" t="s">
        <v>233</v>
      </c>
      <c r="N9" s="233" t="s">
        <v>234</v>
      </c>
    </row>
    <row r="10" spans="3:14" ht="12.75" customHeight="1">
      <c r="C10" s="478"/>
      <c r="D10" s="479"/>
      <c r="E10" s="482"/>
      <c r="F10" s="236" t="s">
        <v>101</v>
      </c>
      <c r="G10" s="237" t="s">
        <v>102</v>
      </c>
      <c r="H10" s="237" t="s">
        <v>102</v>
      </c>
      <c r="I10" s="237"/>
      <c r="J10" s="237"/>
      <c r="K10" s="237"/>
      <c r="L10" s="232" t="s">
        <v>235</v>
      </c>
      <c r="M10" s="217" t="s">
        <v>235</v>
      </c>
      <c r="N10" s="233" t="s">
        <v>235</v>
      </c>
    </row>
    <row r="11" spans="3:14" ht="12.75" customHeight="1">
      <c r="C11" s="480"/>
      <c r="D11" s="481"/>
      <c r="E11" s="483"/>
      <c r="F11" s="239" t="s">
        <v>232</v>
      </c>
      <c r="G11" s="240" t="s">
        <v>233</v>
      </c>
      <c r="H11" s="240" t="s">
        <v>234</v>
      </c>
      <c r="I11" s="240"/>
      <c r="J11" s="240"/>
      <c r="K11" s="240"/>
      <c r="L11" s="218"/>
      <c r="M11" s="139"/>
      <c r="N11" s="229"/>
    </row>
    <row r="12" spans="3:14" ht="12.75" customHeight="1">
      <c r="C12" s="235"/>
      <c r="D12" s="133" t="s">
        <v>49</v>
      </c>
      <c r="E12" s="241">
        <v>13748</v>
      </c>
      <c r="F12" s="242">
        <v>13597</v>
      </c>
      <c r="G12" s="242">
        <v>1</v>
      </c>
      <c r="H12" s="242">
        <v>2</v>
      </c>
      <c r="I12" s="242">
        <v>24</v>
      </c>
      <c r="J12" s="242">
        <v>123</v>
      </c>
      <c r="K12" s="179">
        <v>1</v>
      </c>
      <c r="L12" s="243">
        <v>0</v>
      </c>
      <c r="M12" s="244">
        <v>0</v>
      </c>
      <c r="N12" s="245">
        <v>0</v>
      </c>
    </row>
    <row r="13" spans="3:14" ht="12.75" customHeight="1">
      <c r="C13" s="235">
        <v>22</v>
      </c>
      <c r="D13" s="217" t="s">
        <v>51</v>
      </c>
      <c r="E13" s="241">
        <v>6945</v>
      </c>
      <c r="F13" s="242">
        <v>6863</v>
      </c>
      <c r="G13" s="246">
        <v>1</v>
      </c>
      <c r="H13" s="246">
        <v>2</v>
      </c>
      <c r="I13" s="246">
        <v>15</v>
      </c>
      <c r="J13" s="246">
        <v>63</v>
      </c>
      <c r="K13" s="179">
        <v>1</v>
      </c>
      <c r="L13" s="177">
        <v>0</v>
      </c>
      <c r="M13" s="178">
        <v>0</v>
      </c>
      <c r="N13" s="179">
        <v>0</v>
      </c>
    </row>
    <row r="14" spans="3:14" ht="12.75" customHeight="1">
      <c r="C14" s="130"/>
      <c r="D14" s="139" t="s">
        <v>52</v>
      </c>
      <c r="E14" s="247">
        <v>6803</v>
      </c>
      <c r="F14" s="248">
        <v>6734</v>
      </c>
      <c r="G14" s="208" t="s">
        <v>38</v>
      </c>
      <c r="H14" s="249" t="s">
        <v>38</v>
      </c>
      <c r="I14" s="249">
        <v>9</v>
      </c>
      <c r="J14" s="249">
        <v>60</v>
      </c>
      <c r="K14" s="204">
        <v>0</v>
      </c>
      <c r="L14" s="250">
        <v>0</v>
      </c>
      <c r="M14" s="208">
        <v>0</v>
      </c>
      <c r="N14" s="204">
        <v>0</v>
      </c>
    </row>
    <row r="15" spans="3:14" ht="12.75" customHeight="1">
      <c r="C15" s="235"/>
      <c r="D15" s="133" t="s">
        <v>49</v>
      </c>
      <c r="E15" s="241">
        <v>12885</v>
      </c>
      <c r="F15" s="242">
        <v>12792</v>
      </c>
      <c r="G15" s="242">
        <v>3</v>
      </c>
      <c r="H15" s="242">
        <v>6</v>
      </c>
      <c r="I15" s="242">
        <v>12</v>
      </c>
      <c r="J15" s="242">
        <v>68</v>
      </c>
      <c r="K15" s="179">
        <v>4</v>
      </c>
      <c r="L15" s="177">
        <v>0</v>
      </c>
      <c r="M15" s="178">
        <v>0</v>
      </c>
      <c r="N15" s="179">
        <v>0</v>
      </c>
    </row>
    <row r="16" spans="3:14" ht="12.75" customHeight="1">
      <c r="C16" s="235">
        <v>23</v>
      </c>
      <c r="D16" s="217" t="s">
        <v>51</v>
      </c>
      <c r="E16" s="241">
        <v>6634</v>
      </c>
      <c r="F16" s="242">
        <v>6585</v>
      </c>
      <c r="G16" s="246">
        <v>2</v>
      </c>
      <c r="H16" s="246">
        <v>5</v>
      </c>
      <c r="I16" s="246">
        <v>7</v>
      </c>
      <c r="J16" s="246">
        <v>33</v>
      </c>
      <c r="K16" s="179">
        <v>2</v>
      </c>
      <c r="L16" s="177">
        <v>0</v>
      </c>
      <c r="M16" s="178">
        <v>0</v>
      </c>
      <c r="N16" s="179">
        <v>0</v>
      </c>
    </row>
    <row r="17" spans="3:14" ht="12.75" customHeight="1">
      <c r="C17" s="235"/>
      <c r="D17" s="139" t="s">
        <v>52</v>
      </c>
      <c r="E17" s="247">
        <v>6251</v>
      </c>
      <c r="F17" s="248">
        <v>6207</v>
      </c>
      <c r="G17" s="249">
        <v>1</v>
      </c>
      <c r="H17" s="249">
        <v>1</v>
      </c>
      <c r="I17" s="249">
        <v>5</v>
      </c>
      <c r="J17" s="249">
        <v>35</v>
      </c>
      <c r="K17" s="204">
        <v>2</v>
      </c>
      <c r="L17" s="250">
        <v>0</v>
      </c>
      <c r="M17" s="208">
        <v>0</v>
      </c>
      <c r="N17" s="204">
        <v>0</v>
      </c>
    </row>
    <row r="18" spans="3:14" ht="12.75" customHeight="1">
      <c r="C18" s="131"/>
      <c r="D18" s="133" t="s">
        <v>49</v>
      </c>
      <c r="E18" s="241">
        <v>12714</v>
      </c>
      <c r="F18" s="242">
        <v>12639</v>
      </c>
      <c r="G18" s="242">
        <v>6</v>
      </c>
      <c r="H18" s="242">
        <v>2</v>
      </c>
      <c r="I18" s="242">
        <v>22</v>
      </c>
      <c r="J18" s="242">
        <v>45</v>
      </c>
      <c r="K18" s="179">
        <v>0</v>
      </c>
      <c r="L18" s="177">
        <v>1</v>
      </c>
      <c r="M18" s="178">
        <v>2</v>
      </c>
      <c r="N18" s="179">
        <v>0</v>
      </c>
    </row>
    <row r="19" spans="3:14" ht="12.75" customHeight="1">
      <c r="C19" s="235">
        <v>24</v>
      </c>
      <c r="D19" s="217" t="s">
        <v>51</v>
      </c>
      <c r="E19" s="241">
        <v>6513</v>
      </c>
      <c r="F19" s="242">
        <v>6463</v>
      </c>
      <c r="G19" s="246">
        <v>3</v>
      </c>
      <c r="H19" s="246">
        <v>1</v>
      </c>
      <c r="I19" s="246">
        <v>17</v>
      </c>
      <c r="J19" s="246">
        <v>29</v>
      </c>
      <c r="K19" s="179">
        <v>0</v>
      </c>
      <c r="L19" s="177">
        <v>1</v>
      </c>
      <c r="M19" s="178">
        <v>0</v>
      </c>
      <c r="N19" s="179">
        <v>0</v>
      </c>
    </row>
    <row r="20" spans="3:14" ht="12.75" customHeight="1">
      <c r="C20" s="130"/>
      <c r="D20" s="217" t="s">
        <v>52</v>
      </c>
      <c r="E20" s="247">
        <v>6201</v>
      </c>
      <c r="F20" s="248">
        <v>6176</v>
      </c>
      <c r="G20" s="249">
        <v>3</v>
      </c>
      <c r="H20" s="249">
        <v>1</v>
      </c>
      <c r="I20" s="249">
        <v>5</v>
      </c>
      <c r="J20" s="249">
        <v>16</v>
      </c>
      <c r="K20" s="204">
        <v>0</v>
      </c>
      <c r="L20" s="250">
        <v>0</v>
      </c>
      <c r="M20" s="208">
        <v>2</v>
      </c>
      <c r="N20" s="204">
        <v>0</v>
      </c>
    </row>
    <row r="21" spans="3:14" ht="12.75" customHeight="1">
      <c r="C21" s="131"/>
      <c r="D21" s="133" t="s">
        <v>49</v>
      </c>
      <c r="E21" s="241">
        <v>12377</v>
      </c>
      <c r="F21" s="242">
        <v>12301</v>
      </c>
      <c r="G21" s="242">
        <v>3</v>
      </c>
      <c r="H21" s="242">
        <v>0</v>
      </c>
      <c r="I21" s="242">
        <v>21</v>
      </c>
      <c r="J21" s="242">
        <v>52</v>
      </c>
      <c r="K21" s="179">
        <v>0</v>
      </c>
      <c r="L21" s="177">
        <v>0</v>
      </c>
      <c r="M21" s="178">
        <v>0</v>
      </c>
      <c r="N21" s="179">
        <v>0</v>
      </c>
    </row>
    <row r="22" spans="3:14" ht="12.75" customHeight="1">
      <c r="C22" s="235">
        <v>25</v>
      </c>
      <c r="D22" s="217" t="s">
        <v>51</v>
      </c>
      <c r="E22" s="241">
        <v>6370</v>
      </c>
      <c r="F22" s="242">
        <v>6315</v>
      </c>
      <c r="G22" s="246">
        <v>2</v>
      </c>
      <c r="H22" s="246">
        <v>0</v>
      </c>
      <c r="I22" s="246">
        <v>16</v>
      </c>
      <c r="J22" s="246">
        <v>37</v>
      </c>
      <c r="K22" s="179">
        <v>0</v>
      </c>
      <c r="L22" s="177">
        <v>0</v>
      </c>
      <c r="M22" s="178">
        <v>0</v>
      </c>
      <c r="N22" s="179">
        <v>0</v>
      </c>
    </row>
    <row r="23" spans="3:14" ht="12.75" customHeight="1">
      <c r="C23" s="130"/>
      <c r="D23" s="139" t="s">
        <v>52</v>
      </c>
      <c r="E23" s="247">
        <v>6007</v>
      </c>
      <c r="F23" s="248">
        <v>5986</v>
      </c>
      <c r="G23" s="249">
        <v>1</v>
      </c>
      <c r="H23" s="249">
        <v>0</v>
      </c>
      <c r="I23" s="249">
        <v>5</v>
      </c>
      <c r="J23" s="249">
        <v>15</v>
      </c>
      <c r="K23" s="204">
        <v>0</v>
      </c>
      <c r="L23" s="250">
        <v>0</v>
      </c>
      <c r="M23" s="208">
        <v>0</v>
      </c>
      <c r="N23" s="204">
        <v>0</v>
      </c>
    </row>
    <row r="24" spans="3:19" ht="12.75" customHeight="1">
      <c r="C24" s="131"/>
      <c r="D24" s="133" t="s">
        <v>49</v>
      </c>
      <c r="E24" s="241">
        <v>12530</v>
      </c>
      <c r="F24" s="242">
        <v>12450</v>
      </c>
      <c r="G24" s="178">
        <v>11</v>
      </c>
      <c r="H24" s="242">
        <v>3</v>
      </c>
      <c r="I24" s="242">
        <v>19</v>
      </c>
      <c r="J24" s="242">
        <v>47</v>
      </c>
      <c r="K24" s="179">
        <v>0</v>
      </c>
      <c r="L24" s="177">
        <v>1</v>
      </c>
      <c r="M24" s="178">
        <v>0</v>
      </c>
      <c r="N24" s="179">
        <v>0</v>
      </c>
      <c r="P24" s="60">
        <f>G24</f>
        <v>11</v>
      </c>
      <c r="Q24" s="60">
        <f>H24</f>
        <v>3</v>
      </c>
      <c r="R24" s="60">
        <f>I24</f>
        <v>19</v>
      </c>
      <c r="S24" s="60">
        <f>SUM(J24:K24)</f>
        <v>47</v>
      </c>
    </row>
    <row r="25" spans="3:14" ht="12.75" customHeight="1">
      <c r="C25" s="235">
        <v>26</v>
      </c>
      <c r="D25" s="217" t="s">
        <v>51</v>
      </c>
      <c r="E25" s="241">
        <v>6427</v>
      </c>
      <c r="F25" s="242">
        <v>6371</v>
      </c>
      <c r="G25" s="178">
        <v>8</v>
      </c>
      <c r="H25" s="246">
        <v>1</v>
      </c>
      <c r="I25" s="246">
        <v>14</v>
      </c>
      <c r="J25" s="246">
        <v>33</v>
      </c>
      <c r="K25" s="179">
        <v>0</v>
      </c>
      <c r="L25" s="177">
        <v>1</v>
      </c>
      <c r="M25" s="178">
        <v>0</v>
      </c>
      <c r="N25" s="179">
        <v>0</v>
      </c>
    </row>
    <row r="26" spans="3:14" ht="12.75" customHeight="1">
      <c r="C26" s="130"/>
      <c r="D26" s="139" t="s">
        <v>52</v>
      </c>
      <c r="E26" s="247">
        <v>6103</v>
      </c>
      <c r="F26" s="248">
        <v>6079</v>
      </c>
      <c r="G26" s="208">
        <v>3</v>
      </c>
      <c r="H26" s="249">
        <v>2</v>
      </c>
      <c r="I26" s="249">
        <v>5</v>
      </c>
      <c r="J26" s="249">
        <v>14</v>
      </c>
      <c r="K26" s="204">
        <v>0</v>
      </c>
      <c r="L26" s="250">
        <v>0</v>
      </c>
      <c r="M26" s="208">
        <v>0</v>
      </c>
      <c r="N26" s="204">
        <v>0</v>
      </c>
    </row>
    <row r="27" spans="3:19" ht="12.75" customHeight="1">
      <c r="C27" s="131"/>
      <c r="D27" s="133" t="s">
        <v>49</v>
      </c>
      <c r="E27" s="241">
        <v>12083</v>
      </c>
      <c r="F27" s="242">
        <v>12025</v>
      </c>
      <c r="G27" s="178">
        <v>5</v>
      </c>
      <c r="H27" s="251">
        <v>1</v>
      </c>
      <c r="I27" s="242">
        <v>13</v>
      </c>
      <c r="J27" s="242">
        <v>38</v>
      </c>
      <c r="K27" s="179">
        <v>1</v>
      </c>
      <c r="L27" s="177">
        <v>1</v>
      </c>
      <c r="M27" s="178">
        <v>0</v>
      </c>
      <c r="N27" s="179">
        <f>N28+N29</f>
        <v>0</v>
      </c>
      <c r="P27" s="60">
        <f>G27</f>
        <v>5</v>
      </c>
      <c r="Q27" s="60">
        <f>H27</f>
        <v>1</v>
      </c>
      <c r="R27" s="60">
        <f>I27</f>
        <v>13</v>
      </c>
      <c r="S27" s="60">
        <f>SUM(J27:K27)</f>
        <v>39</v>
      </c>
    </row>
    <row r="28" spans="3:14" ht="12.75" customHeight="1">
      <c r="C28" s="235">
        <v>27</v>
      </c>
      <c r="D28" s="217" t="s">
        <v>51</v>
      </c>
      <c r="E28" s="252">
        <v>6194</v>
      </c>
      <c r="F28" s="253">
        <v>6156</v>
      </c>
      <c r="G28" s="254">
        <v>4</v>
      </c>
      <c r="H28" s="255">
        <v>1</v>
      </c>
      <c r="I28" s="256">
        <v>11</v>
      </c>
      <c r="J28" s="256">
        <v>21</v>
      </c>
      <c r="K28" s="257">
        <v>1</v>
      </c>
      <c r="L28" s="258">
        <v>1</v>
      </c>
      <c r="M28" s="254">
        <v>0</v>
      </c>
      <c r="N28" s="257">
        <v>0</v>
      </c>
    </row>
    <row r="29" spans="3:14" ht="12.75" customHeight="1">
      <c r="C29" s="130"/>
      <c r="D29" s="139" t="s">
        <v>52</v>
      </c>
      <c r="E29" s="259">
        <v>5889</v>
      </c>
      <c r="F29" s="260">
        <v>5869</v>
      </c>
      <c r="G29" s="261">
        <v>1</v>
      </c>
      <c r="H29" s="261">
        <v>0</v>
      </c>
      <c r="I29" s="262">
        <v>2</v>
      </c>
      <c r="J29" s="262">
        <v>17</v>
      </c>
      <c r="K29" s="263">
        <v>0</v>
      </c>
      <c r="L29" s="264">
        <v>0</v>
      </c>
      <c r="M29" s="261">
        <v>0</v>
      </c>
      <c r="N29" s="263">
        <v>0</v>
      </c>
    </row>
    <row r="30" spans="3:14" ht="12.75" customHeight="1">
      <c r="C30" s="328" t="s">
        <v>57</v>
      </c>
      <c r="D30" s="473"/>
      <c r="E30" s="171">
        <f aca="true" t="shared" si="0" ref="E30:N30">E27-E24</f>
        <v>-447</v>
      </c>
      <c r="F30" s="172">
        <f t="shared" si="0"/>
        <v>-425</v>
      </c>
      <c r="G30" s="172">
        <f t="shared" si="0"/>
        <v>-6</v>
      </c>
      <c r="H30" s="172">
        <f t="shared" si="0"/>
        <v>-2</v>
      </c>
      <c r="I30" s="172">
        <f t="shared" si="0"/>
        <v>-6</v>
      </c>
      <c r="J30" s="172">
        <f t="shared" si="0"/>
        <v>-9</v>
      </c>
      <c r="K30" s="172">
        <f t="shared" si="0"/>
        <v>1</v>
      </c>
      <c r="L30" s="214">
        <f t="shared" si="0"/>
        <v>0</v>
      </c>
      <c r="M30" s="169">
        <f t="shared" si="0"/>
        <v>0</v>
      </c>
      <c r="N30" s="265">
        <f t="shared" si="0"/>
        <v>0</v>
      </c>
    </row>
    <row r="31" spans="3:16" ht="12.75" customHeight="1">
      <c r="C31" s="321" t="s">
        <v>220</v>
      </c>
      <c r="D31" s="318"/>
      <c r="E31" s="144">
        <f aca="true" t="shared" si="1" ref="E31:J31">ROUND(E27/$E$27*100,1)</f>
        <v>100</v>
      </c>
      <c r="F31" s="145">
        <f t="shared" si="1"/>
        <v>99.5</v>
      </c>
      <c r="G31" s="145">
        <f>ROUND(G27/$E$27*100,1)</f>
        <v>0</v>
      </c>
      <c r="H31" s="145">
        <f>ROUND(H27/$E$27*100,1)</f>
        <v>0</v>
      </c>
      <c r="I31" s="145">
        <f t="shared" si="1"/>
        <v>0.1</v>
      </c>
      <c r="J31" s="145">
        <f t="shared" si="1"/>
        <v>0.3</v>
      </c>
      <c r="K31" s="266">
        <f>ROUND(K27/$E$27*100,1)</f>
        <v>0</v>
      </c>
      <c r="L31" s="145"/>
      <c r="M31" s="145"/>
      <c r="N31" s="146"/>
      <c r="P31" s="73"/>
    </row>
    <row r="32" ht="19.5" customHeight="1"/>
    <row r="46" spans="17:18" ht="13.5">
      <c r="Q46" t="s">
        <v>77</v>
      </c>
      <c r="R46" s="60">
        <f>F27</f>
        <v>12025</v>
      </c>
    </row>
    <row r="47" spans="17:18" ht="13.5">
      <c r="Q47" t="s">
        <v>19</v>
      </c>
      <c r="R47" s="60">
        <f>E27-F27</f>
        <v>58</v>
      </c>
    </row>
  </sheetData>
  <sheetProtection/>
  <mergeCells count="8">
    <mergeCell ref="C30:D30"/>
    <mergeCell ref="C31:D31"/>
    <mergeCell ref="B3:N3"/>
    <mergeCell ref="C5:D11"/>
    <mergeCell ref="E5:E11"/>
    <mergeCell ref="L5:N5"/>
    <mergeCell ref="L6:N6"/>
    <mergeCell ref="L7:N7"/>
  </mergeCells>
  <printOptions/>
  <pageMargins left="0.984251968503937" right="0.7874015748031497" top="0.98425196850393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P14" sqref="P14:P15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13" width="6.625" style="0" customWidth="1"/>
    <col min="14" max="14" width="1.875" style="0" customWidth="1"/>
  </cols>
  <sheetData>
    <row r="1" spans="2:15" s="15" customFormat="1" ht="153" customHeight="1">
      <c r="B1" s="467" t="s">
        <v>305</v>
      </c>
      <c r="C1" s="468"/>
      <c r="D1" s="468"/>
      <c r="E1" s="468"/>
      <c r="F1" s="468"/>
      <c r="G1" s="468"/>
      <c r="H1" s="468"/>
      <c r="I1" s="55"/>
      <c r="J1" s="55"/>
      <c r="K1" s="55"/>
      <c r="L1" s="55"/>
      <c r="M1" s="55"/>
      <c r="N1" s="55"/>
      <c r="O1" s="20"/>
    </row>
    <row r="2" spans="2:15" s="15" customFormat="1" ht="26.25" customHeight="1">
      <c r="B2" s="3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0"/>
    </row>
    <row r="3" spans="2:13" s="6" customFormat="1" ht="20.25" customHeight="1">
      <c r="B3" s="61"/>
      <c r="C3" s="137" t="s">
        <v>292</v>
      </c>
      <c r="D3" s="117"/>
      <c r="E3" s="117"/>
      <c r="F3" s="117"/>
      <c r="G3" s="117"/>
      <c r="H3" s="117"/>
      <c r="I3" s="117"/>
      <c r="J3" s="117"/>
      <c r="K3" s="117"/>
      <c r="L3" s="117"/>
      <c r="M3" s="138" t="s">
        <v>236</v>
      </c>
    </row>
    <row r="4" spans="2:13" s="6" customFormat="1" ht="15" customHeight="1">
      <c r="B4" s="62"/>
      <c r="C4" s="316" t="s">
        <v>39</v>
      </c>
      <c r="D4" s="318" t="s">
        <v>103</v>
      </c>
      <c r="E4" s="318"/>
      <c r="F4" s="318"/>
      <c r="G4" s="316" t="s">
        <v>59</v>
      </c>
      <c r="H4" s="316" t="s">
        <v>60</v>
      </c>
      <c r="I4" s="316" t="s">
        <v>61</v>
      </c>
      <c r="J4" s="316" t="s">
        <v>62</v>
      </c>
      <c r="K4" s="316" t="s">
        <v>63</v>
      </c>
      <c r="L4" s="316" t="s">
        <v>104</v>
      </c>
      <c r="M4" s="457" t="s">
        <v>105</v>
      </c>
    </row>
    <row r="5" spans="1:13" s="6" customFormat="1" ht="15" customHeight="1">
      <c r="A5" s="63"/>
      <c r="B5" s="5"/>
      <c r="C5" s="317"/>
      <c r="D5" s="122" t="s">
        <v>49</v>
      </c>
      <c r="E5" s="122" t="s">
        <v>51</v>
      </c>
      <c r="F5" s="121" t="s">
        <v>52</v>
      </c>
      <c r="G5" s="317"/>
      <c r="H5" s="317"/>
      <c r="I5" s="317"/>
      <c r="J5" s="317"/>
      <c r="K5" s="317"/>
      <c r="L5" s="317"/>
      <c r="M5" s="473"/>
    </row>
    <row r="6" spans="1:15" s="6" customFormat="1" ht="15" customHeight="1">
      <c r="A6" s="61"/>
      <c r="B6" s="62"/>
      <c r="C6" s="139">
        <v>22</v>
      </c>
      <c r="D6" s="267">
        <v>98.9</v>
      </c>
      <c r="E6" s="268">
        <v>98.8</v>
      </c>
      <c r="F6" s="269">
        <v>99</v>
      </c>
      <c r="G6" s="267">
        <v>98.1</v>
      </c>
      <c r="H6" s="268">
        <v>98.9</v>
      </c>
      <c r="I6" s="268">
        <v>98.4</v>
      </c>
      <c r="J6" s="268">
        <v>99.1</v>
      </c>
      <c r="K6" s="268">
        <v>98.2</v>
      </c>
      <c r="L6" s="268">
        <v>98.6</v>
      </c>
      <c r="M6" s="269">
        <v>98</v>
      </c>
      <c r="N6" s="4"/>
      <c r="O6" s="4"/>
    </row>
    <row r="7" spans="1:15" s="6" customFormat="1" ht="15" customHeight="1">
      <c r="A7" s="64"/>
      <c r="B7" s="5"/>
      <c r="C7" s="139">
        <v>23</v>
      </c>
      <c r="D7" s="267">
        <v>99.3</v>
      </c>
      <c r="E7" s="268">
        <v>99.3</v>
      </c>
      <c r="F7" s="269">
        <v>99.3</v>
      </c>
      <c r="G7" s="267">
        <v>98.2</v>
      </c>
      <c r="H7" s="268">
        <v>98.8</v>
      </c>
      <c r="I7" s="268">
        <v>98.9</v>
      </c>
      <c r="J7" s="268">
        <v>99.3</v>
      </c>
      <c r="K7" s="268">
        <v>98</v>
      </c>
      <c r="L7" s="268">
        <v>98.7</v>
      </c>
      <c r="M7" s="269">
        <v>98.2</v>
      </c>
      <c r="N7" s="65"/>
      <c r="O7" s="65"/>
    </row>
    <row r="8" spans="1:15" s="6" customFormat="1" ht="15" customHeight="1">
      <c r="A8" s="64"/>
      <c r="B8" s="5"/>
      <c r="C8" s="139">
        <v>24</v>
      </c>
      <c r="D8" s="267">
        <v>99.4</v>
      </c>
      <c r="E8" s="268">
        <v>99.2</v>
      </c>
      <c r="F8" s="269">
        <v>99.6</v>
      </c>
      <c r="G8" s="267">
        <v>98.2</v>
      </c>
      <c r="H8" s="268">
        <v>99</v>
      </c>
      <c r="I8" s="268">
        <v>98.6</v>
      </c>
      <c r="J8" s="268">
        <v>99.3</v>
      </c>
      <c r="K8" s="268">
        <v>98.1</v>
      </c>
      <c r="L8" s="268">
        <v>98.7</v>
      </c>
      <c r="M8" s="269">
        <v>98.3</v>
      </c>
      <c r="N8" s="4"/>
      <c r="O8" s="4"/>
    </row>
    <row r="9" spans="1:15" s="6" customFormat="1" ht="15" customHeight="1">
      <c r="A9" s="4"/>
      <c r="B9" s="62"/>
      <c r="C9" s="139">
        <v>25</v>
      </c>
      <c r="D9" s="267">
        <v>99.4</v>
      </c>
      <c r="E9" s="268">
        <v>99.1</v>
      </c>
      <c r="F9" s="269">
        <v>99.7</v>
      </c>
      <c r="G9" s="267">
        <v>98.4</v>
      </c>
      <c r="H9" s="268">
        <v>99.1</v>
      </c>
      <c r="I9" s="268">
        <v>98.9</v>
      </c>
      <c r="J9" s="268">
        <v>99.4</v>
      </c>
      <c r="K9" s="268">
        <v>98.2</v>
      </c>
      <c r="L9" s="268">
        <v>98.8</v>
      </c>
      <c r="M9" s="269">
        <v>98.4</v>
      </c>
      <c r="N9" s="4"/>
      <c r="O9" s="4"/>
    </row>
    <row r="10" spans="1:15" s="6" customFormat="1" ht="15" customHeight="1">
      <c r="A10" s="4"/>
      <c r="B10" s="5"/>
      <c r="C10" s="139">
        <v>26</v>
      </c>
      <c r="D10" s="267">
        <v>99.4</v>
      </c>
      <c r="E10" s="268">
        <v>99.1</v>
      </c>
      <c r="F10" s="269">
        <v>99.6</v>
      </c>
      <c r="G10" s="267">
        <v>98.6</v>
      </c>
      <c r="H10" s="268">
        <v>99</v>
      </c>
      <c r="I10" s="268">
        <v>99</v>
      </c>
      <c r="J10" s="268">
        <v>99.4</v>
      </c>
      <c r="K10" s="268">
        <v>98</v>
      </c>
      <c r="L10" s="268">
        <v>98.8</v>
      </c>
      <c r="M10" s="269">
        <v>98.4</v>
      </c>
      <c r="N10" s="4"/>
      <c r="O10" s="4"/>
    </row>
    <row r="11" spans="1:15" s="6" customFormat="1" ht="15" customHeight="1">
      <c r="A11" s="4"/>
      <c r="B11" s="5"/>
      <c r="C11" s="139">
        <v>27</v>
      </c>
      <c r="D11" s="270">
        <v>99.5</v>
      </c>
      <c r="E11" s="271">
        <v>99.4</v>
      </c>
      <c r="F11" s="272">
        <v>99.7</v>
      </c>
      <c r="G11" s="270">
        <v>99</v>
      </c>
      <c r="H11" s="271">
        <v>99.2</v>
      </c>
      <c r="I11" s="271">
        <v>99</v>
      </c>
      <c r="J11" s="271">
        <v>99.4</v>
      </c>
      <c r="K11" s="271">
        <v>98</v>
      </c>
      <c r="L11" s="271">
        <v>98.9</v>
      </c>
      <c r="M11" s="272">
        <v>98.5</v>
      </c>
      <c r="N11" s="4"/>
      <c r="O11" s="4"/>
    </row>
    <row r="12" spans="1:15" s="6" customFormat="1" ht="30" customHeight="1">
      <c r="A12" s="4"/>
      <c r="B12" s="5"/>
      <c r="C12" s="139" t="s">
        <v>106</v>
      </c>
      <c r="D12" s="174">
        <f aca="true" t="shared" si="0" ref="D12:M12">D11-D10</f>
        <v>0.09999999999999432</v>
      </c>
      <c r="E12" s="175">
        <f t="shared" si="0"/>
        <v>0.30000000000001137</v>
      </c>
      <c r="F12" s="176">
        <f t="shared" si="0"/>
        <v>0.10000000000000853</v>
      </c>
      <c r="G12" s="174">
        <f t="shared" si="0"/>
        <v>0.4000000000000057</v>
      </c>
      <c r="H12" s="175">
        <f t="shared" si="0"/>
        <v>0.20000000000000284</v>
      </c>
      <c r="I12" s="175">
        <f t="shared" si="0"/>
        <v>0</v>
      </c>
      <c r="J12" s="175">
        <f t="shared" si="0"/>
        <v>0</v>
      </c>
      <c r="K12" s="175">
        <f t="shared" si="0"/>
        <v>0</v>
      </c>
      <c r="L12" s="175">
        <f t="shared" si="0"/>
        <v>0.10000000000000853</v>
      </c>
      <c r="M12" s="176">
        <f t="shared" si="0"/>
        <v>0.09999999999999432</v>
      </c>
      <c r="N12" s="5"/>
      <c r="O12" s="4"/>
    </row>
    <row r="13" spans="1:15" s="6" customFormat="1" ht="13.5" customHeight="1">
      <c r="A13" s="5"/>
      <c r="B13" s="16"/>
      <c r="C13" s="14"/>
      <c r="D13" s="14"/>
      <c r="E13" s="14"/>
      <c r="F13" s="14"/>
      <c r="G13" s="14"/>
      <c r="H13" s="14"/>
      <c r="I13" s="4"/>
      <c r="J13" s="4"/>
      <c r="K13" s="4"/>
      <c r="L13" s="4"/>
      <c r="M13" s="4"/>
      <c r="N13" s="7"/>
      <c r="O13" s="4"/>
    </row>
    <row r="14" spans="1:15" s="6" customFormat="1" ht="249" customHeight="1">
      <c r="A14" s="5"/>
      <c r="B14" s="314" t="s">
        <v>306</v>
      </c>
      <c r="C14" s="487"/>
      <c r="D14" s="487"/>
      <c r="E14" s="487"/>
      <c r="F14" s="487"/>
      <c r="G14" s="487"/>
      <c r="H14" s="487"/>
      <c r="I14" s="4"/>
      <c r="J14" s="4"/>
      <c r="K14" s="4"/>
      <c r="L14" s="4"/>
      <c r="M14" s="4"/>
      <c r="N14" s="7"/>
      <c r="O14" s="4"/>
    </row>
    <row r="15" spans="1:15" s="6" customFormat="1" ht="20.25" customHeight="1">
      <c r="A15" s="5"/>
      <c r="B15" s="16" t="s">
        <v>155</v>
      </c>
      <c r="C15" s="137" t="s">
        <v>293</v>
      </c>
      <c r="D15" s="66"/>
      <c r="E15" s="66"/>
      <c r="F15" s="66"/>
      <c r="G15" s="66"/>
      <c r="H15" s="66"/>
      <c r="I15" s="66"/>
      <c r="J15" s="66"/>
      <c r="K15" s="66"/>
      <c r="L15" s="66"/>
      <c r="M15" s="138" t="s">
        <v>236</v>
      </c>
      <c r="N15" s="7"/>
      <c r="O15" s="4"/>
    </row>
    <row r="16" spans="1:15" s="6" customFormat="1" ht="15" customHeight="1">
      <c r="A16" s="5"/>
      <c r="B16" s="16"/>
      <c r="C16" s="316" t="s">
        <v>39</v>
      </c>
      <c r="D16" s="318" t="s">
        <v>103</v>
      </c>
      <c r="E16" s="318"/>
      <c r="F16" s="318"/>
      <c r="G16" s="316" t="s">
        <v>59</v>
      </c>
      <c r="H16" s="316" t="s">
        <v>60</v>
      </c>
      <c r="I16" s="316" t="s">
        <v>61</v>
      </c>
      <c r="J16" s="316" t="s">
        <v>62</v>
      </c>
      <c r="K16" s="327" t="s">
        <v>63</v>
      </c>
      <c r="L16" s="316" t="s">
        <v>107</v>
      </c>
      <c r="M16" s="457" t="s">
        <v>108</v>
      </c>
      <c r="N16" s="7"/>
      <c r="O16" s="4"/>
    </row>
    <row r="17" spans="1:15" s="6" customFormat="1" ht="15" customHeight="1">
      <c r="A17" s="5"/>
      <c r="B17" s="16"/>
      <c r="C17" s="317"/>
      <c r="D17" s="122" t="s">
        <v>49</v>
      </c>
      <c r="E17" s="122" t="s">
        <v>51</v>
      </c>
      <c r="F17" s="121" t="s">
        <v>52</v>
      </c>
      <c r="G17" s="317"/>
      <c r="H17" s="317"/>
      <c r="I17" s="317"/>
      <c r="J17" s="317"/>
      <c r="K17" s="328"/>
      <c r="L17" s="317"/>
      <c r="M17" s="473"/>
      <c r="N17" s="7"/>
      <c r="O17" s="4"/>
    </row>
    <row r="18" spans="1:15" s="6" customFormat="1" ht="15" customHeight="1">
      <c r="A18" s="5"/>
      <c r="B18" s="16"/>
      <c r="C18" s="139">
        <v>22</v>
      </c>
      <c r="D18" s="140">
        <v>0.2</v>
      </c>
      <c r="E18" s="141">
        <v>0.2</v>
      </c>
      <c r="F18" s="142">
        <v>0.1</v>
      </c>
      <c r="G18" s="140">
        <v>0.2</v>
      </c>
      <c r="H18" s="141">
        <v>0.2</v>
      </c>
      <c r="I18" s="141">
        <v>0.1</v>
      </c>
      <c r="J18" s="141">
        <v>0.1</v>
      </c>
      <c r="K18" s="141">
        <v>0.3</v>
      </c>
      <c r="L18" s="141">
        <v>0.2</v>
      </c>
      <c r="M18" s="142">
        <v>0.4</v>
      </c>
      <c r="N18" s="7"/>
      <c r="O18" s="4"/>
    </row>
    <row r="19" spans="1:15" s="6" customFormat="1" ht="15" customHeight="1">
      <c r="A19" s="5"/>
      <c r="B19" s="16"/>
      <c r="C19" s="139">
        <v>23</v>
      </c>
      <c r="D19" s="140">
        <v>0.1</v>
      </c>
      <c r="E19" s="141">
        <v>0.1</v>
      </c>
      <c r="F19" s="142">
        <v>0.1</v>
      </c>
      <c r="G19" s="140">
        <v>0.3</v>
      </c>
      <c r="H19" s="141">
        <v>0.1</v>
      </c>
      <c r="I19" s="141">
        <v>0.1</v>
      </c>
      <c r="J19" s="141">
        <v>0.1</v>
      </c>
      <c r="K19" s="141">
        <v>0.3</v>
      </c>
      <c r="L19" s="141">
        <v>0.2</v>
      </c>
      <c r="M19" s="142">
        <v>0.4</v>
      </c>
      <c r="N19" s="7"/>
      <c r="O19" s="4"/>
    </row>
    <row r="20" spans="1:15" s="6" customFormat="1" ht="15" customHeight="1">
      <c r="A20" s="5"/>
      <c r="B20" s="16"/>
      <c r="C20" s="139">
        <v>24</v>
      </c>
      <c r="D20" s="140">
        <v>0.2</v>
      </c>
      <c r="E20" s="141">
        <v>0.3</v>
      </c>
      <c r="F20" s="142">
        <v>0.1</v>
      </c>
      <c r="G20" s="140">
        <v>0.3</v>
      </c>
      <c r="H20" s="141">
        <v>0.2</v>
      </c>
      <c r="I20" s="141">
        <v>0.1</v>
      </c>
      <c r="J20" s="141">
        <v>0.2</v>
      </c>
      <c r="K20" s="141">
        <v>0.3</v>
      </c>
      <c r="L20" s="141">
        <v>0.2</v>
      </c>
      <c r="M20" s="142">
        <v>0.4</v>
      </c>
      <c r="N20" s="7"/>
      <c r="O20" s="4"/>
    </row>
    <row r="21" spans="1:15" s="6" customFormat="1" ht="15" customHeight="1">
      <c r="A21" s="5"/>
      <c r="B21" s="16"/>
      <c r="C21" s="139">
        <v>25</v>
      </c>
      <c r="D21" s="140">
        <v>0.2</v>
      </c>
      <c r="E21" s="141">
        <v>0.3</v>
      </c>
      <c r="F21" s="142">
        <v>0.1</v>
      </c>
      <c r="G21" s="140">
        <v>0.3</v>
      </c>
      <c r="H21" s="141">
        <v>0.2</v>
      </c>
      <c r="I21" s="141">
        <v>0.1</v>
      </c>
      <c r="J21" s="141">
        <v>0.1</v>
      </c>
      <c r="K21" s="141">
        <v>0.3</v>
      </c>
      <c r="L21" s="141">
        <v>0.2</v>
      </c>
      <c r="M21" s="142">
        <v>0.4</v>
      </c>
      <c r="N21" s="7"/>
      <c r="O21" s="4"/>
    </row>
    <row r="22" spans="1:15" s="6" customFormat="1" ht="15" customHeight="1">
      <c r="A22" s="5"/>
      <c r="B22" s="16"/>
      <c r="C22" s="139">
        <v>26</v>
      </c>
      <c r="D22" s="140">
        <v>0.2</v>
      </c>
      <c r="E22" s="141">
        <v>0.2</v>
      </c>
      <c r="F22" s="142">
        <v>0.1</v>
      </c>
      <c r="G22" s="140">
        <v>0.4</v>
      </c>
      <c r="H22" s="141">
        <v>0.2</v>
      </c>
      <c r="I22" s="141">
        <v>0.2</v>
      </c>
      <c r="J22" s="141">
        <v>0.1</v>
      </c>
      <c r="K22" s="141">
        <v>0.4</v>
      </c>
      <c r="L22" s="141">
        <v>0.3</v>
      </c>
      <c r="M22" s="142">
        <v>0.4</v>
      </c>
      <c r="N22" s="7"/>
      <c r="O22" s="4"/>
    </row>
    <row r="23" spans="1:15" s="6" customFormat="1" ht="15" customHeight="1">
      <c r="A23" s="5"/>
      <c r="B23" s="16"/>
      <c r="C23" s="139">
        <v>27</v>
      </c>
      <c r="D23" s="273">
        <v>0.1</v>
      </c>
      <c r="E23" s="274">
        <v>0.2</v>
      </c>
      <c r="F23" s="275">
        <v>0</v>
      </c>
      <c r="G23" s="273">
        <v>0.3</v>
      </c>
      <c r="H23" s="274">
        <v>0.2</v>
      </c>
      <c r="I23" s="274">
        <v>0.1</v>
      </c>
      <c r="J23" s="274">
        <v>0.2</v>
      </c>
      <c r="K23" s="274">
        <v>0.3</v>
      </c>
      <c r="L23" s="274">
        <v>0.2</v>
      </c>
      <c r="M23" s="275">
        <v>0.4</v>
      </c>
      <c r="N23" s="7"/>
      <c r="O23" s="4"/>
    </row>
    <row r="24" spans="1:15" s="6" customFormat="1" ht="30" customHeight="1">
      <c r="A24" s="5"/>
      <c r="B24" s="16"/>
      <c r="C24" s="139" t="s">
        <v>109</v>
      </c>
      <c r="D24" s="144">
        <f aca="true" t="shared" si="1" ref="D24:M24">D23-D22</f>
        <v>-0.1</v>
      </c>
      <c r="E24" s="145">
        <f t="shared" si="1"/>
        <v>0</v>
      </c>
      <c r="F24" s="146">
        <f t="shared" si="1"/>
        <v>-0.1</v>
      </c>
      <c r="G24" s="144">
        <f t="shared" si="1"/>
        <v>-0.10000000000000003</v>
      </c>
      <c r="H24" s="145">
        <f t="shared" si="1"/>
        <v>0</v>
      </c>
      <c r="I24" s="145">
        <f t="shared" si="1"/>
        <v>-0.1</v>
      </c>
      <c r="J24" s="145">
        <f t="shared" si="1"/>
        <v>0.1</v>
      </c>
      <c r="K24" s="145">
        <f t="shared" si="1"/>
        <v>-0.10000000000000003</v>
      </c>
      <c r="L24" s="145">
        <f t="shared" si="1"/>
        <v>-0.09999999999999998</v>
      </c>
      <c r="M24" s="146">
        <f t="shared" si="1"/>
        <v>0</v>
      </c>
      <c r="N24" s="7"/>
      <c r="O24" s="4"/>
    </row>
    <row r="25" spans="1:15" s="6" customFormat="1" ht="14.25" customHeight="1">
      <c r="A25" s="5"/>
      <c r="B25" s="16"/>
      <c r="C25" s="5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7"/>
      <c r="O25" s="4"/>
    </row>
    <row r="26" spans="1:15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3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3.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3.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3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</sheetData>
  <sheetProtection/>
  <mergeCells count="20">
    <mergeCell ref="B1:H1"/>
    <mergeCell ref="B14:H14"/>
    <mergeCell ref="C16:C17"/>
    <mergeCell ref="D16:F16"/>
    <mergeCell ref="G16:G17"/>
    <mergeCell ref="H16:H17"/>
    <mergeCell ref="C4:C5"/>
    <mergeCell ref="D4:F4"/>
    <mergeCell ref="G4:G5"/>
    <mergeCell ref="H4:H5"/>
    <mergeCell ref="M4:M5"/>
    <mergeCell ref="L16:L17"/>
    <mergeCell ref="M16:M17"/>
    <mergeCell ref="I4:I5"/>
    <mergeCell ref="J4:J5"/>
    <mergeCell ref="K4:K5"/>
    <mergeCell ref="L4:L5"/>
    <mergeCell ref="I16:I17"/>
    <mergeCell ref="J16:J17"/>
    <mergeCell ref="K16:K17"/>
  </mergeCells>
  <printOptions/>
  <pageMargins left="0.984251968503937" right="0.7874015748031497" top="0.98425196850393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P14"/>
  <sheetViews>
    <sheetView zoomScalePageLayoutView="0" workbookViewId="0" topLeftCell="A1">
      <selection activeCell="P23" sqref="P23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14" width="6.125" style="0" customWidth="1"/>
    <col min="15" max="15" width="2.50390625" style="0" customWidth="1"/>
  </cols>
  <sheetData>
    <row r="1" spans="2:15" s="15" customFormat="1" ht="20.25" customHeight="1">
      <c r="B1" s="37"/>
      <c r="C1" s="137" t="s">
        <v>294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138" t="s">
        <v>190</v>
      </c>
      <c r="O1" s="20"/>
    </row>
    <row r="2" spans="2:15" s="15" customFormat="1" ht="15" customHeight="1">
      <c r="B2" s="37"/>
      <c r="C2" s="316" t="s">
        <v>47</v>
      </c>
      <c r="D2" s="329" t="s">
        <v>110</v>
      </c>
      <c r="E2" s="329"/>
      <c r="F2" s="329"/>
      <c r="G2" s="132"/>
      <c r="H2" s="132"/>
      <c r="I2" s="132"/>
      <c r="J2" s="132"/>
      <c r="K2" s="132"/>
      <c r="L2" s="132"/>
      <c r="M2" s="132"/>
      <c r="N2" s="212"/>
      <c r="O2" s="20"/>
    </row>
    <row r="3" spans="2:15" s="15" customFormat="1" ht="15" customHeight="1">
      <c r="B3" s="37"/>
      <c r="C3" s="458"/>
      <c r="D3" s="459"/>
      <c r="E3" s="459"/>
      <c r="F3" s="459"/>
      <c r="G3" s="321" t="s">
        <v>111</v>
      </c>
      <c r="H3" s="319"/>
      <c r="I3" s="321" t="s">
        <v>112</v>
      </c>
      <c r="J3" s="319"/>
      <c r="K3" s="321" t="s">
        <v>113</v>
      </c>
      <c r="L3" s="319"/>
      <c r="M3" s="488" t="s">
        <v>114</v>
      </c>
      <c r="N3" s="489"/>
      <c r="O3" s="20"/>
    </row>
    <row r="4" spans="2:15" s="15" customFormat="1" ht="15" customHeight="1">
      <c r="B4" s="37"/>
      <c r="C4" s="317"/>
      <c r="D4" s="122" t="s">
        <v>191</v>
      </c>
      <c r="E4" s="122" t="s">
        <v>237</v>
      </c>
      <c r="F4" s="122" t="s">
        <v>238</v>
      </c>
      <c r="G4" s="122" t="s">
        <v>237</v>
      </c>
      <c r="H4" s="122" t="s">
        <v>238</v>
      </c>
      <c r="I4" s="122" t="s">
        <v>237</v>
      </c>
      <c r="J4" s="122" t="s">
        <v>238</v>
      </c>
      <c r="K4" s="122" t="s">
        <v>237</v>
      </c>
      <c r="L4" s="122" t="s">
        <v>238</v>
      </c>
      <c r="M4" s="122" t="s">
        <v>237</v>
      </c>
      <c r="N4" s="122" t="s">
        <v>238</v>
      </c>
      <c r="O4" s="20"/>
    </row>
    <row r="5" spans="2:15" s="15" customFormat="1" ht="15" customHeight="1">
      <c r="B5" s="37"/>
      <c r="C5" s="139">
        <v>22</v>
      </c>
      <c r="D5" s="177">
        <v>24</v>
      </c>
      <c r="E5" s="178">
        <v>17</v>
      </c>
      <c r="F5" s="179">
        <v>7</v>
      </c>
      <c r="G5" s="177">
        <v>1</v>
      </c>
      <c r="H5" s="179">
        <v>0</v>
      </c>
      <c r="I5" s="177">
        <v>2</v>
      </c>
      <c r="J5" s="179">
        <v>4</v>
      </c>
      <c r="K5" s="177">
        <v>8</v>
      </c>
      <c r="L5" s="179">
        <v>2</v>
      </c>
      <c r="M5" s="177">
        <v>6</v>
      </c>
      <c r="N5" s="179">
        <v>1</v>
      </c>
      <c r="O5" s="20"/>
    </row>
    <row r="6" spans="2:15" s="15" customFormat="1" ht="15" customHeight="1">
      <c r="B6" s="37"/>
      <c r="C6" s="139">
        <v>23</v>
      </c>
      <c r="D6" s="177">
        <v>12</v>
      </c>
      <c r="E6" s="178">
        <v>10</v>
      </c>
      <c r="F6" s="179">
        <v>2</v>
      </c>
      <c r="G6" s="177">
        <v>0</v>
      </c>
      <c r="H6" s="179">
        <v>0</v>
      </c>
      <c r="I6" s="177">
        <v>4</v>
      </c>
      <c r="J6" s="179">
        <v>0</v>
      </c>
      <c r="K6" s="177">
        <v>4</v>
      </c>
      <c r="L6" s="179">
        <v>2</v>
      </c>
      <c r="M6" s="177">
        <v>2</v>
      </c>
      <c r="N6" s="179">
        <v>0</v>
      </c>
      <c r="O6" s="20"/>
    </row>
    <row r="7" spans="2:15" s="15" customFormat="1" ht="15" customHeight="1">
      <c r="B7" s="37"/>
      <c r="C7" s="139">
        <v>24</v>
      </c>
      <c r="D7" s="177">
        <v>25</v>
      </c>
      <c r="E7" s="178">
        <v>16</v>
      </c>
      <c r="F7" s="179">
        <v>9</v>
      </c>
      <c r="G7" s="177">
        <v>1</v>
      </c>
      <c r="H7" s="179">
        <v>0</v>
      </c>
      <c r="I7" s="177">
        <v>4</v>
      </c>
      <c r="J7" s="179">
        <v>3</v>
      </c>
      <c r="K7" s="177">
        <v>9</v>
      </c>
      <c r="L7" s="179">
        <v>3</v>
      </c>
      <c r="M7" s="177">
        <v>2</v>
      </c>
      <c r="N7" s="179">
        <v>3</v>
      </c>
      <c r="O7" s="20"/>
    </row>
    <row r="8" spans="2:15" s="15" customFormat="1" ht="15" customHeight="1">
      <c r="B8" s="37"/>
      <c r="C8" s="139">
        <v>25</v>
      </c>
      <c r="D8" s="177">
        <v>21</v>
      </c>
      <c r="E8" s="178">
        <v>18</v>
      </c>
      <c r="F8" s="179">
        <v>3</v>
      </c>
      <c r="G8" s="177">
        <v>3</v>
      </c>
      <c r="H8" s="179">
        <v>0</v>
      </c>
      <c r="I8" s="177">
        <v>8</v>
      </c>
      <c r="J8" s="179">
        <v>3</v>
      </c>
      <c r="K8" s="177">
        <v>6</v>
      </c>
      <c r="L8" s="179">
        <v>0</v>
      </c>
      <c r="M8" s="177">
        <v>1</v>
      </c>
      <c r="N8" s="179">
        <v>0</v>
      </c>
      <c r="O8" s="20"/>
    </row>
    <row r="9" spans="2:15" s="15" customFormat="1" ht="15" customHeight="1">
      <c r="B9" s="37"/>
      <c r="C9" s="139">
        <v>26</v>
      </c>
      <c r="D9" s="177">
        <v>20</v>
      </c>
      <c r="E9" s="178">
        <v>18</v>
      </c>
      <c r="F9" s="179">
        <v>2</v>
      </c>
      <c r="G9" s="177">
        <v>0</v>
      </c>
      <c r="H9" s="179">
        <v>0</v>
      </c>
      <c r="I9" s="177">
        <v>6</v>
      </c>
      <c r="J9" s="179">
        <v>1</v>
      </c>
      <c r="K9" s="177">
        <v>11</v>
      </c>
      <c r="L9" s="179">
        <v>1</v>
      </c>
      <c r="M9" s="177">
        <v>1</v>
      </c>
      <c r="N9" s="179">
        <v>0</v>
      </c>
      <c r="O9" s="20"/>
    </row>
    <row r="10" spans="2:15" s="15" customFormat="1" ht="15" customHeight="1">
      <c r="B10" s="37"/>
      <c r="C10" s="139">
        <v>27</v>
      </c>
      <c r="D10" s="264">
        <v>14</v>
      </c>
      <c r="E10" s="261">
        <v>12</v>
      </c>
      <c r="F10" s="263">
        <v>2</v>
      </c>
      <c r="G10" s="264">
        <v>2</v>
      </c>
      <c r="H10" s="263">
        <v>0</v>
      </c>
      <c r="I10" s="264">
        <v>4</v>
      </c>
      <c r="J10" s="263">
        <v>1</v>
      </c>
      <c r="K10" s="264">
        <v>4</v>
      </c>
      <c r="L10" s="263">
        <v>1</v>
      </c>
      <c r="M10" s="264">
        <v>2</v>
      </c>
      <c r="N10" s="263">
        <v>0</v>
      </c>
      <c r="O10" s="20"/>
    </row>
    <row r="11" spans="2:15" s="15" customFormat="1" ht="30" customHeight="1">
      <c r="B11" s="37"/>
      <c r="C11" s="139" t="s">
        <v>48</v>
      </c>
      <c r="D11" s="171">
        <f aca="true" t="shared" si="0" ref="D11:N11">D10-D9</f>
        <v>-6</v>
      </c>
      <c r="E11" s="172">
        <f t="shared" si="0"/>
        <v>-6</v>
      </c>
      <c r="F11" s="173">
        <f t="shared" si="0"/>
        <v>0</v>
      </c>
      <c r="G11" s="171">
        <f t="shared" si="0"/>
        <v>2</v>
      </c>
      <c r="H11" s="173">
        <f t="shared" si="0"/>
        <v>0</v>
      </c>
      <c r="I11" s="171">
        <f t="shared" si="0"/>
        <v>-2</v>
      </c>
      <c r="J11" s="173">
        <f t="shared" si="0"/>
        <v>0</v>
      </c>
      <c r="K11" s="171">
        <f t="shared" si="0"/>
        <v>-7</v>
      </c>
      <c r="L11" s="173">
        <f t="shared" si="0"/>
        <v>0</v>
      </c>
      <c r="M11" s="171">
        <f t="shared" si="0"/>
        <v>1</v>
      </c>
      <c r="N11" s="173">
        <f t="shared" si="0"/>
        <v>0</v>
      </c>
      <c r="O11" s="20"/>
    </row>
    <row r="12" spans="2:16" s="15" customFormat="1" ht="15" customHeight="1">
      <c r="B12" s="37"/>
      <c r="C12" s="130" t="s">
        <v>220</v>
      </c>
      <c r="D12" s="144">
        <f aca="true" t="shared" si="1" ref="D12:M12">IF(D10=0,"-",ROUND(D10/$D$10*100,1))</f>
        <v>100</v>
      </c>
      <c r="E12" s="145">
        <f t="shared" si="1"/>
        <v>85.7</v>
      </c>
      <c r="F12" s="145">
        <f t="shared" si="1"/>
        <v>14.3</v>
      </c>
      <c r="G12" s="144">
        <f t="shared" si="1"/>
        <v>14.3</v>
      </c>
      <c r="H12" s="145" t="str">
        <f t="shared" si="1"/>
        <v>-</v>
      </c>
      <c r="I12" s="144">
        <f t="shared" si="1"/>
        <v>28.6</v>
      </c>
      <c r="J12" s="145">
        <f t="shared" si="1"/>
        <v>7.1</v>
      </c>
      <c r="K12" s="144">
        <f t="shared" si="1"/>
        <v>28.6</v>
      </c>
      <c r="L12" s="145">
        <f t="shared" si="1"/>
        <v>7.1</v>
      </c>
      <c r="M12" s="144">
        <f t="shared" si="1"/>
        <v>14.3</v>
      </c>
      <c r="N12" s="146" t="str">
        <f>IF(N10=0,"-",ROUND(N10/$D$10*100,1))</f>
        <v>-</v>
      </c>
      <c r="O12" s="20"/>
      <c r="P12" s="72"/>
    </row>
    <row r="13" spans="2:15" s="15" customFormat="1" ht="15" customHeight="1">
      <c r="B13" s="37"/>
      <c r="C13" s="55"/>
      <c r="D13" s="55"/>
      <c r="E13" s="55"/>
      <c r="F13" s="55"/>
      <c r="G13" s="55"/>
      <c r="H13" s="55"/>
      <c r="I13" s="71"/>
      <c r="J13" s="71"/>
      <c r="K13" s="71"/>
      <c r="L13" s="71"/>
      <c r="M13" s="71"/>
      <c r="N13" s="71"/>
      <c r="O13" s="20"/>
    </row>
    <row r="14" spans="9:14" ht="13.5">
      <c r="I14" s="69"/>
      <c r="J14" s="66"/>
      <c r="K14" s="69"/>
      <c r="L14" s="69"/>
      <c r="M14" s="66"/>
      <c r="N14" s="70"/>
    </row>
  </sheetData>
  <sheetProtection/>
  <mergeCells count="6">
    <mergeCell ref="I3:J3"/>
    <mergeCell ref="K3:L3"/>
    <mergeCell ref="M3:N3"/>
    <mergeCell ref="C2:C4"/>
    <mergeCell ref="D2:F3"/>
    <mergeCell ref="G3:H3"/>
  </mergeCells>
  <printOptions/>
  <pageMargins left="0.984251968503937" right="0.7874015748031497" top="0.984251968503937" bottom="0.7874015748031497" header="0.5118110236220472" footer="0.5118110236220472"/>
  <pageSetup firstPageNumber="21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V39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5.625" style="0" customWidth="1"/>
    <col min="4" max="12" width="6.625" style="0" customWidth="1"/>
    <col min="13" max="15" width="5.625" style="0" customWidth="1"/>
    <col min="16" max="16" width="1.875" style="0" customWidth="1"/>
    <col min="17" max="17" width="6.50390625" style="0" bestFit="1" customWidth="1"/>
    <col min="18" max="22" width="10.00390625" style="0" customWidth="1"/>
  </cols>
  <sheetData>
    <row r="1" spans="2:3" s="10" customFormat="1" ht="20.25" customHeight="1">
      <c r="B1" s="24" t="s">
        <v>115</v>
      </c>
      <c r="C1" s="25"/>
    </row>
    <row r="2" spans="2:17" s="15" customFormat="1" ht="105.75" customHeight="1">
      <c r="B2" s="490" t="s">
        <v>297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</row>
    <row r="3" spans="2:16" s="15" customFormat="1" ht="12.75" customHeight="1">
      <c r="B3" s="3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0"/>
    </row>
    <row r="4" spans="3:15" ht="20.25" customHeight="1">
      <c r="C4" s="137" t="s">
        <v>295</v>
      </c>
      <c r="D4" s="117"/>
      <c r="E4" s="117"/>
      <c r="F4" s="117"/>
      <c r="G4" s="117"/>
      <c r="H4" s="117"/>
      <c r="I4" s="117"/>
      <c r="J4" s="117"/>
      <c r="K4" s="117"/>
      <c r="L4" s="117"/>
      <c r="M4" s="138" t="s">
        <v>173</v>
      </c>
      <c r="N4" s="138"/>
      <c r="O4" s="138"/>
    </row>
    <row r="5" spans="3:15" ht="12.75" customHeight="1">
      <c r="C5" s="327" t="s">
        <v>78</v>
      </c>
      <c r="D5" s="457"/>
      <c r="E5" s="329" t="s">
        <v>79</v>
      </c>
      <c r="F5" s="132"/>
      <c r="G5" s="132"/>
      <c r="H5" s="132"/>
      <c r="I5" s="132"/>
      <c r="J5" s="132"/>
      <c r="K5" s="132"/>
      <c r="L5" s="212"/>
      <c r="M5" s="316" t="s">
        <v>296</v>
      </c>
      <c r="N5" s="311"/>
      <c r="O5" s="311"/>
    </row>
    <row r="6" spans="3:15" ht="12.75" customHeight="1">
      <c r="C6" s="477"/>
      <c r="D6" s="474"/>
      <c r="E6" s="476"/>
      <c r="F6" s="225" t="s">
        <v>125</v>
      </c>
      <c r="G6" s="225" t="s">
        <v>81</v>
      </c>
      <c r="H6" s="225" t="s">
        <v>81</v>
      </c>
      <c r="I6" s="133" t="s">
        <v>82</v>
      </c>
      <c r="J6" s="133" t="s">
        <v>116</v>
      </c>
      <c r="K6" s="133"/>
      <c r="L6" s="133"/>
      <c r="M6" s="458"/>
      <c r="N6" s="311"/>
      <c r="O6" s="311"/>
    </row>
    <row r="7" spans="3:15" ht="12.75" customHeight="1">
      <c r="C7" s="477"/>
      <c r="D7" s="474"/>
      <c r="E7" s="476"/>
      <c r="F7" s="236" t="s">
        <v>94</v>
      </c>
      <c r="G7" s="236" t="s">
        <v>126</v>
      </c>
      <c r="H7" s="236" t="s">
        <v>86</v>
      </c>
      <c r="I7" s="217" t="s">
        <v>87</v>
      </c>
      <c r="J7" s="217" t="s">
        <v>117</v>
      </c>
      <c r="K7" s="217" t="s">
        <v>88</v>
      </c>
      <c r="L7" s="217" t="s">
        <v>89</v>
      </c>
      <c r="M7" s="458"/>
      <c r="N7" s="311"/>
      <c r="O7" s="311"/>
    </row>
    <row r="8" spans="3:15" ht="12.75" customHeight="1">
      <c r="C8" s="478"/>
      <c r="D8" s="479"/>
      <c r="E8" s="482"/>
      <c r="F8" s="236" t="s">
        <v>91</v>
      </c>
      <c r="G8" s="237" t="s">
        <v>92</v>
      </c>
      <c r="H8" s="237" t="s">
        <v>93</v>
      </c>
      <c r="I8" s="233" t="s">
        <v>94</v>
      </c>
      <c r="J8" s="233" t="s">
        <v>118</v>
      </c>
      <c r="K8" s="233"/>
      <c r="L8" s="233"/>
      <c r="M8" s="458"/>
      <c r="N8" s="311"/>
      <c r="O8" s="311"/>
    </row>
    <row r="9" spans="3:15" ht="12.75" customHeight="1">
      <c r="C9" s="478"/>
      <c r="D9" s="479"/>
      <c r="E9" s="482"/>
      <c r="F9" s="236" t="s">
        <v>95</v>
      </c>
      <c r="G9" s="238" t="s">
        <v>96</v>
      </c>
      <c r="H9" s="238" t="s">
        <v>97</v>
      </c>
      <c r="I9" s="233" t="s">
        <v>98</v>
      </c>
      <c r="J9" s="233" t="s">
        <v>119</v>
      </c>
      <c r="K9" s="233" t="s">
        <v>99</v>
      </c>
      <c r="L9" s="233" t="s">
        <v>100</v>
      </c>
      <c r="M9" s="458"/>
      <c r="N9" s="311"/>
      <c r="O9" s="311"/>
    </row>
    <row r="10" spans="3:15" ht="12.75" customHeight="1">
      <c r="C10" s="478"/>
      <c r="D10" s="479"/>
      <c r="E10" s="482"/>
      <c r="F10" s="236" t="s">
        <v>101</v>
      </c>
      <c r="G10" s="237" t="s">
        <v>102</v>
      </c>
      <c r="H10" s="237" t="s">
        <v>102</v>
      </c>
      <c r="I10" s="233"/>
      <c r="J10" s="233"/>
      <c r="K10" s="233"/>
      <c r="L10" s="233"/>
      <c r="M10" s="458"/>
      <c r="N10" s="311"/>
      <c r="O10" s="311"/>
    </row>
    <row r="11" spans="3:15" ht="12.75" customHeight="1">
      <c r="C11" s="480"/>
      <c r="D11" s="481"/>
      <c r="E11" s="483"/>
      <c r="F11" s="239" t="s">
        <v>232</v>
      </c>
      <c r="G11" s="240" t="s">
        <v>233</v>
      </c>
      <c r="H11" s="240" t="s">
        <v>234</v>
      </c>
      <c r="I11" s="240"/>
      <c r="J11" s="240"/>
      <c r="K11" s="240"/>
      <c r="L11" s="240"/>
      <c r="M11" s="317"/>
      <c r="N11" s="311"/>
      <c r="O11" s="311"/>
    </row>
    <row r="12" spans="3:15" ht="12.75" customHeight="1">
      <c r="C12" s="235"/>
      <c r="D12" s="131" t="s">
        <v>49</v>
      </c>
      <c r="E12" s="243">
        <v>13227</v>
      </c>
      <c r="F12" s="244">
        <v>5299</v>
      </c>
      <c r="G12" s="244">
        <v>2931</v>
      </c>
      <c r="H12" s="244">
        <v>784</v>
      </c>
      <c r="I12" s="244">
        <v>3573</v>
      </c>
      <c r="J12" s="244">
        <v>72</v>
      </c>
      <c r="K12" s="244">
        <v>567</v>
      </c>
      <c r="L12" s="244">
        <v>1</v>
      </c>
      <c r="M12" s="290">
        <v>15</v>
      </c>
      <c r="N12" s="178"/>
      <c r="O12" s="178"/>
    </row>
    <row r="13" spans="3:15" ht="12.75" customHeight="1">
      <c r="C13" s="235">
        <v>22</v>
      </c>
      <c r="D13" s="235" t="s">
        <v>51</v>
      </c>
      <c r="E13" s="177">
        <v>6783</v>
      </c>
      <c r="F13" s="178">
        <v>2639</v>
      </c>
      <c r="G13" s="178">
        <v>1329</v>
      </c>
      <c r="H13" s="178">
        <v>446</v>
      </c>
      <c r="I13" s="178">
        <v>2023</v>
      </c>
      <c r="J13" s="178">
        <v>18</v>
      </c>
      <c r="K13" s="178">
        <v>327</v>
      </c>
      <c r="L13" s="178">
        <v>1</v>
      </c>
      <c r="M13" s="291">
        <v>2</v>
      </c>
      <c r="N13" s="178"/>
      <c r="O13" s="178"/>
    </row>
    <row r="14" spans="3:15" ht="12.75" customHeight="1">
      <c r="C14" s="130"/>
      <c r="D14" s="130" t="s">
        <v>52</v>
      </c>
      <c r="E14" s="250">
        <v>6444</v>
      </c>
      <c r="F14" s="208">
        <v>2660</v>
      </c>
      <c r="G14" s="208">
        <v>1602</v>
      </c>
      <c r="H14" s="208">
        <v>338</v>
      </c>
      <c r="I14" s="208">
        <v>1550</v>
      </c>
      <c r="J14" s="208">
        <v>54</v>
      </c>
      <c r="K14" s="208">
        <v>240</v>
      </c>
      <c r="L14" s="208">
        <v>0</v>
      </c>
      <c r="M14" s="292">
        <v>13</v>
      </c>
      <c r="N14" s="178"/>
      <c r="O14" s="178"/>
    </row>
    <row r="15" spans="3:15" ht="12.75" customHeight="1">
      <c r="C15" s="235"/>
      <c r="D15" s="131" t="s">
        <v>49</v>
      </c>
      <c r="E15" s="243">
        <v>12750</v>
      </c>
      <c r="F15" s="244">
        <v>5248</v>
      </c>
      <c r="G15" s="244">
        <v>2723</v>
      </c>
      <c r="H15" s="244">
        <v>607</v>
      </c>
      <c r="I15" s="244">
        <v>3588</v>
      </c>
      <c r="J15" s="244">
        <v>91</v>
      </c>
      <c r="K15" s="244">
        <v>474</v>
      </c>
      <c r="L15" s="244">
        <v>19</v>
      </c>
      <c r="M15" s="290">
        <v>19</v>
      </c>
      <c r="N15" s="178"/>
      <c r="O15" s="178"/>
    </row>
    <row r="16" spans="3:15" ht="12.75" customHeight="1">
      <c r="C16" s="235">
        <v>23</v>
      </c>
      <c r="D16" s="235" t="s">
        <v>51</v>
      </c>
      <c r="E16" s="177">
        <v>6424</v>
      </c>
      <c r="F16" s="178">
        <v>2511</v>
      </c>
      <c r="G16" s="178">
        <v>1201</v>
      </c>
      <c r="H16" s="178">
        <v>375</v>
      </c>
      <c r="I16" s="178">
        <v>2076</v>
      </c>
      <c r="J16" s="178">
        <v>32</v>
      </c>
      <c r="K16" s="178">
        <v>221</v>
      </c>
      <c r="L16" s="178">
        <v>8</v>
      </c>
      <c r="M16" s="291">
        <v>1</v>
      </c>
      <c r="N16" s="178"/>
      <c r="O16" s="178"/>
    </row>
    <row r="17" spans="3:15" ht="12.75" customHeight="1">
      <c r="C17" s="130"/>
      <c r="D17" s="130" t="s">
        <v>52</v>
      </c>
      <c r="E17" s="250">
        <v>6326</v>
      </c>
      <c r="F17" s="208">
        <v>2737</v>
      </c>
      <c r="G17" s="208">
        <v>1522</v>
      </c>
      <c r="H17" s="208">
        <v>232</v>
      </c>
      <c r="I17" s="208">
        <v>1512</v>
      </c>
      <c r="J17" s="208">
        <v>59</v>
      </c>
      <c r="K17" s="208">
        <v>253</v>
      </c>
      <c r="L17" s="208">
        <v>11</v>
      </c>
      <c r="M17" s="292">
        <v>18</v>
      </c>
      <c r="N17" s="178"/>
      <c r="O17" s="178"/>
    </row>
    <row r="18" spans="3:15" ht="12.75" customHeight="1">
      <c r="C18" s="235"/>
      <c r="D18" s="131" t="s">
        <v>49</v>
      </c>
      <c r="E18" s="243">
        <v>12382</v>
      </c>
      <c r="F18" s="244">
        <v>5081</v>
      </c>
      <c r="G18" s="244">
        <v>2785</v>
      </c>
      <c r="H18" s="244">
        <v>543</v>
      </c>
      <c r="I18" s="244">
        <v>3588</v>
      </c>
      <c r="J18" s="244">
        <v>54</v>
      </c>
      <c r="K18" s="244">
        <v>331</v>
      </c>
      <c r="L18" s="244">
        <v>0</v>
      </c>
      <c r="M18" s="290">
        <v>26</v>
      </c>
      <c r="N18" s="178"/>
      <c r="O18" s="178"/>
    </row>
    <row r="19" spans="3:15" ht="12.75" customHeight="1">
      <c r="C19" s="235">
        <v>24</v>
      </c>
      <c r="D19" s="235" t="s">
        <v>51</v>
      </c>
      <c r="E19" s="177">
        <v>6311</v>
      </c>
      <c r="F19" s="178">
        <v>2453</v>
      </c>
      <c r="G19" s="178">
        <v>1188</v>
      </c>
      <c r="H19" s="178">
        <v>366</v>
      </c>
      <c r="I19" s="178">
        <v>2121</v>
      </c>
      <c r="J19" s="178">
        <v>18</v>
      </c>
      <c r="K19" s="178">
        <v>165</v>
      </c>
      <c r="L19" s="178">
        <v>0</v>
      </c>
      <c r="M19" s="291">
        <v>5</v>
      </c>
      <c r="N19" s="178"/>
      <c r="O19" s="178"/>
    </row>
    <row r="20" spans="3:15" ht="12.75" customHeight="1">
      <c r="C20" s="235"/>
      <c r="D20" s="130" t="s">
        <v>52</v>
      </c>
      <c r="E20" s="250">
        <v>6071</v>
      </c>
      <c r="F20" s="208">
        <v>2628</v>
      </c>
      <c r="G20" s="208">
        <v>1597</v>
      </c>
      <c r="H20" s="208">
        <v>177</v>
      </c>
      <c r="I20" s="208">
        <v>1467</v>
      </c>
      <c r="J20" s="208">
        <v>36</v>
      </c>
      <c r="K20" s="208">
        <v>166</v>
      </c>
      <c r="L20" s="208">
        <v>0</v>
      </c>
      <c r="M20" s="292">
        <v>21</v>
      </c>
      <c r="N20" s="178"/>
      <c r="O20" s="178"/>
    </row>
    <row r="21" spans="3:15" ht="12.75" customHeight="1">
      <c r="C21" s="131"/>
      <c r="D21" s="131" t="s">
        <v>49</v>
      </c>
      <c r="E21" s="243">
        <v>12581</v>
      </c>
      <c r="F21" s="244">
        <v>5089</v>
      </c>
      <c r="G21" s="244">
        <v>2686</v>
      </c>
      <c r="H21" s="244">
        <v>698</v>
      </c>
      <c r="I21" s="244">
        <v>3748</v>
      </c>
      <c r="J21" s="244">
        <v>42</v>
      </c>
      <c r="K21" s="244">
        <v>310</v>
      </c>
      <c r="L21" s="244">
        <v>8</v>
      </c>
      <c r="M21" s="290">
        <v>15</v>
      </c>
      <c r="N21" s="178"/>
      <c r="O21" s="178"/>
    </row>
    <row r="22" spans="3:15" ht="12.75" customHeight="1">
      <c r="C22" s="235">
        <v>25</v>
      </c>
      <c r="D22" s="235" t="s">
        <v>51</v>
      </c>
      <c r="E22" s="177">
        <v>6313</v>
      </c>
      <c r="F22" s="178">
        <v>2356</v>
      </c>
      <c r="G22" s="178">
        <v>1103</v>
      </c>
      <c r="H22" s="178">
        <v>434</v>
      </c>
      <c r="I22" s="178">
        <v>2243</v>
      </c>
      <c r="J22" s="178">
        <v>14</v>
      </c>
      <c r="K22" s="178">
        <v>160</v>
      </c>
      <c r="L22" s="178">
        <v>3</v>
      </c>
      <c r="M22" s="291">
        <v>6</v>
      </c>
      <c r="N22" s="178"/>
      <c r="O22" s="178"/>
    </row>
    <row r="23" spans="3:15" ht="12.75" customHeight="1">
      <c r="C23" s="130"/>
      <c r="D23" s="130" t="s">
        <v>52</v>
      </c>
      <c r="E23" s="250">
        <v>6268</v>
      </c>
      <c r="F23" s="208">
        <v>2733</v>
      </c>
      <c r="G23" s="208">
        <v>1583</v>
      </c>
      <c r="H23" s="208">
        <v>264</v>
      </c>
      <c r="I23" s="208">
        <v>1505</v>
      </c>
      <c r="J23" s="208">
        <v>28</v>
      </c>
      <c r="K23" s="208">
        <v>150</v>
      </c>
      <c r="L23" s="208">
        <v>5</v>
      </c>
      <c r="M23" s="292">
        <v>9</v>
      </c>
      <c r="N23" s="178"/>
      <c r="O23" s="178"/>
    </row>
    <row r="24" spans="3:15" ht="12.75" customHeight="1">
      <c r="C24" s="131"/>
      <c r="D24" s="131" t="s">
        <v>49</v>
      </c>
      <c r="E24" s="243">
        <v>11892</v>
      </c>
      <c r="F24" s="244">
        <v>5037</v>
      </c>
      <c r="G24" s="244">
        <v>2442</v>
      </c>
      <c r="H24" s="244">
        <v>500</v>
      </c>
      <c r="I24" s="244">
        <v>3586</v>
      </c>
      <c r="J24" s="244">
        <v>66</v>
      </c>
      <c r="K24" s="244">
        <v>259</v>
      </c>
      <c r="L24" s="244">
        <v>2</v>
      </c>
      <c r="M24" s="290">
        <v>9</v>
      </c>
      <c r="N24" s="178"/>
      <c r="O24" s="178"/>
    </row>
    <row r="25" spans="3:15" ht="12.75" customHeight="1">
      <c r="C25" s="235">
        <v>26</v>
      </c>
      <c r="D25" s="235" t="s">
        <v>51</v>
      </c>
      <c r="E25" s="177">
        <v>6128</v>
      </c>
      <c r="F25" s="178">
        <v>2387</v>
      </c>
      <c r="G25" s="178">
        <v>1046</v>
      </c>
      <c r="H25" s="178">
        <v>320</v>
      </c>
      <c r="I25" s="178">
        <v>2192</v>
      </c>
      <c r="J25" s="178">
        <v>31</v>
      </c>
      <c r="K25" s="178">
        <v>151</v>
      </c>
      <c r="L25" s="178">
        <v>1</v>
      </c>
      <c r="M25" s="291">
        <v>1</v>
      </c>
      <c r="N25" s="178"/>
      <c r="O25" s="178"/>
    </row>
    <row r="26" spans="3:15" ht="12.75" customHeight="1">
      <c r="C26" s="130"/>
      <c r="D26" s="130" t="s">
        <v>52</v>
      </c>
      <c r="E26" s="250">
        <v>5764</v>
      </c>
      <c r="F26" s="208">
        <v>2650</v>
      </c>
      <c r="G26" s="208">
        <v>1396</v>
      </c>
      <c r="H26" s="208">
        <v>180</v>
      </c>
      <c r="I26" s="208">
        <v>1394</v>
      </c>
      <c r="J26" s="208">
        <v>35</v>
      </c>
      <c r="K26" s="208">
        <v>108</v>
      </c>
      <c r="L26" s="208">
        <v>1</v>
      </c>
      <c r="M26" s="292">
        <v>8</v>
      </c>
      <c r="N26" s="178"/>
      <c r="O26" s="178"/>
    </row>
    <row r="27" spans="3:15" ht="12.75" customHeight="1">
      <c r="C27" s="131"/>
      <c r="D27" s="131" t="s">
        <v>49</v>
      </c>
      <c r="E27" s="277">
        <v>11705</v>
      </c>
      <c r="F27" s="278">
        <v>4993</v>
      </c>
      <c r="G27" s="278">
        <v>2336</v>
      </c>
      <c r="H27" s="278">
        <v>492</v>
      </c>
      <c r="I27" s="278">
        <v>3570</v>
      </c>
      <c r="J27" s="278">
        <v>37</v>
      </c>
      <c r="K27" s="278">
        <v>274</v>
      </c>
      <c r="L27" s="278">
        <v>3</v>
      </c>
      <c r="M27" s="293">
        <v>14</v>
      </c>
      <c r="N27" s="254"/>
      <c r="O27" s="254"/>
    </row>
    <row r="28" spans="3:15" ht="12.75" customHeight="1">
      <c r="C28" s="235">
        <v>27</v>
      </c>
      <c r="D28" s="235" t="s">
        <v>51</v>
      </c>
      <c r="E28" s="258">
        <v>5968</v>
      </c>
      <c r="F28" s="254">
        <v>2389</v>
      </c>
      <c r="G28" s="254">
        <v>1014</v>
      </c>
      <c r="H28" s="254">
        <v>300</v>
      </c>
      <c r="I28" s="254">
        <v>2089</v>
      </c>
      <c r="J28" s="254">
        <v>14</v>
      </c>
      <c r="K28" s="254">
        <v>159</v>
      </c>
      <c r="L28" s="254">
        <v>3</v>
      </c>
      <c r="M28" s="294">
        <v>3</v>
      </c>
      <c r="N28" s="254"/>
      <c r="O28" s="254"/>
    </row>
    <row r="29" spans="3:15" ht="12.75" customHeight="1">
      <c r="C29" s="130"/>
      <c r="D29" s="130" t="s">
        <v>52</v>
      </c>
      <c r="E29" s="264">
        <v>5737</v>
      </c>
      <c r="F29" s="261">
        <v>2604</v>
      </c>
      <c r="G29" s="261">
        <v>1322</v>
      </c>
      <c r="H29" s="261">
        <v>192</v>
      </c>
      <c r="I29" s="261">
        <v>1481</v>
      </c>
      <c r="J29" s="261">
        <v>23</v>
      </c>
      <c r="K29" s="261">
        <v>115</v>
      </c>
      <c r="L29" s="261">
        <v>0</v>
      </c>
      <c r="M29" s="295">
        <v>11</v>
      </c>
      <c r="N29" s="254"/>
      <c r="O29" s="254"/>
    </row>
    <row r="30" spans="3:15" ht="12.75" customHeight="1">
      <c r="C30" s="328" t="s">
        <v>127</v>
      </c>
      <c r="D30" s="473"/>
      <c r="E30" s="171">
        <f aca="true" t="shared" si="0" ref="E30:M30">E27-E24</f>
        <v>-187</v>
      </c>
      <c r="F30" s="172">
        <f t="shared" si="0"/>
        <v>-44</v>
      </c>
      <c r="G30" s="172">
        <f t="shared" si="0"/>
        <v>-106</v>
      </c>
      <c r="H30" s="172">
        <f>H27-H24</f>
        <v>-8</v>
      </c>
      <c r="I30" s="172">
        <f t="shared" si="0"/>
        <v>-16</v>
      </c>
      <c r="J30" s="172">
        <f t="shared" si="0"/>
        <v>-29</v>
      </c>
      <c r="K30" s="172">
        <f t="shared" si="0"/>
        <v>15</v>
      </c>
      <c r="L30" s="173">
        <f t="shared" si="0"/>
        <v>1</v>
      </c>
      <c r="M30" s="296">
        <f t="shared" si="0"/>
        <v>5</v>
      </c>
      <c r="N30" s="299"/>
      <c r="O30" s="299"/>
    </row>
    <row r="31" spans="3:17" ht="12.75" customHeight="1">
      <c r="C31" s="321" t="s">
        <v>220</v>
      </c>
      <c r="D31" s="318"/>
      <c r="E31" s="279">
        <f aca="true" t="shared" si="1" ref="E31:L31">ROUND(E27/$E$27*100,1)</f>
        <v>100</v>
      </c>
      <c r="F31" s="280">
        <f t="shared" si="1"/>
        <v>42.7</v>
      </c>
      <c r="G31" s="280">
        <f t="shared" si="1"/>
        <v>20</v>
      </c>
      <c r="H31" s="280">
        <f t="shared" si="1"/>
        <v>4.2</v>
      </c>
      <c r="I31" s="280">
        <f t="shared" si="1"/>
        <v>30.5</v>
      </c>
      <c r="J31" s="280">
        <f t="shared" si="1"/>
        <v>0.3</v>
      </c>
      <c r="K31" s="280">
        <f t="shared" si="1"/>
        <v>2.3</v>
      </c>
      <c r="L31" s="281">
        <f t="shared" si="1"/>
        <v>0</v>
      </c>
      <c r="M31" s="297"/>
      <c r="N31" s="309"/>
      <c r="O31" s="309"/>
      <c r="Q31" s="79"/>
    </row>
    <row r="32" spans="3:15" ht="27" customHeight="1"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310"/>
      <c r="O32" s="310"/>
    </row>
    <row r="38" spans="17:22" ht="13.5">
      <c r="Q38" s="66" t="s">
        <v>120</v>
      </c>
      <c r="R38" s="66" t="s">
        <v>121</v>
      </c>
      <c r="S38" s="66" t="s">
        <v>122</v>
      </c>
      <c r="T38" s="66" t="s">
        <v>123</v>
      </c>
      <c r="U38" s="66" t="s">
        <v>124</v>
      </c>
      <c r="V38" s="66" t="s">
        <v>19</v>
      </c>
    </row>
    <row r="39" spans="17:22" ht="13.5">
      <c r="Q39" s="67">
        <f>SUM(F27)</f>
        <v>4993</v>
      </c>
      <c r="R39" s="67">
        <f>SUM(G27)</f>
        <v>2336</v>
      </c>
      <c r="S39" s="67">
        <f>SUM(H27)</f>
        <v>492</v>
      </c>
      <c r="T39" s="67">
        <f>SUM(I27)</f>
        <v>3570</v>
      </c>
      <c r="U39" s="67">
        <f>SUM(J27)</f>
        <v>37</v>
      </c>
      <c r="V39" s="67">
        <f>SUM(K27:L27)</f>
        <v>277</v>
      </c>
    </row>
  </sheetData>
  <sheetProtection/>
  <mergeCells count="7">
    <mergeCell ref="B2:Q2"/>
    <mergeCell ref="C32:M32"/>
    <mergeCell ref="C30:D30"/>
    <mergeCell ref="C31:D31"/>
    <mergeCell ref="C5:D11"/>
    <mergeCell ref="E5:E11"/>
    <mergeCell ref="M5:M11"/>
  </mergeCells>
  <printOptions/>
  <pageMargins left="0.5511811023622047" right="0.5511811023622047" top="0.984251968503937" bottom="0.7874015748031497" header="0.5118110236220472" footer="0.5118110236220472"/>
  <pageSetup firstPageNumber="22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9">
      <selection activeCell="N32" sqref="N32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7.625" style="0" customWidth="1"/>
    <col min="4" max="11" width="8.625" style="0" customWidth="1"/>
    <col min="12" max="12" width="1.12109375" style="0" customWidth="1"/>
  </cols>
  <sheetData>
    <row r="1" spans="2:12" s="15" customFormat="1" ht="45.75" customHeight="1">
      <c r="B1" s="314" t="s">
        <v>189</v>
      </c>
      <c r="C1" s="314"/>
      <c r="D1" s="314"/>
      <c r="E1" s="314"/>
      <c r="F1" s="314"/>
      <c r="G1" s="314"/>
      <c r="H1" s="314"/>
      <c r="I1" s="314"/>
      <c r="J1" s="314"/>
      <c r="K1" s="314"/>
      <c r="L1" s="37"/>
    </row>
    <row r="2" spans="3:9" ht="20.25" customHeight="1">
      <c r="C2" s="137" t="s">
        <v>172</v>
      </c>
      <c r="D2" s="117"/>
      <c r="E2" s="117"/>
      <c r="F2" s="117"/>
      <c r="G2" s="117"/>
      <c r="H2" s="117"/>
      <c r="I2" s="138" t="s">
        <v>173</v>
      </c>
    </row>
    <row r="3" spans="3:9" ht="15" customHeight="1">
      <c r="C3" s="316" t="s">
        <v>39</v>
      </c>
      <c r="D3" s="318" t="s">
        <v>174</v>
      </c>
      <c r="E3" s="318"/>
      <c r="F3" s="318"/>
      <c r="G3" s="321" t="s">
        <v>175</v>
      </c>
      <c r="H3" s="318"/>
      <c r="I3" s="319"/>
    </row>
    <row r="4" spans="3:9" ht="15" customHeight="1">
      <c r="C4" s="317"/>
      <c r="D4" s="122" t="s">
        <v>176</v>
      </c>
      <c r="E4" s="122" t="s">
        <v>177</v>
      </c>
      <c r="F4" s="121" t="s">
        <v>178</v>
      </c>
      <c r="G4" s="123" t="s">
        <v>176</v>
      </c>
      <c r="H4" s="122" t="s">
        <v>177</v>
      </c>
      <c r="I4" s="122" t="s">
        <v>178</v>
      </c>
    </row>
    <row r="5" spans="3:9" ht="15" customHeight="1">
      <c r="C5" s="139">
        <v>17</v>
      </c>
      <c r="D5" s="147">
        <v>1006</v>
      </c>
      <c r="E5" s="148">
        <v>86</v>
      </c>
      <c r="F5" s="149">
        <v>920</v>
      </c>
      <c r="G5" s="147">
        <v>157</v>
      </c>
      <c r="H5" s="148">
        <v>89</v>
      </c>
      <c r="I5" s="149">
        <v>68</v>
      </c>
    </row>
    <row r="6" spans="3:9" ht="15" customHeight="1">
      <c r="C6" s="139">
        <v>18</v>
      </c>
      <c r="D6" s="147">
        <v>999</v>
      </c>
      <c r="E6" s="148">
        <v>101</v>
      </c>
      <c r="F6" s="149">
        <v>898</v>
      </c>
      <c r="G6" s="147">
        <v>154</v>
      </c>
      <c r="H6" s="148">
        <v>87</v>
      </c>
      <c r="I6" s="149">
        <v>67</v>
      </c>
    </row>
    <row r="7" spans="3:9" ht="15" customHeight="1">
      <c r="C7" s="139">
        <v>19</v>
      </c>
      <c r="D7" s="147">
        <v>999</v>
      </c>
      <c r="E7" s="148">
        <v>83</v>
      </c>
      <c r="F7" s="149">
        <v>916</v>
      </c>
      <c r="G7" s="147">
        <v>151</v>
      </c>
      <c r="H7" s="148">
        <v>85</v>
      </c>
      <c r="I7" s="149">
        <v>66</v>
      </c>
    </row>
    <row r="8" spans="3:9" ht="15" customHeight="1">
      <c r="C8" s="139">
        <v>20</v>
      </c>
      <c r="D8" s="147">
        <v>983</v>
      </c>
      <c r="E8" s="148">
        <v>79</v>
      </c>
      <c r="F8" s="149">
        <v>904</v>
      </c>
      <c r="G8" s="147">
        <v>151</v>
      </c>
      <c r="H8" s="148">
        <v>86</v>
      </c>
      <c r="I8" s="149">
        <v>65</v>
      </c>
    </row>
    <row r="9" spans="3:9" ht="15" customHeight="1">
      <c r="C9" s="139">
        <v>21</v>
      </c>
      <c r="D9" s="147">
        <v>968</v>
      </c>
      <c r="E9" s="148">
        <v>78</v>
      </c>
      <c r="F9" s="149">
        <v>890</v>
      </c>
      <c r="G9" s="147">
        <v>151</v>
      </c>
      <c r="H9" s="148">
        <v>80</v>
      </c>
      <c r="I9" s="149">
        <v>71</v>
      </c>
    </row>
    <row r="10" spans="3:9" ht="15" customHeight="1">
      <c r="C10" s="139">
        <v>22</v>
      </c>
      <c r="D10" s="147">
        <v>944</v>
      </c>
      <c r="E10" s="148">
        <v>71</v>
      </c>
      <c r="F10" s="149">
        <v>873</v>
      </c>
      <c r="G10" s="147">
        <v>162</v>
      </c>
      <c r="H10" s="148">
        <v>82</v>
      </c>
      <c r="I10" s="149">
        <v>80</v>
      </c>
    </row>
    <row r="11" spans="3:9" ht="15" customHeight="1">
      <c r="C11" s="139">
        <v>23</v>
      </c>
      <c r="D11" s="147">
        <v>925</v>
      </c>
      <c r="E11" s="148">
        <v>74</v>
      </c>
      <c r="F11" s="149">
        <v>851</v>
      </c>
      <c r="G11" s="147">
        <v>157</v>
      </c>
      <c r="H11" s="148">
        <v>79</v>
      </c>
      <c r="I11" s="149">
        <v>78</v>
      </c>
    </row>
    <row r="12" spans="3:9" ht="15" customHeight="1">
      <c r="C12" s="139">
        <v>24</v>
      </c>
      <c r="D12" s="147">
        <v>935</v>
      </c>
      <c r="E12" s="148">
        <v>77</v>
      </c>
      <c r="F12" s="149">
        <v>858</v>
      </c>
      <c r="G12" s="147">
        <v>159</v>
      </c>
      <c r="H12" s="148">
        <v>82</v>
      </c>
      <c r="I12" s="149">
        <v>77</v>
      </c>
    </row>
    <row r="13" spans="3:9" ht="15" customHeight="1">
      <c r="C13" s="139">
        <v>25</v>
      </c>
      <c r="D13" s="147">
        <v>940</v>
      </c>
      <c r="E13" s="148">
        <v>84</v>
      </c>
      <c r="F13" s="149">
        <v>856</v>
      </c>
      <c r="G13" s="147">
        <v>153</v>
      </c>
      <c r="H13" s="148">
        <v>77</v>
      </c>
      <c r="I13" s="149">
        <v>76</v>
      </c>
    </row>
    <row r="14" spans="3:9" ht="15" customHeight="1">
      <c r="C14" s="139">
        <v>26</v>
      </c>
      <c r="D14" s="147">
        <v>918</v>
      </c>
      <c r="E14" s="148">
        <v>82</v>
      </c>
      <c r="F14" s="149">
        <v>836</v>
      </c>
      <c r="G14" s="147">
        <v>162</v>
      </c>
      <c r="H14" s="148">
        <v>78</v>
      </c>
      <c r="I14" s="149">
        <v>84</v>
      </c>
    </row>
    <row r="15" spans="3:9" ht="15" customHeight="1">
      <c r="C15" s="139">
        <v>27</v>
      </c>
      <c r="D15" s="102">
        <v>720</v>
      </c>
      <c r="E15" s="101">
        <v>54</v>
      </c>
      <c r="F15" s="129">
        <v>666</v>
      </c>
      <c r="G15" s="102">
        <v>126</v>
      </c>
      <c r="H15" s="103">
        <v>59</v>
      </c>
      <c r="I15" s="104">
        <v>67</v>
      </c>
    </row>
    <row r="16" spans="3:9" ht="30" customHeight="1">
      <c r="C16" s="139" t="s">
        <v>48</v>
      </c>
      <c r="D16" s="126">
        <f aca="true" t="shared" si="0" ref="D16:I16">D15-D14</f>
        <v>-198</v>
      </c>
      <c r="E16" s="127">
        <f t="shared" si="0"/>
        <v>-28</v>
      </c>
      <c r="F16" s="128">
        <f t="shared" si="0"/>
        <v>-170</v>
      </c>
      <c r="G16" s="126">
        <f t="shared" si="0"/>
        <v>-36</v>
      </c>
      <c r="H16" s="127">
        <f t="shared" si="0"/>
        <v>-19</v>
      </c>
      <c r="I16" s="128">
        <f t="shared" si="0"/>
        <v>-17</v>
      </c>
    </row>
    <row r="17" spans="3:9" ht="15" customHeight="1">
      <c r="C17" s="130" t="s">
        <v>179</v>
      </c>
      <c r="D17" s="150">
        <f>ROUND(D15/$D$15*100,1)</f>
        <v>100</v>
      </c>
      <c r="E17" s="151">
        <f>ROUND(E15/$D$15*100,1)</f>
        <v>7.5</v>
      </c>
      <c r="F17" s="151">
        <f>ROUND(F15/$D$15*100,1)</f>
        <v>92.5</v>
      </c>
      <c r="G17" s="150">
        <f>ROUND(G15/$G$15*100,1)</f>
        <v>100</v>
      </c>
      <c r="H17" s="151">
        <f>ROUND(H15/$G$15*100,1)</f>
        <v>46.8</v>
      </c>
      <c r="I17" s="152">
        <f>ROUND(I15/$G$15*100,1)</f>
        <v>53.2</v>
      </c>
    </row>
    <row r="18" ht="10.5" customHeight="1"/>
    <row r="19" spans="2:12" s="15" customFormat="1" ht="37.5" customHeight="1">
      <c r="B19" s="314" t="s">
        <v>180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7"/>
    </row>
    <row r="20" spans="3:11" ht="20.25" customHeight="1">
      <c r="C20" s="137" t="s">
        <v>170</v>
      </c>
      <c r="D20" s="117"/>
      <c r="E20" s="117"/>
      <c r="F20" s="117"/>
      <c r="G20" s="117"/>
      <c r="H20" s="117"/>
      <c r="I20" s="117"/>
      <c r="J20" s="117"/>
      <c r="K20" s="138" t="s">
        <v>171</v>
      </c>
    </row>
    <row r="21" spans="3:11" ht="24.75" customHeight="1">
      <c r="C21" s="123" t="s">
        <v>39</v>
      </c>
      <c r="D21" s="122" t="s">
        <v>58</v>
      </c>
      <c r="E21" s="122" t="s">
        <v>59</v>
      </c>
      <c r="F21" s="122" t="s">
        <v>60</v>
      </c>
      <c r="G21" s="122" t="s">
        <v>61</v>
      </c>
      <c r="H21" s="122" t="s">
        <v>62</v>
      </c>
      <c r="I21" s="121" t="s">
        <v>63</v>
      </c>
      <c r="J21" s="123" t="s">
        <v>64</v>
      </c>
      <c r="K21" s="122" t="s">
        <v>65</v>
      </c>
    </row>
    <row r="22" spans="3:11" ht="15" customHeight="1">
      <c r="C22" s="139">
        <v>17</v>
      </c>
      <c r="D22" s="140">
        <v>47.7</v>
      </c>
      <c r="E22" s="141">
        <v>35.9</v>
      </c>
      <c r="F22" s="141">
        <v>72</v>
      </c>
      <c r="G22" s="141">
        <v>44.1</v>
      </c>
      <c r="H22" s="141">
        <v>49.7</v>
      </c>
      <c r="I22" s="141">
        <v>71.2</v>
      </c>
      <c r="J22" s="141">
        <v>57.2</v>
      </c>
      <c r="K22" s="142">
        <v>58.4</v>
      </c>
    </row>
    <row r="23" spans="3:11" ht="15" customHeight="1">
      <c r="C23" s="139">
        <v>18</v>
      </c>
      <c r="D23" s="140">
        <v>46.4</v>
      </c>
      <c r="E23" s="141">
        <v>34.3</v>
      </c>
      <c r="F23" s="141">
        <v>71.1</v>
      </c>
      <c r="G23" s="141">
        <v>44</v>
      </c>
      <c r="H23" s="141">
        <v>47.4</v>
      </c>
      <c r="I23" s="141">
        <v>70.6</v>
      </c>
      <c r="J23" s="141">
        <v>56.2</v>
      </c>
      <c r="K23" s="142">
        <v>57.7</v>
      </c>
    </row>
    <row r="24" spans="3:11" ht="15" customHeight="1">
      <c r="C24" s="139">
        <v>19</v>
      </c>
      <c r="D24" s="140">
        <v>46.1</v>
      </c>
      <c r="E24" s="141">
        <v>33.9</v>
      </c>
      <c r="F24" s="141">
        <v>70.6</v>
      </c>
      <c r="G24" s="141">
        <v>42.6</v>
      </c>
      <c r="H24" s="141">
        <v>48.7</v>
      </c>
      <c r="I24" s="141">
        <v>70.1</v>
      </c>
      <c r="J24" s="141">
        <v>56</v>
      </c>
      <c r="K24" s="142">
        <v>57.2</v>
      </c>
    </row>
    <row r="25" spans="3:11" ht="15" customHeight="1">
      <c r="C25" s="139">
        <v>20</v>
      </c>
      <c r="D25" s="140">
        <v>45</v>
      </c>
      <c r="E25" s="141">
        <v>33.7</v>
      </c>
      <c r="F25" s="141">
        <v>68.9</v>
      </c>
      <c r="G25" s="141">
        <v>42.4</v>
      </c>
      <c r="H25" s="141">
        <v>47.1</v>
      </c>
      <c r="I25" s="141">
        <v>69.9</v>
      </c>
      <c r="J25" s="141">
        <v>55.1</v>
      </c>
      <c r="K25" s="142">
        <v>56.7</v>
      </c>
    </row>
    <row r="26" spans="3:11" ht="15" customHeight="1">
      <c r="C26" s="139">
        <v>21</v>
      </c>
      <c r="D26" s="140">
        <v>46</v>
      </c>
      <c r="E26" s="141">
        <v>32.2</v>
      </c>
      <c r="F26" s="141">
        <v>68.4</v>
      </c>
      <c r="G26" s="141">
        <v>41.6</v>
      </c>
      <c r="H26" s="141">
        <v>47.3</v>
      </c>
      <c r="I26" s="141">
        <v>69.4</v>
      </c>
      <c r="J26" s="141">
        <v>54.8</v>
      </c>
      <c r="K26" s="142">
        <v>56.4</v>
      </c>
    </row>
    <row r="27" spans="3:11" ht="15" customHeight="1">
      <c r="C27" s="139">
        <v>22</v>
      </c>
      <c r="D27" s="140">
        <v>45.2</v>
      </c>
      <c r="E27" s="141">
        <v>32.6</v>
      </c>
      <c r="F27" s="141">
        <v>67.5</v>
      </c>
      <c r="G27" s="141">
        <v>41.1</v>
      </c>
      <c r="H27" s="141">
        <v>45.7</v>
      </c>
      <c r="I27" s="141">
        <v>68.9</v>
      </c>
      <c r="J27" s="141">
        <v>54.3</v>
      </c>
      <c r="K27" s="142">
        <v>56.2</v>
      </c>
    </row>
    <row r="28" spans="3:11" ht="15" customHeight="1">
      <c r="C28" s="139">
        <v>23</v>
      </c>
      <c r="D28" s="140">
        <v>44.8</v>
      </c>
      <c r="E28" s="141">
        <v>31.4</v>
      </c>
      <c r="F28" s="141">
        <v>67.6</v>
      </c>
      <c r="G28" s="141">
        <v>39.7</v>
      </c>
      <c r="H28" s="141">
        <v>45.5</v>
      </c>
      <c r="I28" s="141">
        <v>73.3</v>
      </c>
      <c r="J28" s="141">
        <v>54.6</v>
      </c>
      <c r="K28" s="142">
        <v>55.7</v>
      </c>
    </row>
    <row r="29" spans="3:11" ht="15" customHeight="1">
      <c r="C29" s="139">
        <v>24</v>
      </c>
      <c r="D29" s="140">
        <v>43</v>
      </c>
      <c r="E29" s="141">
        <v>32</v>
      </c>
      <c r="F29" s="141">
        <v>66.7</v>
      </c>
      <c r="G29" s="141">
        <v>39</v>
      </c>
      <c r="H29" s="141">
        <v>45</v>
      </c>
      <c r="I29" s="141">
        <v>68.3</v>
      </c>
      <c r="J29" s="141">
        <v>53</v>
      </c>
      <c r="K29" s="142">
        <v>55.1</v>
      </c>
    </row>
    <row r="30" spans="3:11" ht="15" customHeight="1">
      <c r="C30" s="139">
        <v>25</v>
      </c>
      <c r="D30" s="140">
        <v>43.6</v>
      </c>
      <c r="E30" s="141">
        <v>30.8</v>
      </c>
      <c r="F30" s="141">
        <v>66.1</v>
      </c>
      <c r="G30" s="141">
        <v>37.9</v>
      </c>
      <c r="H30" s="141">
        <v>46</v>
      </c>
      <c r="I30" s="141">
        <v>66</v>
      </c>
      <c r="J30" s="141">
        <v>52.3</v>
      </c>
      <c r="K30" s="142">
        <v>54.8</v>
      </c>
    </row>
    <row r="31" spans="3:11" ht="15" customHeight="1">
      <c r="C31" s="139">
        <v>26</v>
      </c>
      <c r="D31" s="140">
        <v>43</v>
      </c>
      <c r="E31" s="141">
        <v>29.8</v>
      </c>
      <c r="F31" s="141">
        <v>65.8</v>
      </c>
      <c r="G31" s="141">
        <v>37</v>
      </c>
      <c r="H31" s="141">
        <v>44.9</v>
      </c>
      <c r="I31" s="141">
        <v>65.3</v>
      </c>
      <c r="J31" s="141">
        <v>51.8</v>
      </c>
      <c r="K31" s="142">
        <v>54.2</v>
      </c>
    </row>
    <row r="32" spans="3:11" ht="15" customHeight="1">
      <c r="C32" s="139">
        <v>27</v>
      </c>
      <c r="D32" s="143">
        <v>41.9</v>
      </c>
      <c r="E32" s="312">
        <v>28.7</v>
      </c>
      <c r="F32" s="312">
        <v>65.6</v>
      </c>
      <c r="G32" s="312">
        <v>36.5</v>
      </c>
      <c r="H32" s="312">
        <v>44.6</v>
      </c>
      <c r="I32" s="312">
        <v>65.7</v>
      </c>
      <c r="J32" s="312">
        <v>51.5</v>
      </c>
      <c r="K32" s="313">
        <v>53.5</v>
      </c>
    </row>
    <row r="33" spans="3:11" ht="30" customHeight="1">
      <c r="C33" s="139" t="s">
        <v>66</v>
      </c>
      <c r="D33" s="144">
        <f aca="true" t="shared" si="1" ref="D33:K33">D32-D31</f>
        <v>-1.1000000000000014</v>
      </c>
      <c r="E33" s="145">
        <f t="shared" si="1"/>
        <v>-1.1000000000000014</v>
      </c>
      <c r="F33" s="145">
        <f t="shared" si="1"/>
        <v>-0.20000000000000284</v>
      </c>
      <c r="G33" s="145">
        <f t="shared" si="1"/>
        <v>-0.5</v>
      </c>
      <c r="H33" s="145">
        <f t="shared" si="1"/>
        <v>-0.29999999999999716</v>
      </c>
      <c r="I33" s="145">
        <f t="shared" si="1"/>
        <v>0.4000000000000057</v>
      </c>
      <c r="J33" s="145">
        <f t="shared" si="1"/>
        <v>-0.29999999999999716</v>
      </c>
      <c r="K33" s="146">
        <f t="shared" si="1"/>
        <v>-0.7000000000000028</v>
      </c>
    </row>
    <row r="34" spans="3:11" ht="30" customHeight="1">
      <c r="C34" s="56"/>
      <c r="D34" s="58"/>
      <c r="E34" s="58"/>
      <c r="F34" s="58"/>
      <c r="G34" s="58"/>
      <c r="H34" s="58"/>
      <c r="I34" s="58"/>
      <c r="J34" s="58"/>
      <c r="K34" s="58"/>
    </row>
    <row r="35" spans="3:11" ht="13.5">
      <c r="C35" s="56"/>
      <c r="D35" s="58"/>
      <c r="E35" s="58"/>
      <c r="F35" s="58"/>
      <c r="G35" s="58"/>
      <c r="H35" s="58"/>
      <c r="I35" s="58"/>
      <c r="J35" s="58"/>
      <c r="K35" s="58"/>
    </row>
    <row r="36" spans="3:11" ht="13.5">
      <c r="C36" s="56"/>
      <c r="D36" s="58"/>
      <c r="E36" s="58"/>
      <c r="F36" s="58"/>
      <c r="G36" s="58"/>
      <c r="H36" s="58"/>
      <c r="I36" s="58"/>
      <c r="J36" s="58"/>
      <c r="K36" s="58"/>
    </row>
    <row r="37" spans="3:11" ht="13.5">
      <c r="C37" s="56"/>
      <c r="D37" s="58"/>
      <c r="E37" s="58"/>
      <c r="F37" s="58"/>
      <c r="G37" s="58"/>
      <c r="H37" s="58"/>
      <c r="I37" s="58"/>
      <c r="J37" s="58"/>
      <c r="K37" s="58"/>
    </row>
    <row r="38" spans="3:11" ht="13.5">
      <c r="C38" s="56"/>
      <c r="D38" s="58"/>
      <c r="E38" s="58"/>
      <c r="F38" s="58"/>
      <c r="G38" s="58"/>
      <c r="H38" s="58"/>
      <c r="I38" s="58"/>
      <c r="J38" s="58"/>
      <c r="K38" s="58"/>
    </row>
    <row r="39" spans="3:11" ht="13.5">
      <c r="C39" s="56"/>
      <c r="D39" s="58"/>
      <c r="E39" s="58"/>
      <c r="F39" s="58"/>
      <c r="G39" s="58"/>
      <c r="H39" s="58"/>
      <c r="I39" s="58"/>
      <c r="J39" s="58"/>
      <c r="K39" s="58"/>
    </row>
    <row r="40" spans="3:11" ht="13.5">
      <c r="C40" s="56"/>
      <c r="D40" s="58"/>
      <c r="E40" s="58"/>
      <c r="F40" s="58"/>
      <c r="G40" s="58"/>
      <c r="H40" s="58"/>
      <c r="I40" s="58"/>
      <c r="J40" s="58"/>
      <c r="K40" s="58"/>
    </row>
    <row r="41" spans="3:11" ht="13.5">
      <c r="C41" s="56"/>
      <c r="D41" s="58"/>
      <c r="E41" s="58"/>
      <c r="F41" s="58"/>
      <c r="G41" s="58"/>
      <c r="H41" s="58"/>
      <c r="I41" s="58"/>
      <c r="J41" s="58"/>
      <c r="K41" s="58"/>
    </row>
    <row r="42" spans="3:11" ht="13.5">
      <c r="C42" s="56"/>
      <c r="D42" s="58"/>
      <c r="E42" s="58"/>
      <c r="F42" s="58"/>
      <c r="G42" s="58"/>
      <c r="H42" s="58"/>
      <c r="I42" s="58"/>
      <c r="J42" s="58"/>
      <c r="K42" s="58"/>
    </row>
    <row r="43" spans="3:11" ht="13.5">
      <c r="C43" s="56"/>
      <c r="D43" s="58"/>
      <c r="E43" s="58"/>
      <c r="F43" s="58"/>
      <c r="G43" s="58"/>
      <c r="H43" s="58"/>
      <c r="I43" s="58"/>
      <c r="J43" s="58"/>
      <c r="K43" s="58"/>
    </row>
    <row r="44" spans="3:11" ht="13.5">
      <c r="C44" s="56"/>
      <c r="D44" s="58"/>
      <c r="E44" s="58"/>
      <c r="F44" s="58"/>
      <c r="G44" s="58"/>
      <c r="H44" s="58"/>
      <c r="I44" s="58"/>
      <c r="J44" s="58"/>
      <c r="K44" s="58"/>
    </row>
    <row r="45" spans="3:11" ht="13.5">
      <c r="C45" s="56"/>
      <c r="D45" s="58"/>
      <c r="E45" s="58"/>
      <c r="F45" s="58"/>
      <c r="G45" s="58"/>
      <c r="H45" s="58"/>
      <c r="I45" s="58"/>
      <c r="J45" s="58"/>
      <c r="K45" s="58"/>
    </row>
    <row r="46" spans="3:11" ht="13.5">
      <c r="C46" s="56"/>
      <c r="D46" s="58"/>
      <c r="E46" s="58"/>
      <c r="F46" s="58"/>
      <c r="G46" s="58"/>
      <c r="H46" s="58"/>
      <c r="I46" s="58"/>
      <c r="J46" s="58"/>
      <c r="K46" s="58"/>
    </row>
  </sheetData>
  <sheetProtection/>
  <mergeCells count="5">
    <mergeCell ref="B1:K1"/>
    <mergeCell ref="B19:K19"/>
    <mergeCell ref="C3:C4"/>
    <mergeCell ref="D3:F3"/>
    <mergeCell ref="G3:I3"/>
  </mergeCells>
  <printOptions/>
  <pageMargins left="0.984251968503937" right="0.7874015748031497" top="0.984251968503937" bottom="0.7874015748031497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13" width="6.625" style="0" customWidth="1"/>
    <col min="14" max="14" width="1.875" style="0" customWidth="1"/>
  </cols>
  <sheetData>
    <row r="2" spans="2:15" s="15" customFormat="1" ht="146.25" customHeight="1">
      <c r="B2" s="467" t="s">
        <v>308</v>
      </c>
      <c r="C2" s="468"/>
      <c r="D2" s="468"/>
      <c r="E2" s="468"/>
      <c r="F2" s="468"/>
      <c r="G2" s="468"/>
      <c r="H2" s="468"/>
      <c r="I2" s="55"/>
      <c r="J2" s="55"/>
      <c r="K2" s="55"/>
      <c r="L2" s="55"/>
      <c r="M2" s="55"/>
      <c r="N2" s="55"/>
      <c r="O2" s="20"/>
    </row>
    <row r="3" spans="2:15" s="15" customFormat="1" ht="29.25" customHeight="1">
      <c r="B3" s="3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0"/>
    </row>
    <row r="4" spans="2:13" s="6" customFormat="1" ht="20.25" customHeight="1">
      <c r="B4" s="61"/>
      <c r="C4" s="137" t="s">
        <v>298</v>
      </c>
      <c r="D4" s="117"/>
      <c r="E4" s="117"/>
      <c r="F4" s="117"/>
      <c r="G4" s="117"/>
      <c r="H4" s="117"/>
      <c r="I4" s="117"/>
      <c r="J4" s="117"/>
      <c r="K4" s="117"/>
      <c r="L4" s="117"/>
      <c r="M4" s="138" t="s">
        <v>236</v>
      </c>
    </row>
    <row r="5" spans="2:13" s="6" customFormat="1" ht="18" customHeight="1">
      <c r="B5" s="61"/>
      <c r="C5" s="316" t="s">
        <v>39</v>
      </c>
      <c r="D5" s="329" t="s">
        <v>103</v>
      </c>
      <c r="E5" s="329"/>
      <c r="F5" s="329"/>
      <c r="G5" s="316" t="s">
        <v>59</v>
      </c>
      <c r="H5" s="316" t="s">
        <v>60</v>
      </c>
      <c r="I5" s="316" t="s">
        <v>61</v>
      </c>
      <c r="J5" s="316" t="s">
        <v>62</v>
      </c>
      <c r="K5" s="316" t="s">
        <v>63</v>
      </c>
      <c r="L5" s="316" t="s">
        <v>128</v>
      </c>
      <c r="M5" s="457" t="s">
        <v>108</v>
      </c>
    </row>
    <row r="6" spans="2:13" s="6" customFormat="1" ht="18" customHeight="1">
      <c r="B6" s="61"/>
      <c r="C6" s="317"/>
      <c r="D6" s="122" t="s">
        <v>49</v>
      </c>
      <c r="E6" s="122" t="s">
        <v>51</v>
      </c>
      <c r="F6" s="121" t="s">
        <v>52</v>
      </c>
      <c r="G6" s="317"/>
      <c r="H6" s="317"/>
      <c r="I6" s="317"/>
      <c r="J6" s="317"/>
      <c r="K6" s="317"/>
      <c r="L6" s="317"/>
      <c r="M6" s="473"/>
    </row>
    <row r="7" spans="2:13" s="6" customFormat="1" ht="18" customHeight="1">
      <c r="B7" s="61"/>
      <c r="C7" s="139">
        <v>22</v>
      </c>
      <c r="D7" s="140">
        <v>40.1</v>
      </c>
      <c r="E7" s="141">
        <v>38.9</v>
      </c>
      <c r="F7" s="142">
        <v>41.3</v>
      </c>
      <c r="G7" s="140">
        <v>42.7</v>
      </c>
      <c r="H7" s="141">
        <v>47.7</v>
      </c>
      <c r="I7" s="141">
        <v>45.9</v>
      </c>
      <c r="J7" s="141">
        <v>45.8</v>
      </c>
      <c r="K7" s="141">
        <v>44.1</v>
      </c>
      <c r="L7" s="141">
        <v>44.6</v>
      </c>
      <c r="M7" s="142">
        <v>54.3</v>
      </c>
    </row>
    <row r="8" spans="2:13" s="6" customFormat="1" ht="18" customHeight="1">
      <c r="B8" s="61"/>
      <c r="C8" s="139">
        <v>23</v>
      </c>
      <c r="D8" s="140">
        <v>41.2</v>
      </c>
      <c r="E8" s="141">
        <v>39.1</v>
      </c>
      <c r="F8" s="142">
        <v>43.3</v>
      </c>
      <c r="G8" s="140">
        <v>41.9</v>
      </c>
      <c r="H8" s="141">
        <v>45.5</v>
      </c>
      <c r="I8" s="141">
        <v>44.5</v>
      </c>
      <c r="J8" s="141">
        <v>46.3</v>
      </c>
      <c r="K8" s="141">
        <v>42.3</v>
      </c>
      <c r="L8" s="141">
        <v>43.6</v>
      </c>
      <c r="M8" s="142">
        <v>53.9</v>
      </c>
    </row>
    <row r="9" spans="2:13" s="6" customFormat="1" ht="18" customHeight="1">
      <c r="B9" s="61"/>
      <c r="C9" s="139">
        <v>24</v>
      </c>
      <c r="D9" s="140">
        <v>41</v>
      </c>
      <c r="E9" s="141">
        <v>38.9</v>
      </c>
      <c r="F9" s="142">
        <v>43.3</v>
      </c>
      <c r="G9" s="140">
        <v>41.2</v>
      </c>
      <c r="H9" s="141">
        <v>46.3</v>
      </c>
      <c r="I9" s="141">
        <v>45</v>
      </c>
      <c r="J9" s="141">
        <v>46.1</v>
      </c>
      <c r="K9" s="141">
        <v>43.1</v>
      </c>
      <c r="L9" s="141">
        <v>43.9</v>
      </c>
      <c r="M9" s="142">
        <v>53.5</v>
      </c>
    </row>
    <row r="10" spans="2:13" s="6" customFormat="1" ht="18" customHeight="1">
      <c r="B10" s="61"/>
      <c r="C10" s="139">
        <v>25</v>
      </c>
      <c r="D10" s="140">
        <v>40.4</v>
      </c>
      <c r="E10" s="141">
        <v>37.3</v>
      </c>
      <c r="F10" s="142">
        <v>43.6</v>
      </c>
      <c r="G10" s="140">
        <v>41.4</v>
      </c>
      <c r="H10" s="141">
        <v>48</v>
      </c>
      <c r="I10" s="141">
        <v>43</v>
      </c>
      <c r="J10" s="141">
        <v>44.4</v>
      </c>
      <c r="K10" s="141">
        <v>43.3</v>
      </c>
      <c r="L10" s="141">
        <v>43.8</v>
      </c>
      <c r="M10" s="142">
        <v>53.2</v>
      </c>
    </row>
    <row r="11" spans="2:13" s="6" customFormat="1" ht="18" customHeight="1">
      <c r="B11" s="61"/>
      <c r="C11" s="139">
        <v>26</v>
      </c>
      <c r="D11" s="140">
        <v>42.4</v>
      </c>
      <c r="E11" s="141">
        <v>39</v>
      </c>
      <c r="F11" s="142">
        <v>46</v>
      </c>
      <c r="G11" s="140">
        <v>42.8</v>
      </c>
      <c r="H11" s="141">
        <v>48.3</v>
      </c>
      <c r="I11" s="141">
        <v>44.4</v>
      </c>
      <c r="J11" s="141">
        <v>44.7</v>
      </c>
      <c r="K11" s="141">
        <v>44.3</v>
      </c>
      <c r="L11" s="141">
        <v>44.8</v>
      </c>
      <c r="M11" s="142">
        <v>53.8</v>
      </c>
    </row>
    <row r="12" spans="2:13" s="6" customFormat="1" ht="18" customHeight="1">
      <c r="B12" s="61"/>
      <c r="C12" s="139">
        <v>27</v>
      </c>
      <c r="D12" s="273">
        <v>42.7</v>
      </c>
      <c r="E12" s="274">
        <v>40</v>
      </c>
      <c r="F12" s="275">
        <v>45.4</v>
      </c>
      <c r="G12" s="143">
        <v>44</v>
      </c>
      <c r="H12" s="312">
        <v>48.8</v>
      </c>
      <c r="I12" s="312">
        <v>44.4</v>
      </c>
      <c r="J12" s="312">
        <v>45.1</v>
      </c>
      <c r="K12" s="312">
        <v>44.3</v>
      </c>
      <c r="L12" s="312">
        <v>45.2</v>
      </c>
      <c r="M12" s="313">
        <v>54.5</v>
      </c>
    </row>
    <row r="13" spans="2:13" s="6" customFormat="1" ht="30" customHeight="1">
      <c r="B13" s="61"/>
      <c r="C13" s="139" t="s">
        <v>66</v>
      </c>
      <c r="D13" s="144">
        <f aca="true" t="shared" si="0" ref="D13:M13">D12-D11</f>
        <v>0.30000000000000426</v>
      </c>
      <c r="E13" s="145">
        <f t="shared" si="0"/>
        <v>1</v>
      </c>
      <c r="F13" s="146">
        <f t="shared" si="0"/>
        <v>-0.6000000000000014</v>
      </c>
      <c r="G13" s="144">
        <f t="shared" si="0"/>
        <v>1.2000000000000028</v>
      </c>
      <c r="H13" s="145">
        <f t="shared" si="0"/>
        <v>0.5</v>
      </c>
      <c r="I13" s="145">
        <f t="shared" si="0"/>
        <v>0</v>
      </c>
      <c r="J13" s="145">
        <f t="shared" si="0"/>
        <v>0.3999999999999986</v>
      </c>
      <c r="K13" s="145">
        <f t="shared" si="0"/>
        <v>0</v>
      </c>
      <c r="L13" s="145">
        <f t="shared" si="0"/>
        <v>0.4000000000000057</v>
      </c>
      <c r="M13" s="146">
        <f t="shared" si="0"/>
        <v>0.7000000000000028</v>
      </c>
    </row>
    <row r="14" spans="2:13" s="6" customFormat="1" ht="28.5" customHeight="1">
      <c r="B14" s="61"/>
      <c r="C14" s="57"/>
      <c r="D14"/>
      <c r="E14"/>
      <c r="F14"/>
      <c r="G14"/>
      <c r="H14"/>
      <c r="I14"/>
      <c r="J14"/>
      <c r="K14"/>
      <c r="L14"/>
      <c r="M14" s="32"/>
    </row>
    <row r="15" spans="2:13" s="6" customFormat="1" ht="153" customHeight="1">
      <c r="B15" s="492" t="s">
        <v>307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</row>
    <row r="16" spans="1:15" s="6" customFormat="1" ht="161.25" customHeight="1">
      <c r="A16" s="5"/>
      <c r="B16" s="467" t="s">
        <v>302</v>
      </c>
      <c r="C16" s="468"/>
      <c r="D16" s="468"/>
      <c r="E16" s="468"/>
      <c r="F16" s="468"/>
      <c r="G16" s="468"/>
      <c r="H16" s="468"/>
      <c r="I16" s="4"/>
      <c r="J16" s="4"/>
      <c r="K16" s="4"/>
      <c r="L16" s="4"/>
      <c r="M16" s="4"/>
      <c r="N16" s="7"/>
      <c r="O16" s="4"/>
    </row>
    <row r="17" spans="1:15" s="6" customFormat="1" ht="20.25" customHeight="1">
      <c r="A17" s="5"/>
      <c r="B17" s="16"/>
      <c r="N17" s="7"/>
      <c r="O17" s="4"/>
    </row>
    <row r="18" spans="1:15" s="6" customFormat="1" ht="20.25" customHeight="1">
      <c r="A18" s="5"/>
      <c r="B18" s="16"/>
      <c r="N18" s="7"/>
      <c r="O18" s="4"/>
    </row>
    <row r="19" spans="1:15" s="6" customFormat="1" ht="20.25" customHeight="1">
      <c r="A19" s="5"/>
      <c r="B19" s="16"/>
      <c r="N19" s="7"/>
      <c r="O19" s="4"/>
    </row>
    <row r="20" spans="1:15" s="6" customFormat="1" ht="20.25" customHeight="1">
      <c r="A20" s="5"/>
      <c r="B20" s="16"/>
      <c r="N20" s="7"/>
      <c r="O20" s="4"/>
    </row>
  </sheetData>
  <sheetProtection/>
  <mergeCells count="12">
    <mergeCell ref="M5:M6"/>
    <mergeCell ref="I5:I6"/>
    <mergeCell ref="J5:J6"/>
    <mergeCell ref="K5:K6"/>
    <mergeCell ref="L5:L6"/>
    <mergeCell ref="B16:H16"/>
    <mergeCell ref="B2:H2"/>
    <mergeCell ref="B15:M15"/>
    <mergeCell ref="C5:C6"/>
    <mergeCell ref="D5:F5"/>
    <mergeCell ref="G5:G6"/>
    <mergeCell ref="H5:H6"/>
  </mergeCells>
  <printOptions/>
  <pageMargins left="0.984251968503937" right="0.7874015748031497" top="0.98425196850393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S26"/>
  <sheetViews>
    <sheetView zoomScalePageLayoutView="0" workbookViewId="0" topLeftCell="A1">
      <selection activeCell="O37" sqref="O37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14" width="6.125" style="0" customWidth="1"/>
    <col min="15" max="15" width="2.50390625" style="0" customWidth="1"/>
  </cols>
  <sheetData>
    <row r="1" spans="3:14" ht="20.25" customHeight="1">
      <c r="C1" s="137" t="s">
        <v>299</v>
      </c>
      <c r="D1" s="66"/>
      <c r="E1" s="66"/>
      <c r="F1" s="66"/>
      <c r="G1" s="66"/>
      <c r="H1" s="66"/>
      <c r="I1" s="66"/>
      <c r="J1" s="66"/>
      <c r="K1" s="66"/>
      <c r="L1" s="66"/>
      <c r="M1" s="138" t="s">
        <v>171</v>
      </c>
      <c r="N1" s="117"/>
    </row>
    <row r="2" spans="3:14" ht="15" customHeight="1">
      <c r="C2" s="316" t="s">
        <v>39</v>
      </c>
      <c r="D2" s="318" t="s">
        <v>103</v>
      </c>
      <c r="E2" s="318"/>
      <c r="F2" s="318"/>
      <c r="G2" s="316" t="s">
        <v>59</v>
      </c>
      <c r="H2" s="316" t="s">
        <v>60</v>
      </c>
      <c r="I2" s="316" t="s">
        <v>61</v>
      </c>
      <c r="J2" s="316" t="s">
        <v>62</v>
      </c>
      <c r="K2" s="316" t="s">
        <v>63</v>
      </c>
      <c r="L2" s="316" t="s">
        <v>131</v>
      </c>
      <c r="M2" s="457" t="s">
        <v>108</v>
      </c>
      <c r="N2" s="117"/>
    </row>
    <row r="3" spans="3:14" ht="15" customHeight="1">
      <c r="C3" s="317"/>
      <c r="D3" s="122" t="s">
        <v>239</v>
      </c>
      <c r="E3" s="122" t="s">
        <v>240</v>
      </c>
      <c r="F3" s="121" t="s">
        <v>241</v>
      </c>
      <c r="G3" s="317"/>
      <c r="H3" s="317"/>
      <c r="I3" s="317"/>
      <c r="J3" s="317"/>
      <c r="K3" s="317"/>
      <c r="L3" s="317"/>
      <c r="M3" s="473"/>
      <c r="N3" s="117"/>
    </row>
    <row r="4" spans="3:14" ht="15" customHeight="1">
      <c r="C4" s="139">
        <v>22</v>
      </c>
      <c r="D4" s="140">
        <v>27.1</v>
      </c>
      <c r="E4" s="141">
        <v>29.9</v>
      </c>
      <c r="F4" s="142">
        <v>24.3</v>
      </c>
      <c r="G4" s="140">
        <v>28.5</v>
      </c>
      <c r="H4" s="141">
        <v>19.9</v>
      </c>
      <c r="I4" s="141">
        <v>26.8</v>
      </c>
      <c r="J4" s="141">
        <v>25</v>
      </c>
      <c r="K4" s="141">
        <v>26</v>
      </c>
      <c r="L4" s="141">
        <v>25.1</v>
      </c>
      <c r="M4" s="142">
        <v>15.7</v>
      </c>
      <c r="N4" s="117"/>
    </row>
    <row r="5" spans="3:14" ht="15" customHeight="1">
      <c r="C5" s="139">
        <v>23</v>
      </c>
      <c r="D5" s="140">
        <v>28.3</v>
      </c>
      <c r="E5" s="141">
        <v>32.3</v>
      </c>
      <c r="F5" s="142">
        <v>24.2</v>
      </c>
      <c r="G5" s="140">
        <v>30.1</v>
      </c>
      <c r="H5" s="141">
        <v>20.3</v>
      </c>
      <c r="I5" s="141">
        <v>28.1</v>
      </c>
      <c r="J5" s="141">
        <v>25.8</v>
      </c>
      <c r="K5" s="141">
        <v>27.6</v>
      </c>
      <c r="L5" s="141">
        <v>26.2</v>
      </c>
      <c r="M5" s="142">
        <v>16.3</v>
      </c>
      <c r="N5" s="117"/>
    </row>
    <row r="6" spans="3:14" ht="15" customHeight="1">
      <c r="C6" s="139">
        <v>24</v>
      </c>
      <c r="D6" s="140">
        <v>29.2</v>
      </c>
      <c r="E6" s="141">
        <v>33.7</v>
      </c>
      <c r="F6" s="142">
        <v>24.5</v>
      </c>
      <c r="G6" s="140">
        <v>31.4</v>
      </c>
      <c r="H6" s="141">
        <v>22.9</v>
      </c>
      <c r="I6" s="141">
        <v>29.4</v>
      </c>
      <c r="J6" s="141">
        <v>26.1</v>
      </c>
      <c r="K6" s="141">
        <v>28.4</v>
      </c>
      <c r="L6" s="141">
        <v>27.5</v>
      </c>
      <c r="M6" s="142">
        <v>16.8</v>
      </c>
      <c r="N6" s="117"/>
    </row>
    <row r="7" spans="3:14" ht="15" customHeight="1">
      <c r="C7" s="139">
        <v>25</v>
      </c>
      <c r="D7" s="140">
        <v>29.9</v>
      </c>
      <c r="E7" s="141">
        <v>35.6</v>
      </c>
      <c r="F7" s="142">
        <v>24.2</v>
      </c>
      <c r="G7" s="140">
        <v>31.9</v>
      </c>
      <c r="H7" s="141">
        <v>23.3</v>
      </c>
      <c r="I7" s="141">
        <v>29.5</v>
      </c>
      <c r="J7" s="141">
        <v>28.2</v>
      </c>
      <c r="K7" s="141">
        <v>28.5</v>
      </c>
      <c r="L7" s="141">
        <v>28.1</v>
      </c>
      <c r="M7" s="142">
        <v>17</v>
      </c>
      <c r="N7" s="117"/>
    </row>
    <row r="8" spans="3:14" ht="15" customHeight="1">
      <c r="C8" s="139">
        <v>26</v>
      </c>
      <c r="D8" s="140">
        <v>30.2</v>
      </c>
      <c r="E8" s="141">
        <v>35.8</v>
      </c>
      <c r="F8" s="142">
        <v>24.3</v>
      </c>
      <c r="G8" s="140">
        <v>32.7</v>
      </c>
      <c r="H8" s="141">
        <v>24</v>
      </c>
      <c r="I8" s="141">
        <v>30.1</v>
      </c>
      <c r="J8" s="141">
        <v>29.6</v>
      </c>
      <c r="K8" s="141">
        <v>28.3</v>
      </c>
      <c r="L8" s="141">
        <v>28.6</v>
      </c>
      <c r="M8" s="142">
        <v>17.5</v>
      </c>
      <c r="N8" s="117"/>
    </row>
    <row r="9" spans="3:14" ht="15" customHeight="1">
      <c r="C9" s="139">
        <v>27</v>
      </c>
      <c r="D9" s="273">
        <v>30.6</v>
      </c>
      <c r="E9" s="274">
        <v>35.1</v>
      </c>
      <c r="F9" s="275">
        <v>26</v>
      </c>
      <c r="G9" s="143">
        <v>32.6</v>
      </c>
      <c r="H9" s="312">
        <v>23.9</v>
      </c>
      <c r="I9" s="312">
        <v>29.7</v>
      </c>
      <c r="J9" s="312">
        <v>29.5</v>
      </c>
      <c r="K9" s="312">
        <v>29.4</v>
      </c>
      <c r="L9" s="312">
        <v>28.8</v>
      </c>
      <c r="M9" s="313">
        <v>17.8</v>
      </c>
      <c r="N9" s="117"/>
    </row>
    <row r="10" spans="3:14" ht="30" customHeight="1">
      <c r="C10" s="139" t="s">
        <v>66</v>
      </c>
      <c r="D10" s="144">
        <f aca="true" t="shared" si="0" ref="D10:M10">D9-D8</f>
        <v>0.40000000000000213</v>
      </c>
      <c r="E10" s="145">
        <f t="shared" si="0"/>
        <v>-0.6999999999999957</v>
      </c>
      <c r="F10" s="146">
        <f t="shared" si="0"/>
        <v>1.6999999999999993</v>
      </c>
      <c r="G10" s="144">
        <f t="shared" si="0"/>
        <v>-0.10000000000000142</v>
      </c>
      <c r="H10" s="145">
        <f t="shared" si="0"/>
        <v>-0.10000000000000142</v>
      </c>
      <c r="I10" s="145">
        <f t="shared" si="0"/>
        <v>-0.40000000000000213</v>
      </c>
      <c r="J10" s="145">
        <f t="shared" si="0"/>
        <v>-0.10000000000000142</v>
      </c>
      <c r="K10" s="145">
        <f t="shared" si="0"/>
        <v>1.0999999999999979</v>
      </c>
      <c r="L10" s="145">
        <f t="shared" si="0"/>
        <v>0.1999999999999993</v>
      </c>
      <c r="M10" s="146">
        <f t="shared" si="0"/>
        <v>0.3000000000000007</v>
      </c>
      <c r="N10" s="117"/>
    </row>
    <row r="11" spans="3:14" ht="18" customHeight="1"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3:14" ht="20.25" customHeight="1">
      <c r="C12" s="137" t="s">
        <v>300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222" t="s">
        <v>242</v>
      </c>
    </row>
    <row r="13" spans="3:14" ht="15" customHeight="1">
      <c r="C13" s="316" t="s">
        <v>39</v>
      </c>
      <c r="D13" s="329" t="s">
        <v>110</v>
      </c>
      <c r="E13" s="329"/>
      <c r="F13" s="329"/>
      <c r="G13" s="132"/>
      <c r="H13" s="132"/>
      <c r="I13" s="132"/>
      <c r="J13" s="132"/>
      <c r="K13" s="132"/>
      <c r="L13" s="132"/>
      <c r="M13" s="132"/>
      <c r="N13" s="212"/>
    </row>
    <row r="14" spans="3:14" ht="15" customHeight="1">
      <c r="C14" s="494"/>
      <c r="D14" s="459"/>
      <c r="E14" s="459"/>
      <c r="F14" s="459"/>
      <c r="G14" s="321" t="s">
        <v>111</v>
      </c>
      <c r="H14" s="319"/>
      <c r="I14" s="321" t="s">
        <v>112</v>
      </c>
      <c r="J14" s="319"/>
      <c r="K14" s="321" t="s">
        <v>113</v>
      </c>
      <c r="L14" s="319"/>
      <c r="M14" s="488" t="s">
        <v>114</v>
      </c>
      <c r="N14" s="489"/>
    </row>
    <row r="15" spans="3:14" ht="15" customHeight="1">
      <c r="C15" s="456"/>
      <c r="D15" s="122" t="s">
        <v>49</v>
      </c>
      <c r="E15" s="122" t="s">
        <v>243</v>
      </c>
      <c r="F15" s="122" t="s">
        <v>244</v>
      </c>
      <c r="G15" s="122" t="s">
        <v>129</v>
      </c>
      <c r="H15" s="122" t="s">
        <v>130</v>
      </c>
      <c r="I15" s="122" t="s">
        <v>243</v>
      </c>
      <c r="J15" s="122" t="s">
        <v>244</v>
      </c>
      <c r="K15" s="122" t="s">
        <v>243</v>
      </c>
      <c r="L15" s="122" t="s">
        <v>244</v>
      </c>
      <c r="M15" s="122" t="s">
        <v>129</v>
      </c>
      <c r="N15" s="122" t="s">
        <v>130</v>
      </c>
    </row>
    <row r="16" spans="3:14" ht="15" customHeight="1">
      <c r="C16" s="139">
        <v>22</v>
      </c>
      <c r="D16" s="298">
        <v>3588</v>
      </c>
      <c r="E16" s="299">
        <v>2033</v>
      </c>
      <c r="F16" s="300">
        <v>1555</v>
      </c>
      <c r="G16" s="298">
        <v>52</v>
      </c>
      <c r="H16" s="300">
        <v>18</v>
      </c>
      <c r="I16" s="298">
        <v>859</v>
      </c>
      <c r="J16" s="300">
        <v>522</v>
      </c>
      <c r="K16" s="298">
        <v>1104</v>
      </c>
      <c r="L16" s="300">
        <v>1006</v>
      </c>
      <c r="M16" s="298">
        <v>18</v>
      </c>
      <c r="N16" s="300">
        <v>9</v>
      </c>
    </row>
    <row r="17" spans="3:14" ht="15" customHeight="1">
      <c r="C17" s="139">
        <v>23</v>
      </c>
      <c r="D17" s="298">
        <v>3607</v>
      </c>
      <c r="E17" s="299">
        <v>2145</v>
      </c>
      <c r="F17" s="300">
        <v>1462</v>
      </c>
      <c r="G17" s="298">
        <v>53</v>
      </c>
      <c r="H17" s="300">
        <v>11</v>
      </c>
      <c r="I17" s="298">
        <v>1005</v>
      </c>
      <c r="J17" s="300">
        <v>565</v>
      </c>
      <c r="K17" s="298">
        <v>1038</v>
      </c>
      <c r="L17" s="300">
        <v>876</v>
      </c>
      <c r="M17" s="298">
        <v>49</v>
      </c>
      <c r="N17" s="300">
        <v>10</v>
      </c>
    </row>
    <row r="18" spans="3:14" ht="15" customHeight="1">
      <c r="C18" s="139">
        <v>24</v>
      </c>
      <c r="D18" s="298">
        <v>3614</v>
      </c>
      <c r="E18" s="299">
        <v>2152</v>
      </c>
      <c r="F18" s="300">
        <v>1462</v>
      </c>
      <c r="G18" s="298">
        <v>34</v>
      </c>
      <c r="H18" s="300">
        <v>10</v>
      </c>
      <c r="I18" s="298">
        <v>1069</v>
      </c>
      <c r="J18" s="300">
        <v>574</v>
      </c>
      <c r="K18" s="298">
        <v>1037</v>
      </c>
      <c r="L18" s="300">
        <v>868</v>
      </c>
      <c r="M18" s="298">
        <v>12</v>
      </c>
      <c r="N18" s="300">
        <v>10</v>
      </c>
    </row>
    <row r="19" spans="3:14" ht="15" customHeight="1">
      <c r="C19" s="139">
        <v>25</v>
      </c>
      <c r="D19" s="298">
        <v>3763</v>
      </c>
      <c r="E19" s="299">
        <v>2423</v>
      </c>
      <c r="F19" s="300">
        <v>1340</v>
      </c>
      <c r="G19" s="298">
        <v>44</v>
      </c>
      <c r="H19" s="300">
        <v>5</v>
      </c>
      <c r="I19" s="298">
        <v>1110</v>
      </c>
      <c r="J19" s="300">
        <v>514</v>
      </c>
      <c r="K19" s="298">
        <v>1253</v>
      </c>
      <c r="L19" s="300">
        <v>815</v>
      </c>
      <c r="M19" s="298">
        <v>16</v>
      </c>
      <c r="N19" s="300">
        <v>6</v>
      </c>
    </row>
    <row r="20" spans="3:14" ht="15" customHeight="1">
      <c r="C20" s="139">
        <v>26</v>
      </c>
      <c r="D20" s="298">
        <v>3595</v>
      </c>
      <c r="E20" s="299">
        <v>2327</v>
      </c>
      <c r="F20" s="300">
        <v>1268</v>
      </c>
      <c r="G20" s="298">
        <v>57</v>
      </c>
      <c r="H20" s="300">
        <v>9</v>
      </c>
      <c r="I20" s="298">
        <v>1020</v>
      </c>
      <c r="J20" s="300">
        <v>477</v>
      </c>
      <c r="K20" s="298">
        <v>1243</v>
      </c>
      <c r="L20" s="300">
        <v>775</v>
      </c>
      <c r="M20" s="298">
        <v>7</v>
      </c>
      <c r="N20" s="300">
        <v>7</v>
      </c>
    </row>
    <row r="21" spans="3:14" ht="15" customHeight="1">
      <c r="C21" s="139">
        <v>27</v>
      </c>
      <c r="D21" s="301">
        <v>3584</v>
      </c>
      <c r="E21" s="220">
        <v>2339</v>
      </c>
      <c r="F21" s="221">
        <v>1245</v>
      </c>
      <c r="G21" s="219">
        <v>47</v>
      </c>
      <c r="H21" s="221">
        <v>8</v>
      </c>
      <c r="I21" s="219">
        <v>1033</v>
      </c>
      <c r="J21" s="221">
        <v>479</v>
      </c>
      <c r="K21" s="219">
        <v>1253</v>
      </c>
      <c r="L21" s="221">
        <v>755</v>
      </c>
      <c r="M21" s="219">
        <v>6</v>
      </c>
      <c r="N21" s="221">
        <v>3</v>
      </c>
    </row>
    <row r="22" spans="3:14" ht="30" customHeight="1">
      <c r="C22" s="139" t="s">
        <v>48</v>
      </c>
      <c r="D22" s="302">
        <f aca="true" t="shared" si="1" ref="D22:N22">D21-D20</f>
        <v>-11</v>
      </c>
      <c r="E22" s="303">
        <f t="shared" si="1"/>
        <v>12</v>
      </c>
      <c r="F22" s="304">
        <f t="shared" si="1"/>
        <v>-23</v>
      </c>
      <c r="G22" s="302">
        <f t="shared" si="1"/>
        <v>-10</v>
      </c>
      <c r="H22" s="304">
        <f t="shared" si="1"/>
        <v>-1</v>
      </c>
      <c r="I22" s="302">
        <f t="shared" si="1"/>
        <v>13</v>
      </c>
      <c r="J22" s="304">
        <f t="shared" si="1"/>
        <v>2</v>
      </c>
      <c r="K22" s="302">
        <f t="shared" si="1"/>
        <v>10</v>
      </c>
      <c r="L22" s="304">
        <f t="shared" si="1"/>
        <v>-20</v>
      </c>
      <c r="M22" s="302">
        <f t="shared" si="1"/>
        <v>-1</v>
      </c>
      <c r="N22" s="304">
        <f t="shared" si="1"/>
        <v>-4</v>
      </c>
    </row>
    <row r="23" spans="3:16" ht="15" customHeight="1">
      <c r="C23" s="130" t="s">
        <v>245</v>
      </c>
      <c r="D23" s="305">
        <f>ROUND(D21/$D$21*100,1)</f>
        <v>100</v>
      </c>
      <c r="E23" s="306">
        <f aca="true" t="shared" si="2" ref="E23:N23">ROUND(E21/$D$21*100,1)</f>
        <v>65.3</v>
      </c>
      <c r="F23" s="306">
        <f t="shared" si="2"/>
        <v>34.7</v>
      </c>
      <c r="G23" s="305">
        <f t="shared" si="2"/>
        <v>1.3</v>
      </c>
      <c r="H23" s="306">
        <f t="shared" si="2"/>
        <v>0.2</v>
      </c>
      <c r="I23" s="305">
        <f t="shared" si="2"/>
        <v>28.8</v>
      </c>
      <c r="J23" s="306">
        <f t="shared" si="2"/>
        <v>13.4</v>
      </c>
      <c r="K23" s="305">
        <f t="shared" si="2"/>
        <v>35</v>
      </c>
      <c r="L23" s="306">
        <f t="shared" si="2"/>
        <v>21.1</v>
      </c>
      <c r="M23" s="305">
        <f t="shared" si="2"/>
        <v>0.2</v>
      </c>
      <c r="N23" s="307">
        <f t="shared" si="2"/>
        <v>0.1</v>
      </c>
      <c r="P23" s="73"/>
    </row>
    <row r="24" spans="3:16" ht="18" customHeight="1">
      <c r="C24" s="56"/>
      <c r="D24" s="58"/>
      <c r="E24" s="76"/>
      <c r="F24" s="76"/>
      <c r="G24" s="76"/>
      <c r="H24" s="76"/>
      <c r="I24" s="76"/>
      <c r="J24" s="76"/>
      <c r="K24" s="76"/>
      <c r="L24" s="76"/>
      <c r="M24" s="76"/>
      <c r="N24" s="76"/>
      <c r="P24" s="78"/>
    </row>
    <row r="25" spans="7:19" ht="20.25" customHeight="1">
      <c r="G25" s="75"/>
      <c r="H25" s="75"/>
      <c r="I25" s="75"/>
      <c r="J25" s="75"/>
      <c r="K25" s="75"/>
      <c r="L25" s="75"/>
      <c r="M25" s="75"/>
      <c r="N25" s="75"/>
      <c r="Q25" s="74"/>
      <c r="R25" s="73"/>
      <c r="S25" s="77"/>
    </row>
    <row r="26" spans="17:19" ht="13.5">
      <c r="Q26" s="74"/>
      <c r="R26" s="73"/>
      <c r="S26" s="78"/>
    </row>
  </sheetData>
  <sheetProtection/>
  <mergeCells count="15">
    <mergeCell ref="K14:L14"/>
    <mergeCell ref="M14:N14"/>
    <mergeCell ref="C13:C15"/>
    <mergeCell ref="D13:F14"/>
    <mergeCell ref="G14:H14"/>
    <mergeCell ref="I14:J14"/>
    <mergeCell ref="M2:M3"/>
    <mergeCell ref="I2:I3"/>
    <mergeCell ref="J2:J3"/>
    <mergeCell ref="K2:K3"/>
    <mergeCell ref="L2:L3"/>
    <mergeCell ref="C2:C3"/>
    <mergeCell ref="D2:F2"/>
    <mergeCell ref="G2:G3"/>
    <mergeCell ref="H2:H3"/>
  </mergeCells>
  <printOptions/>
  <pageMargins left="0.984251968503937" right="0.7874015748031497" top="0.984251968503937" bottom="0.7874015748031497" header="0.5118110236220472" footer="0.5118110236220472"/>
  <pageSetup firstPageNumber="24" useFirstPageNumber="1" horizontalDpi="600" verticalDpi="600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12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1.37890625" style="0" customWidth="1"/>
    <col min="2" max="2" width="1.25" style="0" customWidth="1"/>
    <col min="3" max="9" width="7.125" style="0" customWidth="1"/>
    <col min="10" max="10" width="7.375" style="0" customWidth="1"/>
    <col min="11" max="13" width="7.25390625" style="0" customWidth="1"/>
    <col min="14" max="15" width="7.125" style="0" customWidth="1"/>
    <col min="16" max="16" width="1.25" style="0" customWidth="1"/>
    <col min="17" max="17" width="2.50390625" style="0" customWidth="1"/>
  </cols>
  <sheetData>
    <row r="1" spans="3:15" ht="29.25" customHeight="1">
      <c r="C1" s="137" t="s">
        <v>301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38" t="s">
        <v>190</v>
      </c>
    </row>
    <row r="2" spans="3:15" ht="15" customHeight="1">
      <c r="C2" s="316" t="s">
        <v>47</v>
      </c>
      <c r="D2" s="329" t="s">
        <v>132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</row>
    <row r="3" spans="3:15" ht="36" customHeight="1">
      <c r="C3" s="317"/>
      <c r="D3" s="459"/>
      <c r="E3" s="284" t="s">
        <v>133</v>
      </c>
      <c r="F3" s="276" t="s">
        <v>134</v>
      </c>
      <c r="G3" s="276" t="s">
        <v>135</v>
      </c>
      <c r="H3" s="276" t="s">
        <v>136</v>
      </c>
      <c r="I3" s="276" t="s">
        <v>137</v>
      </c>
      <c r="J3" s="276" t="s">
        <v>138</v>
      </c>
      <c r="K3" s="276" t="s">
        <v>142</v>
      </c>
      <c r="L3" s="276" t="s">
        <v>143</v>
      </c>
      <c r="M3" s="276" t="s">
        <v>144</v>
      </c>
      <c r="N3" s="276" t="s">
        <v>145</v>
      </c>
      <c r="O3" s="276" t="s">
        <v>139</v>
      </c>
    </row>
    <row r="4" spans="3:15" ht="21" customHeight="1">
      <c r="C4" s="139">
        <v>22</v>
      </c>
      <c r="D4" s="298">
        <v>3588</v>
      </c>
      <c r="E4" s="299">
        <v>477</v>
      </c>
      <c r="F4" s="299">
        <v>309</v>
      </c>
      <c r="G4" s="299">
        <v>360</v>
      </c>
      <c r="H4" s="299">
        <v>749</v>
      </c>
      <c r="I4" s="299">
        <v>152</v>
      </c>
      <c r="J4" s="299">
        <v>61</v>
      </c>
      <c r="K4" s="299"/>
      <c r="L4" s="299"/>
      <c r="M4" s="299"/>
      <c r="N4" s="299"/>
      <c r="O4" s="300">
        <v>1480</v>
      </c>
    </row>
    <row r="5" spans="3:15" ht="21" customHeight="1">
      <c r="C5" s="139">
        <v>23</v>
      </c>
      <c r="D5" s="298">
        <v>3607</v>
      </c>
      <c r="E5" s="299">
        <v>282</v>
      </c>
      <c r="F5" s="299">
        <v>301</v>
      </c>
      <c r="G5" s="299">
        <v>329</v>
      </c>
      <c r="H5" s="299">
        <v>735</v>
      </c>
      <c r="I5" s="299">
        <v>169</v>
      </c>
      <c r="J5" s="299">
        <v>54</v>
      </c>
      <c r="K5" s="299">
        <v>1278</v>
      </c>
      <c r="L5" s="299">
        <v>106</v>
      </c>
      <c r="M5" s="299">
        <v>223</v>
      </c>
      <c r="N5" s="299">
        <v>42</v>
      </c>
      <c r="O5" s="300">
        <v>88</v>
      </c>
    </row>
    <row r="6" spans="3:15" ht="21" customHeight="1">
      <c r="C6" s="139">
        <v>24</v>
      </c>
      <c r="D6" s="298">
        <v>3614</v>
      </c>
      <c r="E6" s="299">
        <v>290</v>
      </c>
      <c r="F6" s="299">
        <v>258</v>
      </c>
      <c r="G6" s="299">
        <v>372</v>
      </c>
      <c r="H6" s="299">
        <v>714</v>
      </c>
      <c r="I6" s="299">
        <v>169</v>
      </c>
      <c r="J6" s="299">
        <v>46</v>
      </c>
      <c r="K6" s="299">
        <v>1200</v>
      </c>
      <c r="L6" s="299">
        <v>196</v>
      </c>
      <c r="M6" s="299">
        <v>235</v>
      </c>
      <c r="N6" s="299">
        <v>46</v>
      </c>
      <c r="O6" s="300">
        <v>88</v>
      </c>
    </row>
    <row r="7" spans="3:15" ht="21" customHeight="1">
      <c r="C7" s="139">
        <v>25</v>
      </c>
      <c r="D7" s="298">
        <v>3763</v>
      </c>
      <c r="E7" s="299">
        <v>353</v>
      </c>
      <c r="F7" s="299">
        <v>288</v>
      </c>
      <c r="G7" s="299">
        <v>413</v>
      </c>
      <c r="H7" s="299">
        <v>804</v>
      </c>
      <c r="I7" s="299">
        <v>171</v>
      </c>
      <c r="J7" s="299">
        <v>53</v>
      </c>
      <c r="K7" s="299">
        <v>1134</v>
      </c>
      <c r="L7" s="299">
        <v>133</v>
      </c>
      <c r="M7" s="299">
        <v>277</v>
      </c>
      <c r="N7" s="299">
        <v>107</v>
      </c>
      <c r="O7" s="300">
        <v>30</v>
      </c>
    </row>
    <row r="8" spans="3:15" ht="21" customHeight="1">
      <c r="C8" s="139">
        <v>26</v>
      </c>
      <c r="D8" s="298">
        <v>3595</v>
      </c>
      <c r="E8" s="299">
        <v>297</v>
      </c>
      <c r="F8" s="299">
        <v>281</v>
      </c>
      <c r="G8" s="299">
        <v>368</v>
      </c>
      <c r="H8" s="299">
        <v>765</v>
      </c>
      <c r="I8" s="299">
        <v>184</v>
      </c>
      <c r="J8" s="299">
        <v>68</v>
      </c>
      <c r="K8" s="299">
        <v>1085</v>
      </c>
      <c r="L8" s="299">
        <v>125</v>
      </c>
      <c r="M8" s="299">
        <v>314</v>
      </c>
      <c r="N8" s="299">
        <v>73</v>
      </c>
      <c r="O8" s="300">
        <v>35</v>
      </c>
    </row>
    <row r="9" spans="3:18" ht="21" customHeight="1">
      <c r="C9" s="139">
        <v>27</v>
      </c>
      <c r="D9" s="219">
        <v>3584</v>
      </c>
      <c r="E9" s="220">
        <v>299</v>
      </c>
      <c r="F9" s="220">
        <v>355</v>
      </c>
      <c r="G9" s="220">
        <v>346</v>
      </c>
      <c r="H9" s="220">
        <v>711</v>
      </c>
      <c r="I9" s="220">
        <v>179</v>
      </c>
      <c r="J9" s="220">
        <v>56</v>
      </c>
      <c r="K9" s="220">
        <v>1114</v>
      </c>
      <c r="L9" s="220">
        <v>150</v>
      </c>
      <c r="M9" s="220">
        <v>263</v>
      </c>
      <c r="N9" s="220">
        <v>90</v>
      </c>
      <c r="O9" s="221">
        <v>21</v>
      </c>
      <c r="R9" s="68"/>
    </row>
    <row r="10" spans="3:15" ht="30" customHeight="1">
      <c r="C10" s="139" t="s">
        <v>48</v>
      </c>
      <c r="D10" s="302">
        <f aca="true" t="shared" si="0" ref="D10:O10">D9-D8</f>
        <v>-11</v>
      </c>
      <c r="E10" s="303">
        <f t="shared" si="0"/>
        <v>2</v>
      </c>
      <c r="F10" s="303">
        <f t="shared" si="0"/>
        <v>74</v>
      </c>
      <c r="G10" s="303">
        <f t="shared" si="0"/>
        <v>-22</v>
      </c>
      <c r="H10" s="303">
        <f t="shared" si="0"/>
        <v>-54</v>
      </c>
      <c r="I10" s="303">
        <f t="shared" si="0"/>
        <v>-5</v>
      </c>
      <c r="J10" s="303">
        <f t="shared" si="0"/>
        <v>-12</v>
      </c>
      <c r="K10" s="303">
        <f t="shared" si="0"/>
        <v>29</v>
      </c>
      <c r="L10" s="303">
        <f t="shared" si="0"/>
        <v>25</v>
      </c>
      <c r="M10" s="303">
        <f t="shared" si="0"/>
        <v>-51</v>
      </c>
      <c r="N10" s="303">
        <f t="shared" si="0"/>
        <v>17</v>
      </c>
      <c r="O10" s="308">
        <f t="shared" si="0"/>
        <v>-14</v>
      </c>
    </row>
    <row r="11" spans="3:18" ht="21.75" customHeight="1">
      <c r="C11" s="130" t="s">
        <v>220</v>
      </c>
      <c r="D11" s="305">
        <f>ROUND(D9/$D$9*100,1)</f>
        <v>100</v>
      </c>
      <c r="E11" s="306">
        <f aca="true" t="shared" si="1" ref="E11:O11">ROUND(E9/$D$9*100,1)</f>
        <v>8.3</v>
      </c>
      <c r="F11" s="306">
        <f t="shared" si="1"/>
        <v>9.9</v>
      </c>
      <c r="G11" s="306">
        <f t="shared" si="1"/>
        <v>9.7</v>
      </c>
      <c r="H11" s="306">
        <f t="shared" si="1"/>
        <v>19.8</v>
      </c>
      <c r="I11" s="306">
        <f t="shared" si="1"/>
        <v>5</v>
      </c>
      <c r="J11" s="306">
        <f t="shared" si="1"/>
        <v>1.6</v>
      </c>
      <c r="K11" s="306">
        <f t="shared" si="1"/>
        <v>31.1</v>
      </c>
      <c r="L11" s="306">
        <f t="shared" si="1"/>
        <v>4.2</v>
      </c>
      <c r="M11" s="306">
        <f t="shared" si="1"/>
        <v>7.3</v>
      </c>
      <c r="N11" s="306">
        <f t="shared" si="1"/>
        <v>2.5</v>
      </c>
      <c r="O11" s="307">
        <f t="shared" si="1"/>
        <v>0.6</v>
      </c>
      <c r="P11" s="59"/>
      <c r="R11" s="73"/>
    </row>
    <row r="12" ht="24" customHeight="1">
      <c r="D12" s="66" t="s">
        <v>146</v>
      </c>
    </row>
  </sheetData>
  <sheetProtection/>
  <mergeCells count="2">
    <mergeCell ref="C2:C3"/>
    <mergeCell ref="D2:D3"/>
  </mergeCells>
  <printOptions/>
  <pageMargins left="0.3937007874015748" right="0.3937007874015748" top="0.984251968503937" bottom="0.7874015748031497" header="0.5118110236220472" footer="0.5118110236220472"/>
  <pageSetup firstPageNumber="2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P20" sqref="P20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14" width="6.625" style="0" customWidth="1"/>
  </cols>
  <sheetData>
    <row r="1" spans="2:3" s="10" customFormat="1" ht="20.25" customHeight="1">
      <c r="B1" s="24" t="s">
        <v>156</v>
      </c>
      <c r="C1" s="25"/>
    </row>
    <row r="2" spans="2:14" s="15" customFormat="1" ht="66" customHeight="1">
      <c r="B2" s="352" t="s">
        <v>309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spans="2:12" s="15" customFormat="1" ht="9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20"/>
    </row>
    <row r="4" spans="1:12" s="10" customFormat="1" ht="20.25" customHeight="1">
      <c r="A4" s="12"/>
      <c r="C4" s="112" t="s">
        <v>141</v>
      </c>
      <c r="D4" s="113"/>
      <c r="E4" s="113"/>
      <c r="F4" s="113"/>
      <c r="G4" s="113"/>
      <c r="H4" s="113"/>
      <c r="I4" s="113"/>
      <c r="J4" s="113"/>
      <c r="K4" s="113"/>
      <c r="L4" s="86" t="s">
        <v>165</v>
      </c>
    </row>
    <row r="5" spans="1:12" s="15" customFormat="1" ht="15" customHeight="1">
      <c r="A5" s="17"/>
      <c r="C5" s="316" t="s">
        <v>22</v>
      </c>
      <c r="D5" s="336" t="s">
        <v>157</v>
      </c>
      <c r="E5" s="337"/>
      <c r="F5" s="337"/>
      <c r="G5" s="106"/>
      <c r="H5" s="106"/>
      <c r="I5" s="106"/>
      <c r="J5" s="106"/>
      <c r="K5" s="106"/>
      <c r="L5" s="107"/>
    </row>
    <row r="6" spans="1:12" s="15" customFormat="1" ht="15" customHeight="1">
      <c r="A6" s="17"/>
      <c r="C6" s="356"/>
      <c r="D6" s="357"/>
      <c r="E6" s="358"/>
      <c r="F6" s="358"/>
      <c r="G6" s="323" t="s">
        <v>5</v>
      </c>
      <c r="H6" s="355"/>
      <c r="I6" s="355"/>
      <c r="J6" s="323" t="s">
        <v>6</v>
      </c>
      <c r="K6" s="324"/>
      <c r="L6" s="325"/>
    </row>
    <row r="7" spans="1:12" s="15" customFormat="1" ht="15" customHeight="1">
      <c r="A7" s="17"/>
      <c r="C7" s="322"/>
      <c r="D7" s="109" t="s">
        <v>0</v>
      </c>
      <c r="E7" s="108" t="s">
        <v>158</v>
      </c>
      <c r="F7" s="109" t="s">
        <v>159</v>
      </c>
      <c r="G7" s="108" t="s">
        <v>0</v>
      </c>
      <c r="H7" s="108" t="s">
        <v>158</v>
      </c>
      <c r="I7" s="108" t="s">
        <v>159</v>
      </c>
      <c r="J7" s="108" t="s">
        <v>0</v>
      </c>
      <c r="K7" s="108" t="s">
        <v>158</v>
      </c>
      <c r="L7" s="109" t="s">
        <v>159</v>
      </c>
    </row>
    <row r="8" spans="1:12" s="19" customFormat="1" ht="15" customHeight="1">
      <c r="A8" s="18"/>
      <c r="C8" s="109">
        <v>17</v>
      </c>
      <c r="D8" s="90">
        <v>0</v>
      </c>
      <c r="E8" s="90">
        <v>0</v>
      </c>
      <c r="F8" s="90">
        <v>0</v>
      </c>
      <c r="G8" s="91">
        <v>0</v>
      </c>
      <c r="H8" s="90">
        <v>0</v>
      </c>
      <c r="I8" s="92">
        <v>0</v>
      </c>
      <c r="J8" s="91">
        <v>0</v>
      </c>
      <c r="K8" s="90">
        <v>0</v>
      </c>
      <c r="L8" s="93">
        <v>0</v>
      </c>
    </row>
    <row r="9" spans="1:12" s="19" customFormat="1" ht="15" customHeight="1">
      <c r="A9" s="18"/>
      <c r="C9" s="109">
        <v>18</v>
      </c>
      <c r="D9" s="90">
        <v>0</v>
      </c>
      <c r="E9" s="90">
        <v>0</v>
      </c>
      <c r="F9" s="90">
        <v>0</v>
      </c>
      <c r="G9" s="91">
        <v>0</v>
      </c>
      <c r="H9" s="90">
        <v>0</v>
      </c>
      <c r="I9" s="90">
        <v>0</v>
      </c>
      <c r="J9" s="91">
        <v>0</v>
      </c>
      <c r="K9" s="90">
        <v>0</v>
      </c>
      <c r="L9" s="93">
        <v>0</v>
      </c>
    </row>
    <row r="10" spans="1:12" s="19" customFormat="1" ht="15" customHeight="1">
      <c r="A10" s="18"/>
      <c r="C10" s="109">
        <v>19</v>
      </c>
      <c r="D10" s="90">
        <v>0</v>
      </c>
      <c r="E10" s="90">
        <v>0</v>
      </c>
      <c r="F10" s="90">
        <v>0</v>
      </c>
      <c r="G10" s="91">
        <v>0</v>
      </c>
      <c r="H10" s="90">
        <v>0</v>
      </c>
      <c r="I10" s="90">
        <v>0</v>
      </c>
      <c r="J10" s="91">
        <v>0</v>
      </c>
      <c r="K10" s="90">
        <v>0</v>
      </c>
      <c r="L10" s="93">
        <v>0</v>
      </c>
    </row>
    <row r="11" spans="1:12" s="19" customFormat="1" ht="15" customHeight="1">
      <c r="A11" s="18"/>
      <c r="C11" s="109">
        <v>20</v>
      </c>
      <c r="D11" s="90">
        <v>0</v>
      </c>
      <c r="E11" s="90">
        <v>0</v>
      </c>
      <c r="F11" s="90">
        <v>0</v>
      </c>
      <c r="G11" s="91">
        <v>0</v>
      </c>
      <c r="H11" s="90">
        <v>0</v>
      </c>
      <c r="I11" s="90">
        <v>0</v>
      </c>
      <c r="J11" s="91">
        <v>0</v>
      </c>
      <c r="K11" s="90">
        <v>0</v>
      </c>
      <c r="L11" s="93">
        <v>0</v>
      </c>
    </row>
    <row r="12" spans="1:12" s="19" customFormat="1" ht="15" customHeight="1">
      <c r="A12" s="18"/>
      <c r="C12" s="109">
        <v>21</v>
      </c>
      <c r="D12" s="90">
        <v>0</v>
      </c>
      <c r="E12" s="90">
        <v>0</v>
      </c>
      <c r="F12" s="90">
        <v>0</v>
      </c>
      <c r="G12" s="91">
        <v>0</v>
      </c>
      <c r="H12" s="90">
        <v>0</v>
      </c>
      <c r="I12" s="90">
        <v>0</v>
      </c>
      <c r="J12" s="91">
        <v>0</v>
      </c>
      <c r="K12" s="90">
        <v>0</v>
      </c>
      <c r="L12" s="93">
        <v>0</v>
      </c>
    </row>
    <row r="13" spans="1:12" s="19" customFormat="1" ht="15" customHeight="1">
      <c r="A13" s="18"/>
      <c r="C13" s="109">
        <v>22</v>
      </c>
      <c r="D13" s="90">
        <v>0</v>
      </c>
      <c r="E13" s="90">
        <v>0</v>
      </c>
      <c r="F13" s="90">
        <v>0</v>
      </c>
      <c r="G13" s="91">
        <v>0</v>
      </c>
      <c r="H13" s="90">
        <v>0</v>
      </c>
      <c r="I13" s="90">
        <v>0</v>
      </c>
      <c r="J13" s="91">
        <v>0</v>
      </c>
      <c r="K13" s="90">
        <v>0</v>
      </c>
      <c r="L13" s="93">
        <v>0</v>
      </c>
    </row>
    <row r="14" spans="1:12" s="19" customFormat="1" ht="15" customHeight="1">
      <c r="A14" s="18"/>
      <c r="C14" s="109">
        <v>23</v>
      </c>
      <c r="D14" s="90">
        <v>0</v>
      </c>
      <c r="E14" s="90">
        <v>0</v>
      </c>
      <c r="F14" s="90">
        <v>0</v>
      </c>
      <c r="G14" s="91">
        <v>0</v>
      </c>
      <c r="H14" s="90">
        <v>0</v>
      </c>
      <c r="I14" s="90">
        <v>0</v>
      </c>
      <c r="J14" s="91">
        <v>0</v>
      </c>
      <c r="K14" s="90">
        <v>0</v>
      </c>
      <c r="L14" s="93">
        <v>0</v>
      </c>
    </row>
    <row r="15" spans="1:12" s="19" customFormat="1" ht="15" customHeight="1">
      <c r="A15" s="18"/>
      <c r="C15" s="109">
        <v>24</v>
      </c>
      <c r="D15" s="90">
        <v>0</v>
      </c>
      <c r="E15" s="90">
        <v>0</v>
      </c>
      <c r="F15" s="90">
        <v>0</v>
      </c>
      <c r="G15" s="91">
        <v>0</v>
      </c>
      <c r="H15" s="90">
        <v>0</v>
      </c>
      <c r="I15" s="90">
        <v>0</v>
      </c>
      <c r="J15" s="91">
        <v>0</v>
      </c>
      <c r="K15" s="90">
        <v>0</v>
      </c>
      <c r="L15" s="93">
        <v>0</v>
      </c>
    </row>
    <row r="16" spans="1:12" s="19" customFormat="1" ht="15" customHeight="1">
      <c r="A16" s="18"/>
      <c r="C16" s="109">
        <v>25</v>
      </c>
      <c r="D16" s="90">
        <v>0</v>
      </c>
      <c r="E16" s="90">
        <v>0</v>
      </c>
      <c r="F16" s="90">
        <v>0</v>
      </c>
      <c r="G16" s="91">
        <v>0</v>
      </c>
      <c r="H16" s="90">
        <v>0</v>
      </c>
      <c r="I16" s="90">
        <v>0</v>
      </c>
      <c r="J16" s="91">
        <v>0</v>
      </c>
      <c r="K16" s="90">
        <v>0</v>
      </c>
      <c r="L16" s="93">
        <v>0</v>
      </c>
    </row>
    <row r="17" spans="1:12" s="19" customFormat="1" ht="15" customHeight="1">
      <c r="A17" s="18"/>
      <c r="C17" s="109">
        <v>26</v>
      </c>
      <c r="D17" s="90">
        <v>0</v>
      </c>
      <c r="E17" s="90">
        <v>0</v>
      </c>
      <c r="F17" s="90">
        <v>0</v>
      </c>
      <c r="G17" s="91">
        <v>0</v>
      </c>
      <c r="H17" s="90">
        <v>0</v>
      </c>
      <c r="I17" s="90">
        <v>0</v>
      </c>
      <c r="J17" s="91">
        <v>0</v>
      </c>
      <c r="K17" s="90">
        <v>0</v>
      </c>
      <c r="L17" s="93">
        <v>0</v>
      </c>
    </row>
    <row r="18" spans="1:12" s="19" customFormat="1" ht="15" customHeight="1">
      <c r="A18" s="18"/>
      <c r="C18" s="109">
        <v>27</v>
      </c>
      <c r="D18" s="94">
        <v>31</v>
      </c>
      <c r="E18" s="94">
        <v>30</v>
      </c>
      <c r="F18" s="94">
        <v>1</v>
      </c>
      <c r="G18" s="95">
        <v>4</v>
      </c>
      <c r="H18" s="94">
        <v>4</v>
      </c>
      <c r="I18" s="96">
        <v>0</v>
      </c>
      <c r="J18" s="95">
        <v>27</v>
      </c>
      <c r="K18" s="94">
        <v>26</v>
      </c>
      <c r="L18" s="93">
        <v>1</v>
      </c>
    </row>
    <row r="19" spans="1:12" s="10" customFormat="1" ht="15" customHeight="1">
      <c r="A19" s="11"/>
      <c r="C19" s="110" t="s">
        <v>7</v>
      </c>
      <c r="D19" s="353">
        <f aca="true" t="shared" si="0" ref="D19:L19">D18-D17</f>
        <v>31</v>
      </c>
      <c r="E19" s="334">
        <f t="shared" si="0"/>
        <v>30</v>
      </c>
      <c r="F19" s="330">
        <f t="shared" si="0"/>
        <v>1</v>
      </c>
      <c r="G19" s="334">
        <f t="shared" si="0"/>
        <v>4</v>
      </c>
      <c r="H19" s="334">
        <f t="shared" si="0"/>
        <v>4</v>
      </c>
      <c r="I19" s="330">
        <f>I18-I17</f>
        <v>0</v>
      </c>
      <c r="J19" s="353">
        <f t="shared" si="0"/>
        <v>27</v>
      </c>
      <c r="K19" s="334">
        <f t="shared" si="0"/>
        <v>26</v>
      </c>
      <c r="L19" s="345">
        <f t="shared" si="0"/>
        <v>1</v>
      </c>
    </row>
    <row r="20" spans="1:12" s="10" customFormat="1" ht="15" customHeight="1">
      <c r="A20" s="11"/>
      <c r="C20" s="111" t="s">
        <v>8</v>
      </c>
      <c r="D20" s="354"/>
      <c r="E20" s="335"/>
      <c r="F20" s="347"/>
      <c r="G20" s="335"/>
      <c r="H20" s="335"/>
      <c r="I20" s="331"/>
      <c r="J20" s="354"/>
      <c r="K20" s="335"/>
      <c r="L20" s="346"/>
    </row>
    <row r="21" spans="1:12" s="13" customFormat="1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4" s="15" customFormat="1" ht="42" customHeight="1">
      <c r="B22" s="326" t="s">
        <v>310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</row>
    <row r="23" spans="2:12" s="15" customFormat="1" ht="8.2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2:14" s="15" customFormat="1" ht="73.5" customHeight="1">
      <c r="B24" s="326" t="s">
        <v>311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</row>
    <row r="25" spans="2:12" s="15" customFormat="1" ht="10.5" customHeight="1">
      <c r="B25" s="33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3:14" ht="17.25" customHeight="1">
      <c r="C26" s="114" t="s">
        <v>161</v>
      </c>
      <c r="D26" s="115"/>
      <c r="E26" s="115"/>
      <c r="F26" s="115"/>
      <c r="G26" s="116"/>
      <c r="H26" s="114" t="s">
        <v>162</v>
      </c>
      <c r="I26" s="114"/>
      <c r="J26" s="29"/>
      <c r="K26" s="29"/>
      <c r="L26" s="29"/>
      <c r="M26" s="117"/>
      <c r="N26" s="117"/>
    </row>
    <row r="27" spans="3:14" ht="12" customHeight="1">
      <c r="C27" s="115"/>
      <c r="D27" s="115"/>
      <c r="E27" s="115"/>
      <c r="F27" s="118" t="s">
        <v>24</v>
      </c>
      <c r="G27" s="119"/>
      <c r="H27" s="29"/>
      <c r="I27" s="29"/>
      <c r="J27" s="29"/>
      <c r="K27" s="29"/>
      <c r="L27" s="118"/>
      <c r="M27" s="117"/>
      <c r="N27" s="118" t="s">
        <v>24</v>
      </c>
    </row>
    <row r="28" spans="3:14" ht="15" customHeight="1">
      <c r="C28" s="316" t="s">
        <v>22</v>
      </c>
      <c r="D28" s="336" t="s">
        <v>160</v>
      </c>
      <c r="E28" s="337"/>
      <c r="F28" s="338"/>
      <c r="G28" s="117"/>
      <c r="H28" s="327" t="s">
        <v>39</v>
      </c>
      <c r="I28" s="327" t="s">
        <v>163</v>
      </c>
      <c r="J28" s="329"/>
      <c r="K28" s="329"/>
      <c r="L28" s="321" t="s">
        <v>164</v>
      </c>
      <c r="M28" s="318"/>
      <c r="N28" s="319"/>
    </row>
    <row r="29" spans="3:14" ht="15" customHeight="1">
      <c r="C29" s="322"/>
      <c r="D29" s="109" t="s">
        <v>0</v>
      </c>
      <c r="E29" s="109" t="s">
        <v>11</v>
      </c>
      <c r="F29" s="109" t="s">
        <v>12</v>
      </c>
      <c r="G29" s="117"/>
      <c r="H29" s="328"/>
      <c r="I29" s="123" t="s">
        <v>166</v>
      </c>
      <c r="J29" s="122" t="s">
        <v>167</v>
      </c>
      <c r="K29" s="121" t="s">
        <v>168</v>
      </c>
      <c r="L29" s="120" t="s">
        <v>40</v>
      </c>
      <c r="M29" s="123" t="s">
        <v>167</v>
      </c>
      <c r="N29" s="122" t="s">
        <v>168</v>
      </c>
    </row>
    <row r="30" spans="3:14" ht="15" customHeight="1">
      <c r="C30" s="109">
        <v>17</v>
      </c>
      <c r="D30" s="90">
        <v>0</v>
      </c>
      <c r="E30" s="90">
        <v>0</v>
      </c>
      <c r="F30" s="97">
        <v>0</v>
      </c>
      <c r="G30" s="117"/>
      <c r="H30" s="123">
        <v>17</v>
      </c>
      <c r="I30" s="90">
        <v>0</v>
      </c>
      <c r="J30" s="90">
        <v>0</v>
      </c>
      <c r="K30" s="97">
        <v>0</v>
      </c>
      <c r="L30" s="90">
        <v>0</v>
      </c>
      <c r="M30" s="90">
        <v>0</v>
      </c>
      <c r="N30" s="97">
        <v>0</v>
      </c>
    </row>
    <row r="31" spans="3:14" ht="15" customHeight="1">
      <c r="C31" s="109">
        <v>18</v>
      </c>
      <c r="D31" s="90">
        <v>0</v>
      </c>
      <c r="E31" s="90">
        <v>0</v>
      </c>
      <c r="F31" s="98">
        <v>0</v>
      </c>
      <c r="G31" s="117"/>
      <c r="H31" s="123">
        <v>18</v>
      </c>
      <c r="I31" s="90">
        <v>0</v>
      </c>
      <c r="J31" s="90">
        <v>0</v>
      </c>
      <c r="K31" s="98">
        <v>0</v>
      </c>
      <c r="L31" s="90">
        <v>0</v>
      </c>
      <c r="M31" s="90">
        <v>0</v>
      </c>
      <c r="N31" s="98">
        <v>0</v>
      </c>
    </row>
    <row r="32" spans="3:14" ht="15" customHeight="1">
      <c r="C32" s="109">
        <v>19</v>
      </c>
      <c r="D32" s="90">
        <v>0</v>
      </c>
      <c r="E32" s="90">
        <v>0</v>
      </c>
      <c r="F32" s="98">
        <v>0</v>
      </c>
      <c r="G32" s="117"/>
      <c r="H32" s="123">
        <v>19</v>
      </c>
      <c r="I32" s="90">
        <v>0</v>
      </c>
      <c r="J32" s="90">
        <v>0</v>
      </c>
      <c r="K32" s="98">
        <v>0</v>
      </c>
      <c r="L32" s="90">
        <v>0</v>
      </c>
      <c r="M32" s="90">
        <v>0</v>
      </c>
      <c r="N32" s="98">
        <v>0</v>
      </c>
    </row>
    <row r="33" spans="3:14" ht="15" customHeight="1">
      <c r="C33" s="109">
        <v>20</v>
      </c>
      <c r="D33" s="90">
        <v>0</v>
      </c>
      <c r="E33" s="90">
        <v>0</v>
      </c>
      <c r="F33" s="98">
        <v>0</v>
      </c>
      <c r="G33" s="117"/>
      <c r="H33" s="123">
        <v>20</v>
      </c>
      <c r="I33" s="90">
        <v>0</v>
      </c>
      <c r="J33" s="90">
        <v>0</v>
      </c>
      <c r="K33" s="98">
        <v>0</v>
      </c>
      <c r="L33" s="90">
        <v>0</v>
      </c>
      <c r="M33" s="90">
        <v>0</v>
      </c>
      <c r="N33" s="98">
        <v>0</v>
      </c>
    </row>
    <row r="34" spans="3:14" ht="15" customHeight="1">
      <c r="C34" s="109">
        <v>21</v>
      </c>
      <c r="D34" s="90">
        <v>0</v>
      </c>
      <c r="E34" s="90">
        <v>0</v>
      </c>
      <c r="F34" s="98">
        <v>0</v>
      </c>
      <c r="G34" s="117"/>
      <c r="H34" s="123">
        <v>21</v>
      </c>
      <c r="I34" s="90">
        <v>0</v>
      </c>
      <c r="J34" s="90">
        <v>0</v>
      </c>
      <c r="K34" s="98">
        <v>0</v>
      </c>
      <c r="L34" s="90">
        <v>0</v>
      </c>
      <c r="M34" s="90">
        <v>0</v>
      </c>
      <c r="N34" s="98">
        <v>0</v>
      </c>
    </row>
    <row r="35" spans="3:14" ht="15" customHeight="1">
      <c r="C35" s="109">
        <v>22</v>
      </c>
      <c r="D35" s="90">
        <v>0</v>
      </c>
      <c r="E35" s="90">
        <v>0</v>
      </c>
      <c r="F35" s="98">
        <v>0</v>
      </c>
      <c r="G35" s="117"/>
      <c r="H35" s="123">
        <v>22</v>
      </c>
      <c r="I35" s="90">
        <v>0</v>
      </c>
      <c r="J35" s="90">
        <v>0</v>
      </c>
      <c r="K35" s="98">
        <v>0</v>
      </c>
      <c r="L35" s="90">
        <v>0</v>
      </c>
      <c r="M35" s="90">
        <v>0</v>
      </c>
      <c r="N35" s="98">
        <v>0</v>
      </c>
    </row>
    <row r="36" spans="3:14" ht="15" customHeight="1">
      <c r="C36" s="109">
        <v>23</v>
      </c>
      <c r="D36" s="90">
        <v>0</v>
      </c>
      <c r="E36" s="90">
        <v>0</v>
      </c>
      <c r="F36" s="98">
        <v>0</v>
      </c>
      <c r="G36" s="117"/>
      <c r="H36" s="123">
        <v>23</v>
      </c>
      <c r="I36" s="90">
        <v>0</v>
      </c>
      <c r="J36" s="90">
        <v>0</v>
      </c>
      <c r="K36" s="98">
        <v>0</v>
      </c>
      <c r="L36" s="90">
        <v>0</v>
      </c>
      <c r="M36" s="90">
        <v>0</v>
      </c>
      <c r="N36" s="98">
        <v>0</v>
      </c>
    </row>
    <row r="37" spans="3:14" ht="15" customHeight="1">
      <c r="C37" s="109">
        <v>24</v>
      </c>
      <c r="D37" s="90">
        <v>0</v>
      </c>
      <c r="E37" s="90">
        <v>0</v>
      </c>
      <c r="F37" s="98">
        <v>0</v>
      </c>
      <c r="G37" s="117"/>
      <c r="H37" s="123">
        <v>24</v>
      </c>
      <c r="I37" s="90">
        <v>0</v>
      </c>
      <c r="J37" s="90">
        <v>0</v>
      </c>
      <c r="K37" s="98">
        <v>0</v>
      </c>
      <c r="L37" s="90">
        <v>0</v>
      </c>
      <c r="M37" s="90">
        <v>0</v>
      </c>
      <c r="N37" s="98">
        <v>0</v>
      </c>
    </row>
    <row r="38" spans="3:14" ht="15" customHeight="1">
      <c r="C38" s="109">
        <v>25</v>
      </c>
      <c r="D38" s="90">
        <v>0</v>
      </c>
      <c r="E38" s="90">
        <v>0</v>
      </c>
      <c r="F38" s="98">
        <v>0</v>
      </c>
      <c r="G38" s="117"/>
      <c r="H38" s="123">
        <v>25</v>
      </c>
      <c r="I38" s="90">
        <v>0</v>
      </c>
      <c r="J38" s="90">
        <v>0</v>
      </c>
      <c r="K38" s="98">
        <v>0</v>
      </c>
      <c r="L38" s="90">
        <v>0</v>
      </c>
      <c r="M38" s="90">
        <v>0</v>
      </c>
      <c r="N38" s="98">
        <v>0</v>
      </c>
    </row>
    <row r="39" spans="3:14" ht="15" customHeight="1">
      <c r="C39" s="109">
        <v>26</v>
      </c>
      <c r="D39" s="90">
        <v>0</v>
      </c>
      <c r="E39" s="90">
        <v>0</v>
      </c>
      <c r="F39" s="98">
        <v>0</v>
      </c>
      <c r="G39" s="117"/>
      <c r="H39" s="123">
        <v>26</v>
      </c>
      <c r="I39" s="90">
        <v>0</v>
      </c>
      <c r="J39" s="90">
        <v>0</v>
      </c>
      <c r="K39" s="98">
        <v>0</v>
      </c>
      <c r="L39" s="90">
        <v>0</v>
      </c>
      <c r="M39" s="90">
        <v>0</v>
      </c>
      <c r="N39" s="98">
        <v>0</v>
      </c>
    </row>
    <row r="40" spans="3:14" ht="15" customHeight="1">
      <c r="C40" s="109">
        <v>27</v>
      </c>
      <c r="D40" s="99">
        <v>4414</v>
      </c>
      <c r="E40" s="99">
        <v>2203</v>
      </c>
      <c r="F40" s="100">
        <v>2211</v>
      </c>
      <c r="G40" s="117"/>
      <c r="H40" s="123">
        <v>27</v>
      </c>
      <c r="I40" s="101">
        <v>558</v>
      </c>
      <c r="J40" s="101">
        <v>49</v>
      </c>
      <c r="K40" s="101">
        <v>509</v>
      </c>
      <c r="L40" s="102">
        <v>125</v>
      </c>
      <c r="M40" s="103">
        <v>30</v>
      </c>
      <c r="N40" s="104">
        <v>95</v>
      </c>
    </row>
    <row r="41" spans="3:14" ht="15" customHeight="1">
      <c r="C41" s="105" t="s">
        <v>7</v>
      </c>
      <c r="D41" s="341">
        <f>D40-D39</f>
        <v>4414</v>
      </c>
      <c r="E41" s="343">
        <f>E40-E39</f>
        <v>2203</v>
      </c>
      <c r="F41" s="348">
        <f>F40-F39</f>
        <v>2211</v>
      </c>
      <c r="G41" s="117"/>
      <c r="H41" s="327" t="s">
        <v>48</v>
      </c>
      <c r="I41" s="339">
        <f aca="true" t="shared" si="1" ref="I41:N41">I40-I39</f>
        <v>558</v>
      </c>
      <c r="J41" s="350">
        <f t="shared" si="1"/>
        <v>49</v>
      </c>
      <c r="K41" s="332">
        <f t="shared" si="1"/>
        <v>509</v>
      </c>
      <c r="L41" s="339">
        <f t="shared" si="1"/>
        <v>125</v>
      </c>
      <c r="M41" s="350">
        <f t="shared" si="1"/>
        <v>30</v>
      </c>
      <c r="N41" s="332">
        <f t="shared" si="1"/>
        <v>95</v>
      </c>
    </row>
    <row r="42" spans="1:14" ht="15" customHeight="1">
      <c r="A42" s="28"/>
      <c r="B42" s="28"/>
      <c r="C42" s="124" t="s">
        <v>8</v>
      </c>
      <c r="D42" s="342"/>
      <c r="E42" s="344"/>
      <c r="F42" s="349"/>
      <c r="G42" s="117"/>
      <c r="H42" s="328"/>
      <c r="I42" s="340"/>
      <c r="J42" s="351"/>
      <c r="K42" s="333"/>
      <c r="L42" s="340"/>
      <c r="M42" s="351"/>
      <c r="N42" s="333"/>
    </row>
    <row r="43" spans="3:14" ht="15" customHeight="1">
      <c r="C43" s="108" t="s">
        <v>17</v>
      </c>
      <c r="D43" s="87">
        <f>ROUND(D40/$D40*100,1)</f>
        <v>100</v>
      </c>
      <c r="E43" s="88">
        <f>ROUND(E40/$D40*100,1)</f>
        <v>49.9</v>
      </c>
      <c r="F43" s="89">
        <f>ROUND(F40/$D40*100,1)</f>
        <v>50.1</v>
      </c>
      <c r="G43" s="117"/>
      <c r="H43" s="125" t="s">
        <v>17</v>
      </c>
      <c r="I43" s="87">
        <f>ROUND(I40/I40*100,1)</f>
        <v>100</v>
      </c>
      <c r="J43" s="88">
        <f>ROUND(J40/I40*100,1)</f>
        <v>8.8</v>
      </c>
      <c r="K43" s="88">
        <f>ROUND(K40/I40*100,1)</f>
        <v>91.2</v>
      </c>
      <c r="L43" s="87">
        <f>ROUND(L40/L40*100,1)</f>
        <v>100</v>
      </c>
      <c r="M43" s="88">
        <f>ROUND(M40/L40*100,1)</f>
        <v>24</v>
      </c>
      <c r="N43" s="89">
        <f>ROUND(N40/L40*100,1)</f>
        <v>76</v>
      </c>
    </row>
    <row r="44" spans="1:12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31">
    <mergeCell ref="B2:N2"/>
    <mergeCell ref="G19:G20"/>
    <mergeCell ref="H19:H20"/>
    <mergeCell ref="J19:J20"/>
    <mergeCell ref="K19:K20"/>
    <mergeCell ref="G6:I6"/>
    <mergeCell ref="C5:C7"/>
    <mergeCell ref="D5:F6"/>
    <mergeCell ref="D19:D20"/>
    <mergeCell ref="K41:K42"/>
    <mergeCell ref="F19:F20"/>
    <mergeCell ref="F41:F42"/>
    <mergeCell ref="H41:H42"/>
    <mergeCell ref="J41:J42"/>
    <mergeCell ref="M41:M42"/>
    <mergeCell ref="N41:N42"/>
    <mergeCell ref="E19:E20"/>
    <mergeCell ref="D28:F28"/>
    <mergeCell ref="L41:L42"/>
    <mergeCell ref="L28:N28"/>
    <mergeCell ref="D41:D42"/>
    <mergeCell ref="E41:E42"/>
    <mergeCell ref="L19:L20"/>
    <mergeCell ref="I41:I42"/>
    <mergeCell ref="B22:N22"/>
    <mergeCell ref="C28:C29"/>
    <mergeCell ref="J6:L6"/>
    <mergeCell ref="B24:N24"/>
    <mergeCell ref="H28:H29"/>
    <mergeCell ref="I28:K28"/>
    <mergeCell ref="I19:I20"/>
  </mergeCells>
  <printOptions/>
  <pageMargins left="0.25" right="0.25" top="0.75" bottom="0.75" header="0.3" footer="0.3"/>
  <pageSetup firstPageNumber="6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2" sqref="B2:O2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6.625" style="0" customWidth="1"/>
    <col min="4" max="15" width="5.625" style="0" customWidth="1"/>
    <col min="16" max="16" width="3.125" style="0" customWidth="1"/>
  </cols>
  <sheetData>
    <row r="1" spans="2:3" s="10" customFormat="1" ht="20.25" customHeight="1">
      <c r="B1" s="24" t="s">
        <v>312</v>
      </c>
      <c r="C1" s="25"/>
    </row>
    <row r="2" spans="2:15" s="15" customFormat="1" ht="42" customHeight="1">
      <c r="B2" s="314" t="s">
        <v>246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</row>
    <row r="3" spans="2:15" s="15" customFormat="1" ht="9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0"/>
    </row>
    <row r="4" spans="1:15" s="10" customFormat="1" ht="20.25" customHeight="1">
      <c r="A4" s="12"/>
      <c r="C4" s="112" t="s">
        <v>259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86" t="s">
        <v>194</v>
      </c>
    </row>
    <row r="5" spans="1:15" s="15" customFormat="1" ht="15" customHeight="1">
      <c r="A5" s="17"/>
      <c r="C5" s="316" t="s">
        <v>22</v>
      </c>
      <c r="D5" s="336" t="s">
        <v>3</v>
      </c>
      <c r="E5" s="337"/>
      <c r="F5" s="337"/>
      <c r="G5" s="106"/>
      <c r="H5" s="106"/>
      <c r="I5" s="106"/>
      <c r="J5" s="106"/>
      <c r="K5" s="106"/>
      <c r="L5" s="106"/>
      <c r="M5" s="106"/>
      <c r="N5" s="106"/>
      <c r="O5" s="107"/>
    </row>
    <row r="6" spans="1:15" s="15" customFormat="1" ht="15" customHeight="1">
      <c r="A6" s="17"/>
      <c r="C6" s="356"/>
      <c r="D6" s="357"/>
      <c r="E6" s="358"/>
      <c r="F6" s="358"/>
      <c r="G6" s="323" t="s">
        <v>4</v>
      </c>
      <c r="H6" s="355"/>
      <c r="I6" s="372"/>
      <c r="J6" s="323" t="s">
        <v>5</v>
      </c>
      <c r="K6" s="355"/>
      <c r="L6" s="372"/>
      <c r="M6" s="323" t="s">
        <v>6</v>
      </c>
      <c r="N6" s="324"/>
      <c r="O6" s="325"/>
    </row>
    <row r="7" spans="1:15" s="15" customFormat="1" ht="15" customHeight="1">
      <c r="A7" s="17"/>
      <c r="C7" s="322"/>
      <c r="D7" s="109" t="s">
        <v>0</v>
      </c>
      <c r="E7" s="108" t="s">
        <v>1</v>
      </c>
      <c r="F7" s="109" t="s">
        <v>2</v>
      </c>
      <c r="G7" s="108" t="s">
        <v>0</v>
      </c>
      <c r="H7" s="108" t="s">
        <v>1</v>
      </c>
      <c r="I7" s="108" t="s">
        <v>2</v>
      </c>
      <c r="J7" s="108" t="s">
        <v>0</v>
      </c>
      <c r="K7" s="108" t="s">
        <v>1</v>
      </c>
      <c r="L7" s="108" t="s">
        <v>2</v>
      </c>
      <c r="M7" s="108" t="s">
        <v>0</v>
      </c>
      <c r="N7" s="108" t="s">
        <v>1</v>
      </c>
      <c r="O7" s="109" t="s">
        <v>2</v>
      </c>
    </row>
    <row r="8" spans="1:15" s="19" customFormat="1" ht="15" customHeight="1">
      <c r="A8" s="18"/>
      <c r="C8" s="109">
        <v>17</v>
      </c>
      <c r="D8" s="94">
        <v>447</v>
      </c>
      <c r="E8" s="94">
        <v>444</v>
      </c>
      <c r="F8" s="94">
        <v>3</v>
      </c>
      <c r="G8" s="95">
        <v>1</v>
      </c>
      <c r="H8" s="94">
        <v>1</v>
      </c>
      <c r="I8" s="285">
        <v>0</v>
      </c>
      <c r="J8" s="95">
        <v>445</v>
      </c>
      <c r="K8" s="94">
        <v>442</v>
      </c>
      <c r="L8" s="94">
        <v>3</v>
      </c>
      <c r="M8" s="95">
        <v>1</v>
      </c>
      <c r="N8" s="94">
        <v>1</v>
      </c>
      <c r="O8" s="93">
        <v>0</v>
      </c>
    </row>
    <row r="9" spans="1:15" s="19" customFormat="1" ht="15" customHeight="1">
      <c r="A9" s="18"/>
      <c r="C9" s="109">
        <v>18</v>
      </c>
      <c r="D9" s="94">
        <v>437</v>
      </c>
      <c r="E9" s="94">
        <v>434</v>
      </c>
      <c r="F9" s="94">
        <v>3</v>
      </c>
      <c r="G9" s="95">
        <v>1</v>
      </c>
      <c r="H9" s="94">
        <v>1</v>
      </c>
      <c r="I9" s="285">
        <v>0</v>
      </c>
      <c r="J9" s="95">
        <v>435</v>
      </c>
      <c r="K9" s="94">
        <v>432</v>
      </c>
      <c r="L9" s="94">
        <v>3</v>
      </c>
      <c r="M9" s="95">
        <v>1</v>
      </c>
      <c r="N9" s="94">
        <v>1</v>
      </c>
      <c r="O9" s="93">
        <v>0</v>
      </c>
    </row>
    <row r="10" spans="1:15" s="19" customFormat="1" ht="15" customHeight="1">
      <c r="A10" s="18"/>
      <c r="C10" s="109">
        <v>19</v>
      </c>
      <c r="D10" s="94">
        <v>429</v>
      </c>
      <c r="E10" s="94">
        <v>426</v>
      </c>
      <c r="F10" s="94">
        <v>3</v>
      </c>
      <c r="G10" s="95">
        <v>1</v>
      </c>
      <c r="H10" s="94">
        <v>1</v>
      </c>
      <c r="I10" s="285">
        <v>0</v>
      </c>
      <c r="J10" s="95">
        <v>427</v>
      </c>
      <c r="K10" s="94">
        <v>424</v>
      </c>
      <c r="L10" s="94">
        <v>3</v>
      </c>
      <c r="M10" s="95">
        <v>1</v>
      </c>
      <c r="N10" s="94">
        <v>1</v>
      </c>
      <c r="O10" s="93">
        <v>0</v>
      </c>
    </row>
    <row r="11" spans="1:15" s="19" customFormat="1" ht="15" customHeight="1">
      <c r="A11" s="18"/>
      <c r="C11" s="109">
        <v>20</v>
      </c>
      <c r="D11" s="94">
        <v>422</v>
      </c>
      <c r="E11" s="94">
        <v>419</v>
      </c>
      <c r="F11" s="94">
        <v>3</v>
      </c>
      <c r="G11" s="95">
        <v>1</v>
      </c>
      <c r="H11" s="94">
        <v>1</v>
      </c>
      <c r="I11" s="285">
        <v>0</v>
      </c>
      <c r="J11" s="95">
        <v>420</v>
      </c>
      <c r="K11" s="94">
        <v>417</v>
      </c>
      <c r="L11" s="94">
        <v>3</v>
      </c>
      <c r="M11" s="95">
        <v>1</v>
      </c>
      <c r="N11" s="94">
        <v>1</v>
      </c>
      <c r="O11" s="93">
        <v>0</v>
      </c>
    </row>
    <row r="12" spans="1:15" s="19" customFormat="1" ht="15" customHeight="1">
      <c r="A12" s="18"/>
      <c r="C12" s="109">
        <v>21</v>
      </c>
      <c r="D12" s="94">
        <v>412</v>
      </c>
      <c r="E12" s="94">
        <v>409</v>
      </c>
      <c r="F12" s="94">
        <v>3</v>
      </c>
      <c r="G12" s="95">
        <v>1</v>
      </c>
      <c r="H12" s="94">
        <v>1</v>
      </c>
      <c r="I12" s="285">
        <v>0</v>
      </c>
      <c r="J12" s="95">
        <v>410</v>
      </c>
      <c r="K12" s="94">
        <v>407</v>
      </c>
      <c r="L12" s="94">
        <v>3</v>
      </c>
      <c r="M12" s="95">
        <v>1</v>
      </c>
      <c r="N12" s="94">
        <v>1</v>
      </c>
      <c r="O12" s="93">
        <v>0</v>
      </c>
    </row>
    <row r="13" spans="1:15" s="19" customFormat="1" ht="15" customHeight="1">
      <c r="A13" s="18"/>
      <c r="C13" s="109">
        <v>22</v>
      </c>
      <c r="D13" s="94">
        <v>394</v>
      </c>
      <c r="E13" s="94">
        <v>391</v>
      </c>
      <c r="F13" s="94">
        <v>3</v>
      </c>
      <c r="G13" s="95">
        <v>1</v>
      </c>
      <c r="H13" s="94">
        <v>1</v>
      </c>
      <c r="I13" s="285">
        <v>0</v>
      </c>
      <c r="J13" s="95">
        <v>392</v>
      </c>
      <c r="K13" s="94">
        <v>389</v>
      </c>
      <c r="L13" s="94">
        <v>3</v>
      </c>
      <c r="M13" s="95">
        <v>1</v>
      </c>
      <c r="N13" s="94">
        <v>1</v>
      </c>
      <c r="O13" s="93">
        <v>0</v>
      </c>
    </row>
    <row r="14" spans="1:15" s="19" customFormat="1" ht="15" customHeight="1">
      <c r="A14" s="18"/>
      <c r="C14" s="109">
        <v>23</v>
      </c>
      <c r="D14" s="94">
        <v>378</v>
      </c>
      <c r="E14" s="94">
        <v>375</v>
      </c>
      <c r="F14" s="94">
        <v>3</v>
      </c>
      <c r="G14" s="95">
        <v>1</v>
      </c>
      <c r="H14" s="94">
        <v>1</v>
      </c>
      <c r="I14" s="285">
        <v>0</v>
      </c>
      <c r="J14" s="95">
        <v>376</v>
      </c>
      <c r="K14" s="94">
        <v>373</v>
      </c>
      <c r="L14" s="94">
        <v>3</v>
      </c>
      <c r="M14" s="95">
        <v>1</v>
      </c>
      <c r="N14" s="94">
        <v>1</v>
      </c>
      <c r="O14" s="93">
        <v>0</v>
      </c>
    </row>
    <row r="15" spans="1:15" s="19" customFormat="1" ht="15" customHeight="1">
      <c r="A15" s="18"/>
      <c r="C15" s="109">
        <v>24</v>
      </c>
      <c r="D15" s="94">
        <v>372</v>
      </c>
      <c r="E15" s="94">
        <v>369</v>
      </c>
      <c r="F15" s="94">
        <v>3</v>
      </c>
      <c r="G15" s="95">
        <v>1</v>
      </c>
      <c r="H15" s="94">
        <v>1</v>
      </c>
      <c r="I15" s="285">
        <v>0</v>
      </c>
      <c r="J15" s="95">
        <v>370</v>
      </c>
      <c r="K15" s="94">
        <v>367</v>
      </c>
      <c r="L15" s="94">
        <v>3</v>
      </c>
      <c r="M15" s="95">
        <v>1</v>
      </c>
      <c r="N15" s="94">
        <v>1</v>
      </c>
      <c r="O15" s="93">
        <v>0</v>
      </c>
    </row>
    <row r="16" spans="1:15" s="19" customFormat="1" ht="15" customHeight="1">
      <c r="A16" s="18"/>
      <c r="C16" s="109">
        <v>25</v>
      </c>
      <c r="D16" s="94">
        <v>362</v>
      </c>
      <c r="E16" s="94">
        <v>360</v>
      </c>
      <c r="F16" s="94">
        <v>2</v>
      </c>
      <c r="G16" s="95">
        <v>1</v>
      </c>
      <c r="H16" s="94">
        <v>1</v>
      </c>
      <c r="I16" s="285">
        <v>0</v>
      </c>
      <c r="J16" s="95">
        <v>360</v>
      </c>
      <c r="K16" s="94">
        <v>358</v>
      </c>
      <c r="L16" s="94">
        <v>2</v>
      </c>
      <c r="M16" s="95">
        <v>1</v>
      </c>
      <c r="N16" s="94">
        <v>1</v>
      </c>
      <c r="O16" s="93">
        <v>0</v>
      </c>
    </row>
    <row r="17" spans="1:15" s="19" customFormat="1" ht="15" customHeight="1">
      <c r="A17" s="18"/>
      <c r="C17" s="109">
        <v>26</v>
      </c>
      <c r="D17" s="94">
        <v>347</v>
      </c>
      <c r="E17" s="94">
        <v>345</v>
      </c>
      <c r="F17" s="94">
        <v>2</v>
      </c>
      <c r="G17" s="95">
        <v>1</v>
      </c>
      <c r="H17" s="94">
        <v>1</v>
      </c>
      <c r="I17" s="285">
        <v>0</v>
      </c>
      <c r="J17" s="95">
        <v>345</v>
      </c>
      <c r="K17" s="94">
        <v>343</v>
      </c>
      <c r="L17" s="94">
        <v>2</v>
      </c>
      <c r="M17" s="95">
        <v>1</v>
      </c>
      <c r="N17" s="94">
        <v>1</v>
      </c>
      <c r="O17" s="93">
        <v>0</v>
      </c>
    </row>
    <row r="18" spans="1:15" s="19" customFormat="1" ht="15" customHeight="1">
      <c r="A18" s="18"/>
      <c r="C18" s="109">
        <v>27</v>
      </c>
      <c r="D18" s="94">
        <v>342</v>
      </c>
      <c r="E18" s="94">
        <v>340</v>
      </c>
      <c r="F18" s="94">
        <v>2</v>
      </c>
      <c r="G18" s="95">
        <v>1</v>
      </c>
      <c r="H18" s="94">
        <v>1</v>
      </c>
      <c r="I18" s="285">
        <v>0</v>
      </c>
      <c r="J18" s="95">
        <v>340</v>
      </c>
      <c r="K18" s="94">
        <v>338</v>
      </c>
      <c r="L18" s="94">
        <v>2</v>
      </c>
      <c r="M18" s="95">
        <f>SUM(N18:O18)</f>
        <v>1</v>
      </c>
      <c r="N18" s="94">
        <v>1</v>
      </c>
      <c r="O18" s="93">
        <v>0</v>
      </c>
    </row>
    <row r="19" spans="1:15" s="10" customFormat="1" ht="15" customHeight="1">
      <c r="A19" s="11"/>
      <c r="C19" s="110" t="s">
        <v>7</v>
      </c>
      <c r="D19" s="353">
        <f aca="true" t="shared" si="0" ref="D19:O19">D18-D17</f>
        <v>-5</v>
      </c>
      <c r="E19" s="334">
        <f t="shared" si="0"/>
        <v>-5</v>
      </c>
      <c r="F19" s="334">
        <f t="shared" si="0"/>
        <v>0</v>
      </c>
      <c r="G19" s="353">
        <f t="shared" si="0"/>
        <v>0</v>
      </c>
      <c r="H19" s="334">
        <f t="shared" si="0"/>
        <v>0</v>
      </c>
      <c r="I19" s="345">
        <f t="shared" si="0"/>
        <v>0</v>
      </c>
      <c r="J19" s="334">
        <f t="shared" si="0"/>
        <v>-5</v>
      </c>
      <c r="K19" s="334">
        <f t="shared" si="0"/>
        <v>-5</v>
      </c>
      <c r="L19" s="334">
        <f t="shared" si="0"/>
        <v>0</v>
      </c>
      <c r="M19" s="353">
        <f t="shared" si="0"/>
        <v>0</v>
      </c>
      <c r="N19" s="334">
        <f t="shared" si="0"/>
        <v>0</v>
      </c>
      <c r="O19" s="345">
        <f t="shared" si="0"/>
        <v>0</v>
      </c>
    </row>
    <row r="20" spans="1:15" s="10" customFormat="1" ht="15" customHeight="1">
      <c r="A20" s="11"/>
      <c r="C20" s="111" t="s">
        <v>8</v>
      </c>
      <c r="D20" s="354"/>
      <c r="E20" s="335"/>
      <c r="F20" s="335"/>
      <c r="G20" s="354"/>
      <c r="H20" s="335"/>
      <c r="I20" s="346"/>
      <c r="J20" s="335"/>
      <c r="K20" s="335"/>
      <c r="L20" s="335"/>
      <c r="M20" s="354"/>
      <c r="N20" s="335"/>
      <c r="O20" s="346"/>
    </row>
    <row r="21" spans="1:15" s="13" customFormat="1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s="15" customFormat="1" ht="42" customHeight="1">
      <c r="B22" s="373" t="s">
        <v>247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69"/>
    </row>
    <row r="23" spans="2:15" s="15" customFormat="1" ht="8.2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2:15" s="15" customFormat="1" ht="42" customHeight="1">
      <c r="B24" s="326" t="s">
        <v>248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2:15" s="15" customFormat="1" ht="10.5" customHeight="1">
      <c r="B25" s="3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3:15" ht="17.25" customHeight="1">
      <c r="C26" s="114" t="s">
        <v>260</v>
      </c>
      <c r="D26" s="115"/>
      <c r="E26" s="115"/>
      <c r="F26" s="115"/>
      <c r="G26" s="115"/>
      <c r="H26" s="29"/>
      <c r="I26" s="185" t="s">
        <v>261</v>
      </c>
      <c r="J26" s="116"/>
      <c r="K26" s="116"/>
      <c r="L26" s="116"/>
      <c r="M26" s="29"/>
      <c r="N26" s="29"/>
      <c r="O26" s="29"/>
    </row>
    <row r="27" spans="3:15" ht="12" customHeight="1">
      <c r="C27" s="115"/>
      <c r="D27" s="115"/>
      <c r="E27" s="115"/>
      <c r="F27" s="29"/>
      <c r="G27" s="118" t="s">
        <v>23</v>
      </c>
      <c r="H27" s="29"/>
      <c r="I27" s="119"/>
      <c r="J27" s="119"/>
      <c r="K27" s="29"/>
      <c r="L27" s="29"/>
      <c r="M27" s="29"/>
      <c r="N27" s="29"/>
      <c r="O27" s="118" t="s">
        <v>24</v>
      </c>
    </row>
    <row r="28" spans="3:15" ht="15" customHeight="1">
      <c r="C28" s="316" t="s">
        <v>22</v>
      </c>
      <c r="D28" s="336" t="s">
        <v>13</v>
      </c>
      <c r="E28" s="337"/>
      <c r="F28" s="337"/>
      <c r="G28" s="338"/>
      <c r="H28" s="66"/>
      <c r="I28" s="316" t="s">
        <v>25</v>
      </c>
      <c r="J28" s="336" t="s">
        <v>14</v>
      </c>
      <c r="K28" s="370"/>
      <c r="L28" s="370"/>
      <c r="M28" s="370"/>
      <c r="N28" s="370"/>
      <c r="O28" s="371"/>
    </row>
    <row r="29" spans="3:15" ht="15" customHeight="1">
      <c r="C29" s="322"/>
      <c r="D29" s="109" t="s">
        <v>0</v>
      </c>
      <c r="E29" s="109" t="s">
        <v>9</v>
      </c>
      <c r="F29" s="109" t="s">
        <v>10</v>
      </c>
      <c r="G29" s="286" t="s">
        <v>32</v>
      </c>
      <c r="H29" s="66"/>
      <c r="I29" s="322"/>
      <c r="J29" s="323" t="s">
        <v>0</v>
      </c>
      <c r="K29" s="325"/>
      <c r="L29" s="323" t="s">
        <v>11</v>
      </c>
      <c r="M29" s="325"/>
      <c r="N29" s="323" t="s">
        <v>12</v>
      </c>
      <c r="O29" s="325"/>
    </row>
    <row r="30" spans="3:15" ht="15" customHeight="1">
      <c r="C30" s="109">
        <v>17</v>
      </c>
      <c r="D30" s="99">
        <v>3584</v>
      </c>
      <c r="E30" s="99">
        <v>3044</v>
      </c>
      <c r="F30" s="99">
        <v>312</v>
      </c>
      <c r="G30" s="287">
        <v>228</v>
      </c>
      <c r="H30" s="66"/>
      <c r="I30" s="288" t="s">
        <v>147</v>
      </c>
      <c r="J30" s="376">
        <v>78989</v>
      </c>
      <c r="K30" s="367"/>
      <c r="L30" s="367">
        <v>40547</v>
      </c>
      <c r="M30" s="367"/>
      <c r="N30" s="367">
        <v>38442</v>
      </c>
      <c r="O30" s="368"/>
    </row>
    <row r="31" spans="3:15" ht="15" customHeight="1">
      <c r="C31" s="109">
        <v>18</v>
      </c>
      <c r="D31" s="99">
        <v>3526</v>
      </c>
      <c r="E31" s="99">
        <v>2971</v>
      </c>
      <c r="F31" s="99">
        <v>314</v>
      </c>
      <c r="G31" s="287">
        <v>241</v>
      </c>
      <c r="H31" s="66"/>
      <c r="I31" s="288" t="s">
        <v>148</v>
      </c>
      <c r="J31" s="362">
        <v>77456</v>
      </c>
      <c r="K31" s="363"/>
      <c r="L31" s="363">
        <v>39692</v>
      </c>
      <c r="M31" s="363"/>
      <c r="N31" s="363">
        <v>37764</v>
      </c>
      <c r="O31" s="364"/>
    </row>
    <row r="32" spans="3:15" ht="15" customHeight="1">
      <c r="C32" s="109">
        <v>19</v>
      </c>
      <c r="D32" s="99">
        <v>3484</v>
      </c>
      <c r="E32" s="99">
        <v>2945</v>
      </c>
      <c r="F32" s="99">
        <v>295</v>
      </c>
      <c r="G32" s="287">
        <v>244</v>
      </c>
      <c r="H32" s="66"/>
      <c r="I32" s="288" t="s">
        <v>149</v>
      </c>
      <c r="J32" s="362">
        <v>75749</v>
      </c>
      <c r="K32" s="363"/>
      <c r="L32" s="363">
        <v>39038</v>
      </c>
      <c r="M32" s="363"/>
      <c r="N32" s="363">
        <v>36711</v>
      </c>
      <c r="O32" s="364"/>
    </row>
    <row r="33" spans="3:15" ht="15" customHeight="1">
      <c r="C33" s="109">
        <v>20</v>
      </c>
      <c r="D33" s="99">
        <v>3465</v>
      </c>
      <c r="E33" s="99">
        <v>2925</v>
      </c>
      <c r="F33" s="99">
        <v>282</v>
      </c>
      <c r="G33" s="287">
        <v>258</v>
      </c>
      <c r="H33" s="66"/>
      <c r="I33" s="288" t="s">
        <v>150</v>
      </c>
      <c r="J33" s="362">
        <v>74645</v>
      </c>
      <c r="K33" s="363"/>
      <c r="L33" s="363">
        <v>38317</v>
      </c>
      <c r="M33" s="363"/>
      <c r="N33" s="363">
        <v>36328</v>
      </c>
      <c r="O33" s="364"/>
    </row>
    <row r="34" spans="3:15" ht="15" customHeight="1">
      <c r="C34" s="109">
        <v>21</v>
      </c>
      <c r="D34" s="99">
        <v>3413</v>
      </c>
      <c r="E34" s="99">
        <v>2854</v>
      </c>
      <c r="F34" s="99">
        <v>280</v>
      </c>
      <c r="G34" s="287">
        <v>279</v>
      </c>
      <c r="H34" s="66"/>
      <c r="I34" s="288" t="s">
        <v>151</v>
      </c>
      <c r="J34" s="362">
        <v>73284</v>
      </c>
      <c r="K34" s="363"/>
      <c r="L34" s="363">
        <v>37576</v>
      </c>
      <c r="M34" s="363"/>
      <c r="N34" s="363">
        <v>35708</v>
      </c>
      <c r="O34" s="364"/>
    </row>
    <row r="35" spans="3:15" ht="15" customHeight="1">
      <c r="C35" s="109">
        <v>22</v>
      </c>
      <c r="D35" s="99">
        <v>3349</v>
      </c>
      <c r="E35" s="99">
        <v>2800</v>
      </c>
      <c r="F35" s="99">
        <v>250</v>
      </c>
      <c r="G35" s="287">
        <v>299</v>
      </c>
      <c r="H35" s="66"/>
      <c r="I35" s="288" t="s">
        <v>152</v>
      </c>
      <c r="J35" s="362">
        <v>71949</v>
      </c>
      <c r="K35" s="363"/>
      <c r="L35" s="363">
        <v>36901</v>
      </c>
      <c r="M35" s="363"/>
      <c r="N35" s="363">
        <v>35048</v>
      </c>
      <c r="O35" s="364"/>
    </row>
    <row r="36" spans="3:15" ht="15" customHeight="1">
      <c r="C36" s="109">
        <v>23</v>
      </c>
      <c r="D36" s="99">
        <v>3286</v>
      </c>
      <c r="E36" s="99">
        <v>2741</v>
      </c>
      <c r="F36" s="99">
        <v>231</v>
      </c>
      <c r="G36" s="287">
        <v>314</v>
      </c>
      <c r="H36" s="66"/>
      <c r="I36" s="288" t="s">
        <v>153</v>
      </c>
      <c r="J36" s="362">
        <v>70055</v>
      </c>
      <c r="K36" s="363"/>
      <c r="L36" s="363">
        <v>35871</v>
      </c>
      <c r="M36" s="363"/>
      <c r="N36" s="363">
        <v>34184</v>
      </c>
      <c r="O36" s="364"/>
    </row>
    <row r="37" spans="3:15" ht="15" customHeight="1">
      <c r="C37" s="109">
        <v>24</v>
      </c>
      <c r="D37" s="99">
        <v>3222</v>
      </c>
      <c r="E37" s="99">
        <v>2666</v>
      </c>
      <c r="F37" s="99">
        <v>219</v>
      </c>
      <c r="G37" s="287">
        <v>337</v>
      </c>
      <c r="H37" s="66"/>
      <c r="I37" s="288" t="s">
        <v>154</v>
      </c>
      <c r="J37" s="362">
        <v>68004</v>
      </c>
      <c r="K37" s="363"/>
      <c r="L37" s="363">
        <v>34728</v>
      </c>
      <c r="M37" s="363"/>
      <c r="N37" s="363">
        <v>33276</v>
      </c>
      <c r="O37" s="364"/>
    </row>
    <row r="38" spans="3:15" ht="15" customHeight="1">
      <c r="C38" s="109">
        <v>25</v>
      </c>
      <c r="D38" s="99">
        <v>3195</v>
      </c>
      <c r="E38" s="99">
        <v>2603</v>
      </c>
      <c r="F38" s="99">
        <v>225</v>
      </c>
      <c r="G38" s="287">
        <v>367</v>
      </c>
      <c r="H38" s="66"/>
      <c r="I38" s="288" t="s">
        <v>196</v>
      </c>
      <c r="J38" s="362">
        <v>66328</v>
      </c>
      <c r="K38" s="363"/>
      <c r="L38" s="363">
        <v>33692</v>
      </c>
      <c r="M38" s="363"/>
      <c r="N38" s="363">
        <v>32636</v>
      </c>
      <c r="O38" s="364"/>
    </row>
    <row r="39" spans="3:15" ht="15" customHeight="1">
      <c r="C39" s="109">
        <v>26</v>
      </c>
      <c r="D39" s="99">
        <v>3174</v>
      </c>
      <c r="E39" s="99">
        <v>2547</v>
      </c>
      <c r="F39" s="99">
        <v>214</v>
      </c>
      <c r="G39" s="287">
        <v>413</v>
      </c>
      <c r="H39" s="66"/>
      <c r="I39" s="288" t="s">
        <v>197</v>
      </c>
      <c r="J39" s="362">
        <v>64512</v>
      </c>
      <c r="K39" s="375"/>
      <c r="L39" s="363">
        <v>32986</v>
      </c>
      <c r="M39" s="363"/>
      <c r="N39" s="363">
        <v>31526</v>
      </c>
      <c r="O39" s="364"/>
    </row>
    <row r="40" spans="3:15" ht="15" customHeight="1">
      <c r="C40" s="109">
        <v>27</v>
      </c>
      <c r="D40" s="99">
        <v>3146</v>
      </c>
      <c r="E40" s="99">
        <v>2504</v>
      </c>
      <c r="F40" s="99">
        <v>210</v>
      </c>
      <c r="G40" s="287">
        <v>432</v>
      </c>
      <c r="H40" s="66"/>
      <c r="I40" s="288" t="s">
        <v>249</v>
      </c>
      <c r="J40" s="384">
        <v>63101</v>
      </c>
      <c r="K40" s="385"/>
      <c r="L40" s="377">
        <v>32397</v>
      </c>
      <c r="M40" s="377"/>
      <c r="N40" s="377">
        <v>30704</v>
      </c>
      <c r="O40" s="378"/>
    </row>
    <row r="41" spans="3:15" ht="15" customHeight="1">
      <c r="C41" s="105" t="s">
        <v>7</v>
      </c>
      <c r="D41" s="353">
        <f>E41+F41+G41</f>
        <v>-28</v>
      </c>
      <c r="E41" s="334">
        <f>E40-E39</f>
        <v>-43</v>
      </c>
      <c r="F41" s="334">
        <f>F40-F39</f>
        <v>-4</v>
      </c>
      <c r="G41" s="330">
        <f>G40-G39</f>
        <v>19</v>
      </c>
      <c r="H41" s="66"/>
      <c r="I41" s="105" t="s">
        <v>7</v>
      </c>
      <c r="J41" s="376">
        <f>J40-J39</f>
        <v>-1411</v>
      </c>
      <c r="K41" s="382"/>
      <c r="L41" s="367">
        <f>L40-L39</f>
        <v>-589</v>
      </c>
      <c r="M41" s="382"/>
      <c r="N41" s="367">
        <f>N40-N39</f>
        <v>-822</v>
      </c>
      <c r="O41" s="383"/>
    </row>
    <row r="42" spans="1:15" ht="15" customHeight="1">
      <c r="A42" s="28"/>
      <c r="B42" s="28"/>
      <c r="C42" s="124" t="s">
        <v>8</v>
      </c>
      <c r="D42" s="361"/>
      <c r="E42" s="365"/>
      <c r="F42" s="365"/>
      <c r="G42" s="366"/>
      <c r="H42" s="66"/>
      <c r="I42" s="124" t="s">
        <v>8</v>
      </c>
      <c r="J42" s="361"/>
      <c r="K42" s="365"/>
      <c r="L42" s="365"/>
      <c r="M42" s="365"/>
      <c r="N42" s="365"/>
      <c r="O42" s="366"/>
    </row>
    <row r="43" spans="3:15" ht="15" customHeight="1">
      <c r="C43" s="108" t="s">
        <v>17</v>
      </c>
      <c r="D43" s="87">
        <f>ROUND(D40/$D40*100,1)</f>
        <v>100</v>
      </c>
      <c r="E43" s="88">
        <f>ROUND(E40/$D40*100,1)</f>
        <v>79.6</v>
      </c>
      <c r="F43" s="88">
        <f>ROUND(F40/$D40*100,1)</f>
        <v>6.7</v>
      </c>
      <c r="G43" s="89">
        <f>ROUND(G40/$D40*100,1)</f>
        <v>13.7</v>
      </c>
      <c r="H43" s="66"/>
      <c r="I43" s="289" t="s">
        <v>17</v>
      </c>
      <c r="J43" s="379">
        <f>ROUND(J40/$J40*100,1)</f>
        <v>100</v>
      </c>
      <c r="K43" s="380"/>
      <c r="L43" s="380">
        <f>ROUND(L40/$J40*100,1)</f>
        <v>51.3</v>
      </c>
      <c r="M43" s="380"/>
      <c r="N43" s="380">
        <f>ROUND(N40/$J40*100,1)</f>
        <v>48.7</v>
      </c>
      <c r="O43" s="381"/>
    </row>
    <row r="44" spans="1:15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6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0"/>
    </row>
  </sheetData>
  <sheetProtection/>
  <mergeCells count="70">
    <mergeCell ref="L40:M40"/>
    <mergeCell ref="N40:O40"/>
    <mergeCell ref="J43:K43"/>
    <mergeCell ref="L43:M43"/>
    <mergeCell ref="N43:O43"/>
    <mergeCell ref="L41:M42"/>
    <mergeCell ref="N41:O42"/>
    <mergeCell ref="J41:K42"/>
    <mergeCell ref="J40:K40"/>
    <mergeCell ref="N36:O36"/>
    <mergeCell ref="N37:O37"/>
    <mergeCell ref="L36:M36"/>
    <mergeCell ref="N32:O32"/>
    <mergeCell ref="N33:O33"/>
    <mergeCell ref="N34:O34"/>
    <mergeCell ref="L35:M35"/>
    <mergeCell ref="L33:M33"/>
    <mergeCell ref="L32:M32"/>
    <mergeCell ref="F41:F42"/>
    <mergeCell ref="J39:K39"/>
    <mergeCell ref="J29:K29"/>
    <mergeCell ref="I28:I29"/>
    <mergeCell ref="J32:K32"/>
    <mergeCell ref="J30:K30"/>
    <mergeCell ref="J31:K31"/>
    <mergeCell ref="G6:I6"/>
    <mergeCell ref="J6:L6"/>
    <mergeCell ref="B22:O22"/>
    <mergeCell ref="F19:F20"/>
    <mergeCell ref="E19:E20"/>
    <mergeCell ref="M6:O6"/>
    <mergeCell ref="L19:L20"/>
    <mergeCell ref="M19:M20"/>
    <mergeCell ref="N19:N20"/>
    <mergeCell ref="B24:O24"/>
    <mergeCell ref="D28:G28"/>
    <mergeCell ref="J28:O28"/>
    <mergeCell ref="L29:M29"/>
    <mergeCell ref="N29:O29"/>
    <mergeCell ref="C28:C29"/>
    <mergeCell ref="N31:O31"/>
    <mergeCell ref="N30:O30"/>
    <mergeCell ref="L30:M30"/>
    <mergeCell ref="L39:M39"/>
    <mergeCell ref="L31:M31"/>
    <mergeCell ref="L37:M37"/>
    <mergeCell ref="N38:O38"/>
    <mergeCell ref="N35:O35"/>
    <mergeCell ref="L34:M34"/>
    <mergeCell ref="L38:M38"/>
    <mergeCell ref="D41:D42"/>
    <mergeCell ref="J33:K33"/>
    <mergeCell ref="N39:O39"/>
    <mergeCell ref="E41:E42"/>
    <mergeCell ref="J36:K36"/>
    <mergeCell ref="G41:G42"/>
    <mergeCell ref="J34:K34"/>
    <mergeCell ref="J35:K35"/>
    <mergeCell ref="J37:K37"/>
    <mergeCell ref="J38:K38"/>
    <mergeCell ref="B2:O2"/>
    <mergeCell ref="O19:O20"/>
    <mergeCell ref="H19:H20"/>
    <mergeCell ref="D19:D20"/>
    <mergeCell ref="G19:G20"/>
    <mergeCell ref="I19:I20"/>
    <mergeCell ref="C5:C7"/>
    <mergeCell ref="J19:J20"/>
    <mergeCell ref="K19:K20"/>
    <mergeCell ref="D5:F6"/>
  </mergeCells>
  <printOptions/>
  <pageMargins left="0.984251968503937" right="0.5905511811023623" top="0.98425196850393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8" sqref="C18:C19"/>
    </sheetView>
  </sheetViews>
  <sheetFormatPr defaultColWidth="9.00390625" defaultRowHeight="13.5"/>
  <cols>
    <col min="1" max="1" width="3.125" style="0" customWidth="1"/>
    <col min="2" max="2" width="6.875" style="0" customWidth="1"/>
    <col min="3" max="9" width="8.625" style="0" customWidth="1"/>
    <col min="10" max="10" width="9.625" style="0" customWidth="1"/>
    <col min="11" max="11" width="3.375" style="0" customWidth="1"/>
  </cols>
  <sheetData>
    <row r="1" spans="1:10" ht="13.5" customHeight="1">
      <c r="A1" s="5"/>
      <c r="B1" s="5"/>
      <c r="C1" s="4"/>
      <c r="D1" s="4"/>
      <c r="E1" s="4"/>
      <c r="F1" s="4"/>
      <c r="G1" s="4"/>
      <c r="H1" s="7"/>
      <c r="I1" s="4"/>
      <c r="J1" s="4"/>
    </row>
    <row r="2" spans="1:10" ht="13.5" customHeight="1">
      <c r="A2" s="5"/>
      <c r="C2" s="4"/>
      <c r="D2" s="4"/>
      <c r="E2" s="4"/>
      <c r="F2" s="4"/>
      <c r="G2" s="4"/>
      <c r="H2" s="7"/>
      <c r="I2" s="4"/>
      <c r="J2" s="4"/>
    </row>
    <row r="3" spans="1:10" ht="13.5" customHeight="1">
      <c r="A3" s="5"/>
      <c r="C3" s="4"/>
      <c r="D3" s="4"/>
      <c r="E3" s="4"/>
      <c r="F3" s="4"/>
      <c r="G3" s="4"/>
      <c r="H3" s="7"/>
      <c r="I3" s="4"/>
      <c r="J3" s="4"/>
    </row>
    <row r="4" spans="1:10" ht="13.5" customHeight="1">
      <c r="A4" s="5"/>
      <c r="C4" s="4"/>
      <c r="D4" s="4"/>
      <c r="E4" s="4"/>
      <c r="F4" s="4"/>
      <c r="G4" s="4"/>
      <c r="H4" s="7"/>
      <c r="I4" s="4"/>
      <c r="J4" s="4"/>
    </row>
    <row r="5" spans="1:10" ht="40.5" customHeight="1">
      <c r="A5" s="5"/>
      <c r="C5" s="4"/>
      <c r="D5" s="4"/>
      <c r="E5" s="4"/>
      <c r="F5" s="4"/>
      <c r="G5" s="4"/>
      <c r="H5" s="7"/>
      <c r="I5" s="4"/>
      <c r="J5" s="4"/>
    </row>
    <row r="6" spans="1:10" ht="40.5" customHeight="1">
      <c r="A6" s="2"/>
      <c r="C6" s="386"/>
      <c r="D6" s="386"/>
      <c r="E6" s="386"/>
      <c r="F6" s="386"/>
      <c r="G6" s="386"/>
      <c r="H6" s="386"/>
      <c r="I6" s="386"/>
      <c r="J6" s="386"/>
    </row>
    <row r="7" spans="1:10" ht="38.25" customHeight="1">
      <c r="A7" s="2"/>
      <c r="C7" s="386"/>
      <c r="D7" s="386"/>
      <c r="E7" s="386"/>
      <c r="F7" s="386"/>
      <c r="G7" s="386"/>
      <c r="H7" s="386"/>
      <c r="I7" s="386"/>
      <c r="J7" s="386"/>
    </row>
    <row r="8" spans="1:10" ht="38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8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25" customHeight="1">
      <c r="A10" s="389"/>
      <c r="B10" s="389"/>
      <c r="C10" s="388"/>
      <c r="D10" s="2"/>
      <c r="E10" s="2"/>
      <c r="F10" s="2"/>
      <c r="G10" s="2"/>
      <c r="H10" s="2"/>
      <c r="I10" s="2"/>
      <c r="J10" s="2"/>
    </row>
    <row r="11" spans="1:10" ht="20.25" customHeight="1">
      <c r="A11" s="387"/>
      <c r="B11" s="388"/>
      <c r="C11" s="388"/>
      <c r="D11" s="388"/>
      <c r="E11" s="388"/>
      <c r="F11" s="388"/>
      <c r="G11" s="388"/>
      <c r="H11" s="388"/>
      <c r="I11" s="388"/>
      <c r="J11" s="388"/>
    </row>
    <row r="12" spans="1:10" ht="20.25" customHeight="1">
      <c r="A12" s="387"/>
      <c r="B12" s="388"/>
      <c r="C12" s="388"/>
      <c r="D12" s="388"/>
      <c r="E12" s="388"/>
      <c r="F12" s="388"/>
      <c r="G12" s="388"/>
      <c r="H12" s="388"/>
      <c r="I12" s="388"/>
      <c r="J12" s="388"/>
    </row>
    <row r="13" spans="1:10" ht="20.25" customHeight="1">
      <c r="A13" s="3"/>
      <c r="B13" s="1"/>
      <c r="C13" s="1"/>
      <c r="D13" s="1"/>
      <c r="E13" s="1"/>
      <c r="F13" s="1"/>
      <c r="G13" s="1"/>
      <c r="H13" s="1"/>
      <c r="I13" s="1"/>
      <c r="J13" s="1"/>
    </row>
    <row r="14" spans="1:10" ht="19.5" customHeight="1">
      <c r="A14" s="3"/>
      <c r="B14" s="1"/>
      <c r="C14" s="1"/>
      <c r="D14" s="1"/>
      <c r="E14" s="1"/>
      <c r="F14" s="1"/>
      <c r="G14" s="1"/>
      <c r="H14" s="1"/>
      <c r="I14" s="1"/>
      <c r="J14" s="1"/>
    </row>
    <row r="15" spans="1:10" ht="64.5" customHeight="1">
      <c r="A15" s="2"/>
      <c r="B15" s="326" t="s">
        <v>250</v>
      </c>
      <c r="C15" s="390"/>
      <c r="D15" s="390"/>
      <c r="E15" s="391"/>
      <c r="F15" s="391"/>
      <c r="G15" s="360"/>
      <c r="H15" s="360"/>
      <c r="I15" s="360"/>
      <c r="J15" s="360"/>
    </row>
    <row r="16" ht="13.5">
      <c r="B16" t="s">
        <v>28</v>
      </c>
    </row>
    <row r="17" spans="3:9" ht="17.25" customHeight="1">
      <c r="C17" s="112" t="s">
        <v>262</v>
      </c>
      <c r="D17" s="193"/>
      <c r="E17" s="193"/>
      <c r="F17" s="193"/>
      <c r="G17" s="193"/>
      <c r="H17" s="193"/>
      <c r="I17" s="86" t="s">
        <v>198</v>
      </c>
    </row>
    <row r="18" spans="3:9" ht="16.5" customHeight="1">
      <c r="C18" s="316" t="s">
        <v>25</v>
      </c>
      <c r="D18" s="355" t="s">
        <v>15</v>
      </c>
      <c r="E18" s="355"/>
      <c r="F18" s="355"/>
      <c r="G18" s="323" t="s">
        <v>16</v>
      </c>
      <c r="H18" s="355"/>
      <c r="I18" s="372"/>
    </row>
    <row r="19" spans="3:9" ht="16.5" customHeight="1">
      <c r="C19" s="322"/>
      <c r="D19" s="109" t="s">
        <v>0</v>
      </c>
      <c r="E19" s="109" t="s">
        <v>11</v>
      </c>
      <c r="F19" s="109" t="s">
        <v>12</v>
      </c>
      <c r="G19" s="109" t="s">
        <v>0</v>
      </c>
      <c r="H19" s="109" t="s">
        <v>11</v>
      </c>
      <c r="I19" s="109" t="s">
        <v>12</v>
      </c>
    </row>
    <row r="20" spans="3:9" ht="16.5" customHeight="1">
      <c r="C20" s="108">
        <v>17</v>
      </c>
      <c r="D20" s="194">
        <v>5833</v>
      </c>
      <c r="E20" s="195">
        <v>2263</v>
      </c>
      <c r="F20" s="195">
        <v>3570</v>
      </c>
      <c r="G20" s="194">
        <v>1194</v>
      </c>
      <c r="H20" s="195">
        <v>539</v>
      </c>
      <c r="I20" s="196">
        <v>655</v>
      </c>
    </row>
    <row r="21" spans="3:9" ht="16.5" customHeight="1">
      <c r="C21" s="108">
        <v>18</v>
      </c>
      <c r="D21" s="194">
        <v>5729</v>
      </c>
      <c r="E21" s="195">
        <v>2217</v>
      </c>
      <c r="F21" s="195">
        <v>3512</v>
      </c>
      <c r="G21" s="194">
        <v>1158</v>
      </c>
      <c r="H21" s="195">
        <v>527</v>
      </c>
      <c r="I21" s="196">
        <v>631</v>
      </c>
    </row>
    <row r="22" spans="3:9" ht="16.5" customHeight="1">
      <c r="C22" s="108">
        <v>19</v>
      </c>
      <c r="D22" s="194">
        <v>5635</v>
      </c>
      <c r="E22" s="195">
        <v>2189</v>
      </c>
      <c r="F22" s="195">
        <v>3446</v>
      </c>
      <c r="G22" s="194">
        <v>1129</v>
      </c>
      <c r="H22" s="195">
        <v>512</v>
      </c>
      <c r="I22" s="196">
        <v>617</v>
      </c>
    </row>
    <row r="23" spans="3:9" ht="16.5" customHeight="1">
      <c r="C23" s="108">
        <v>20</v>
      </c>
      <c r="D23" s="194">
        <v>5573</v>
      </c>
      <c r="E23" s="195">
        <v>2156</v>
      </c>
      <c r="F23" s="195">
        <v>3417</v>
      </c>
      <c r="G23" s="194">
        <v>1062</v>
      </c>
      <c r="H23" s="195">
        <v>499</v>
      </c>
      <c r="I23" s="196">
        <v>563</v>
      </c>
    </row>
    <row r="24" spans="3:9" ht="16.5" customHeight="1">
      <c r="C24" s="108">
        <v>21</v>
      </c>
      <c r="D24" s="194">
        <v>5504</v>
      </c>
      <c r="E24" s="195">
        <v>2119</v>
      </c>
      <c r="F24" s="195">
        <v>3385</v>
      </c>
      <c r="G24" s="194">
        <v>1039</v>
      </c>
      <c r="H24" s="195">
        <v>481</v>
      </c>
      <c r="I24" s="196">
        <v>558</v>
      </c>
    </row>
    <row r="25" spans="3:9" ht="16.5" customHeight="1">
      <c r="C25" s="108">
        <v>22</v>
      </c>
      <c r="D25" s="194">
        <v>5399</v>
      </c>
      <c r="E25" s="195">
        <v>2075</v>
      </c>
      <c r="F25" s="195">
        <v>3324</v>
      </c>
      <c r="G25" s="194">
        <v>1045</v>
      </c>
      <c r="H25" s="195">
        <v>497</v>
      </c>
      <c r="I25" s="196">
        <v>548</v>
      </c>
    </row>
    <row r="26" spans="3:9" ht="16.5" customHeight="1">
      <c r="C26" s="108">
        <v>23</v>
      </c>
      <c r="D26" s="194">
        <v>5358</v>
      </c>
      <c r="E26" s="195">
        <v>2050</v>
      </c>
      <c r="F26" s="195">
        <v>3308</v>
      </c>
      <c r="G26" s="194">
        <v>1002</v>
      </c>
      <c r="H26" s="195">
        <v>466</v>
      </c>
      <c r="I26" s="196">
        <v>536</v>
      </c>
    </row>
    <row r="27" spans="3:9" ht="16.5" customHeight="1">
      <c r="C27" s="108">
        <v>24</v>
      </c>
      <c r="D27" s="194">
        <v>5303</v>
      </c>
      <c r="E27" s="195">
        <v>2014</v>
      </c>
      <c r="F27" s="195">
        <v>3289</v>
      </c>
      <c r="G27" s="194">
        <v>1001</v>
      </c>
      <c r="H27" s="195">
        <v>473</v>
      </c>
      <c r="I27" s="196">
        <v>528</v>
      </c>
    </row>
    <row r="28" spans="3:9" ht="16.5" customHeight="1">
      <c r="C28" s="108">
        <v>25</v>
      </c>
      <c r="D28" s="194">
        <v>5221</v>
      </c>
      <c r="E28" s="195">
        <v>2013</v>
      </c>
      <c r="F28" s="195">
        <v>3208</v>
      </c>
      <c r="G28" s="194">
        <v>957</v>
      </c>
      <c r="H28" s="195">
        <v>451</v>
      </c>
      <c r="I28" s="196">
        <v>506</v>
      </c>
    </row>
    <row r="29" spans="3:9" ht="16.5" customHeight="1">
      <c r="C29" s="108">
        <v>26</v>
      </c>
      <c r="D29" s="194">
        <v>5093</v>
      </c>
      <c r="E29" s="195">
        <v>1962</v>
      </c>
      <c r="F29" s="195">
        <v>3131</v>
      </c>
      <c r="G29" s="194">
        <v>910</v>
      </c>
      <c r="H29" s="195">
        <v>446</v>
      </c>
      <c r="I29" s="196">
        <v>464</v>
      </c>
    </row>
    <row r="30" spans="3:9" ht="16.5" customHeight="1">
      <c r="C30" s="108">
        <v>27</v>
      </c>
      <c r="D30" s="194">
        <v>5082</v>
      </c>
      <c r="E30" s="195">
        <v>1947</v>
      </c>
      <c r="F30" s="195">
        <v>3135</v>
      </c>
      <c r="G30" s="194">
        <v>903</v>
      </c>
      <c r="H30" s="195">
        <v>439</v>
      </c>
      <c r="I30" s="196">
        <v>464</v>
      </c>
    </row>
    <row r="31" spans="3:9" ht="16.5" customHeight="1">
      <c r="C31" s="197" t="s">
        <v>7</v>
      </c>
      <c r="D31" s="376">
        <f aca="true" t="shared" si="0" ref="D31:I31">D30-D29</f>
        <v>-11</v>
      </c>
      <c r="E31" s="367">
        <f t="shared" si="0"/>
        <v>-15</v>
      </c>
      <c r="F31" s="367">
        <f t="shared" si="0"/>
        <v>4</v>
      </c>
      <c r="G31" s="376">
        <f t="shared" si="0"/>
        <v>-7</v>
      </c>
      <c r="H31" s="367">
        <f t="shared" si="0"/>
        <v>-7</v>
      </c>
      <c r="I31" s="368">
        <f t="shared" si="0"/>
        <v>0</v>
      </c>
    </row>
    <row r="32" spans="3:9" ht="16.5" customHeight="1">
      <c r="C32" s="198" t="s">
        <v>8</v>
      </c>
      <c r="D32" s="361"/>
      <c r="E32" s="335"/>
      <c r="F32" s="365"/>
      <c r="G32" s="361"/>
      <c r="H32" s="335"/>
      <c r="I32" s="347"/>
    </row>
    <row r="33" spans="3:9" ht="16.5" customHeight="1">
      <c r="C33" s="134" t="s">
        <v>17</v>
      </c>
      <c r="D33" s="199">
        <f>ROUND(D30/$D30*100,1)</f>
        <v>100</v>
      </c>
      <c r="E33" s="200">
        <f>ROUND(E30/$D30*100,1)</f>
        <v>38.3</v>
      </c>
      <c r="F33" s="200">
        <f>ROUND(F30/$D30*100,1)</f>
        <v>61.7</v>
      </c>
      <c r="G33" s="199">
        <f>ROUND(G30/$G30*100,1)</f>
        <v>100</v>
      </c>
      <c r="H33" s="200">
        <f>ROUND(H30/$G30*100,1)</f>
        <v>48.6</v>
      </c>
      <c r="I33" s="201">
        <f>ROUND(I30/$G30*100,1)</f>
        <v>51.4</v>
      </c>
    </row>
    <row r="40" ht="15" customHeight="1"/>
    <row r="41" spans="1:11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20"/>
    </row>
  </sheetData>
  <sheetProtection/>
  <mergeCells count="21">
    <mergeCell ref="G6:G7"/>
    <mergeCell ref="B15:J15"/>
    <mergeCell ref="G31:G32"/>
    <mergeCell ref="A11:J11"/>
    <mergeCell ref="E31:E32"/>
    <mergeCell ref="C6:C7"/>
    <mergeCell ref="D6:D7"/>
    <mergeCell ref="I6:I7"/>
    <mergeCell ref="F6:F7"/>
    <mergeCell ref="H6:H7"/>
    <mergeCell ref="E6:E7"/>
    <mergeCell ref="J6:J7"/>
    <mergeCell ref="D18:F18"/>
    <mergeCell ref="F31:F32"/>
    <mergeCell ref="G18:I18"/>
    <mergeCell ref="A12:J12"/>
    <mergeCell ref="D31:D32"/>
    <mergeCell ref="A10:C10"/>
    <mergeCell ref="C18:C19"/>
    <mergeCell ref="H31:H32"/>
    <mergeCell ref="I31:I32"/>
  </mergeCells>
  <printOptions/>
  <pageMargins left="0.984251968503937" right="0.787401574803149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0" customWidth="1"/>
    <col min="2" max="3" width="6.875" style="0" customWidth="1"/>
    <col min="4" max="13" width="6.125" style="0" customWidth="1"/>
    <col min="14" max="14" width="2.625" style="0" customWidth="1"/>
    <col min="15" max="15" width="7.25390625" style="0" customWidth="1"/>
    <col min="16" max="16" width="4.125" style="0" customWidth="1"/>
  </cols>
  <sheetData>
    <row r="1" spans="2:13" s="15" customFormat="1" ht="55.5" customHeight="1">
      <c r="B1" s="326" t="s">
        <v>304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2" s="15" customFormat="1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5" customFormat="1" ht="17.25" customHeight="1">
      <c r="A3" s="14"/>
      <c r="B3" s="14"/>
      <c r="D3" s="112" t="s">
        <v>263</v>
      </c>
      <c r="E3" s="113"/>
      <c r="F3" s="113"/>
      <c r="G3" s="113"/>
      <c r="H3" s="113"/>
      <c r="I3" s="113"/>
      <c r="J3" s="81"/>
      <c r="K3" s="86" t="s">
        <v>198</v>
      </c>
      <c r="L3" s="81"/>
    </row>
    <row r="4" spans="4:14" s="15" customFormat="1" ht="15" customHeight="1">
      <c r="D4" s="411" t="s">
        <v>25</v>
      </c>
      <c r="E4" s="405" t="s">
        <v>199</v>
      </c>
      <c r="F4" s="406"/>
      <c r="G4" s="406"/>
      <c r="H4" s="406"/>
      <c r="I4" s="407"/>
      <c r="J4" s="82"/>
      <c r="K4" s="82"/>
      <c r="L4" s="82"/>
      <c r="M4" s="82"/>
      <c r="N4" s="17"/>
    </row>
    <row r="5" spans="4:14" s="15" customFormat="1" ht="15" customHeight="1">
      <c r="D5" s="414"/>
      <c r="E5" s="408"/>
      <c r="F5" s="409"/>
      <c r="G5" s="409"/>
      <c r="H5" s="409"/>
      <c r="I5" s="410"/>
      <c r="J5" s="83"/>
      <c r="K5" s="83"/>
      <c r="L5" s="83"/>
      <c r="M5" s="83"/>
      <c r="N5" s="17"/>
    </row>
    <row r="6" spans="1:14" s="15" customFormat="1" ht="15" customHeight="1">
      <c r="A6" s="8"/>
      <c r="D6" s="414"/>
      <c r="E6" s="400" t="s">
        <v>0</v>
      </c>
      <c r="F6" s="400" t="s">
        <v>20</v>
      </c>
      <c r="G6" s="411" t="s">
        <v>26</v>
      </c>
      <c r="H6" s="400" t="s">
        <v>18</v>
      </c>
      <c r="I6" s="400" t="s">
        <v>19</v>
      </c>
      <c r="J6" s="402"/>
      <c r="K6" s="404"/>
      <c r="L6" s="402"/>
      <c r="M6" s="402"/>
      <c r="N6" s="17"/>
    </row>
    <row r="7" spans="1:16" s="15" customFormat="1" ht="15" customHeight="1">
      <c r="A7" s="8"/>
      <c r="D7" s="415"/>
      <c r="E7" s="401"/>
      <c r="F7" s="401"/>
      <c r="G7" s="401"/>
      <c r="H7" s="401"/>
      <c r="I7" s="401"/>
      <c r="J7" s="403"/>
      <c r="K7" s="403"/>
      <c r="L7" s="403"/>
      <c r="M7" s="403"/>
      <c r="N7" s="17"/>
      <c r="O7" s="45" t="s">
        <v>31</v>
      </c>
      <c r="P7" s="49" t="s">
        <v>30</v>
      </c>
    </row>
    <row r="8" spans="1:17" s="15" customFormat="1" ht="15" customHeight="1">
      <c r="A8" s="8"/>
      <c r="D8" s="183">
        <v>17</v>
      </c>
      <c r="E8" s="86">
        <v>373</v>
      </c>
      <c r="F8" s="86">
        <v>169</v>
      </c>
      <c r="G8" s="184">
        <v>0</v>
      </c>
      <c r="H8" s="86">
        <v>164</v>
      </c>
      <c r="I8" s="136">
        <v>40</v>
      </c>
      <c r="J8" s="27"/>
      <c r="K8" s="43"/>
      <c r="L8" s="27"/>
      <c r="M8" s="27"/>
      <c r="N8" s="17"/>
      <c r="O8" s="44"/>
      <c r="Q8" s="44"/>
    </row>
    <row r="9" spans="1:17" s="15" customFormat="1" ht="15" customHeight="1">
      <c r="A9" s="8"/>
      <c r="D9" s="183">
        <v>18</v>
      </c>
      <c r="E9" s="86">
        <v>331</v>
      </c>
      <c r="F9" s="188">
        <v>154</v>
      </c>
      <c r="G9" s="184">
        <v>0</v>
      </c>
      <c r="H9" s="188">
        <v>145</v>
      </c>
      <c r="I9" s="189">
        <v>32</v>
      </c>
      <c r="J9" s="30"/>
      <c r="K9" s="43"/>
      <c r="L9" s="30"/>
      <c r="M9" s="30"/>
      <c r="N9" s="17"/>
      <c r="O9" s="44">
        <f>E9/'小学校１'!J30*1000</f>
        <v>4.1904568990618944</v>
      </c>
      <c r="P9" s="15">
        <f>RANK(O9,$O$9:$O$18,1)</f>
        <v>8</v>
      </c>
      <c r="Q9" s="44"/>
    </row>
    <row r="10" spans="1:17" s="15" customFormat="1" ht="15" customHeight="1">
      <c r="A10" s="14"/>
      <c r="D10" s="183">
        <v>19</v>
      </c>
      <c r="E10" s="86">
        <v>329</v>
      </c>
      <c r="F10" s="188">
        <v>150</v>
      </c>
      <c r="G10" s="184">
        <v>0</v>
      </c>
      <c r="H10" s="188">
        <v>158</v>
      </c>
      <c r="I10" s="189">
        <v>21</v>
      </c>
      <c r="J10" s="30"/>
      <c r="K10" s="43"/>
      <c r="L10" s="30"/>
      <c r="M10" s="30"/>
      <c r="N10" s="16"/>
      <c r="O10" s="44">
        <f>E10/'小学校１'!J31*1000</f>
        <v>4.247572815533981</v>
      </c>
      <c r="P10" s="15">
        <f aca="true" t="shared" si="0" ref="P10:P17">RANK(O10,$O$9:$O$18,1)</f>
        <v>9</v>
      </c>
      <c r="Q10" s="44"/>
    </row>
    <row r="11" spans="1:17" ht="15" customHeight="1">
      <c r="A11" s="4"/>
      <c r="D11" s="183">
        <v>20</v>
      </c>
      <c r="E11" s="86">
        <v>327</v>
      </c>
      <c r="F11" s="188">
        <v>139</v>
      </c>
      <c r="G11" s="184">
        <v>0</v>
      </c>
      <c r="H11" s="188">
        <v>169</v>
      </c>
      <c r="I11" s="189">
        <v>19</v>
      </c>
      <c r="J11" s="30"/>
      <c r="K11" s="30"/>
      <c r="L11" s="30"/>
      <c r="M11" s="30"/>
      <c r="N11" s="5"/>
      <c r="O11" s="44">
        <f>E11/'小学校１'!J32*1000</f>
        <v>4.316888671797647</v>
      </c>
      <c r="P11" s="15">
        <f t="shared" si="0"/>
        <v>10</v>
      </c>
      <c r="Q11" s="44"/>
    </row>
    <row r="12" spans="1:17" ht="15" customHeight="1">
      <c r="A12" s="5"/>
      <c r="D12" s="183">
        <v>21</v>
      </c>
      <c r="E12" s="86">
        <v>279</v>
      </c>
      <c r="F12" s="188">
        <v>105</v>
      </c>
      <c r="G12" s="184">
        <v>0</v>
      </c>
      <c r="H12" s="188">
        <v>147</v>
      </c>
      <c r="I12" s="189">
        <v>27</v>
      </c>
      <c r="J12" s="30"/>
      <c r="K12" s="30"/>
      <c r="L12" s="30"/>
      <c r="M12" s="30"/>
      <c r="N12" s="7"/>
      <c r="O12" s="44">
        <f>E12/'小学校１'!J33*1000</f>
        <v>3.7376917409069597</v>
      </c>
      <c r="P12" s="15">
        <f t="shared" si="0"/>
        <v>5</v>
      </c>
      <c r="Q12" s="44"/>
    </row>
    <row r="13" spans="1:17" ht="15" customHeight="1">
      <c r="A13" s="5"/>
      <c r="D13" s="183">
        <v>22</v>
      </c>
      <c r="E13" s="86">
        <v>257</v>
      </c>
      <c r="F13" s="188">
        <v>86</v>
      </c>
      <c r="G13" s="184">
        <v>1</v>
      </c>
      <c r="H13" s="188">
        <v>137</v>
      </c>
      <c r="I13" s="189">
        <v>33</v>
      </c>
      <c r="J13" s="30"/>
      <c r="K13" s="30"/>
      <c r="L13" s="30"/>
      <c r="M13" s="30"/>
      <c r="N13" s="7"/>
      <c r="O13" s="44">
        <f>E13/'小学校１'!J34*1000</f>
        <v>3.5069046449429617</v>
      </c>
      <c r="P13" s="15">
        <f t="shared" si="0"/>
        <v>2</v>
      </c>
      <c r="Q13" s="44"/>
    </row>
    <row r="14" spans="1:17" ht="15" customHeight="1">
      <c r="A14" s="5"/>
      <c r="D14" s="183">
        <v>23</v>
      </c>
      <c r="E14" s="86">
        <v>271</v>
      </c>
      <c r="F14" s="188">
        <v>102</v>
      </c>
      <c r="G14" s="184">
        <v>0</v>
      </c>
      <c r="H14" s="188">
        <v>139</v>
      </c>
      <c r="I14" s="189">
        <v>30</v>
      </c>
      <c r="J14" s="30"/>
      <c r="K14" s="30"/>
      <c r="L14" s="30"/>
      <c r="M14" s="30"/>
      <c r="N14" s="7"/>
      <c r="O14" s="44">
        <f>E14/'小学校１'!J35*1000</f>
        <v>3.7665568666694464</v>
      </c>
      <c r="P14" s="15">
        <f t="shared" si="0"/>
        <v>6</v>
      </c>
      <c r="Q14" s="44"/>
    </row>
    <row r="15" spans="1:17" ht="15" customHeight="1">
      <c r="A15" s="5"/>
      <c r="D15" s="183">
        <v>24</v>
      </c>
      <c r="E15" s="86">
        <v>254</v>
      </c>
      <c r="F15" s="188">
        <v>86</v>
      </c>
      <c r="G15" s="184">
        <v>0</v>
      </c>
      <c r="H15" s="188">
        <v>135</v>
      </c>
      <c r="I15" s="189">
        <v>33</v>
      </c>
      <c r="J15" s="30"/>
      <c r="K15" s="30"/>
      <c r="L15" s="30"/>
      <c r="M15" s="30"/>
      <c r="N15" s="7"/>
      <c r="O15" s="44">
        <f>E15/'小学校１'!J36*1000</f>
        <v>3.625722646492042</v>
      </c>
      <c r="P15" s="15">
        <f t="shared" si="0"/>
        <v>3</v>
      </c>
      <c r="Q15" s="44"/>
    </row>
    <row r="16" spans="1:17" ht="15" customHeight="1">
      <c r="A16" s="5"/>
      <c r="D16" s="183">
        <v>25</v>
      </c>
      <c r="E16" s="86">
        <v>234</v>
      </c>
      <c r="F16" s="188">
        <v>75</v>
      </c>
      <c r="G16" s="184">
        <v>0</v>
      </c>
      <c r="H16" s="188">
        <v>134</v>
      </c>
      <c r="I16" s="189">
        <v>25</v>
      </c>
      <c r="J16" s="30"/>
      <c r="K16" s="30"/>
      <c r="L16" s="30"/>
      <c r="M16" s="30"/>
      <c r="N16" s="7"/>
      <c r="O16" s="44">
        <f>E16/'小学校１'!J37*1000</f>
        <v>3.440974060349391</v>
      </c>
      <c r="P16" s="15">
        <f t="shared" si="0"/>
        <v>1</v>
      </c>
      <c r="Q16" s="44"/>
    </row>
    <row r="17" spans="1:17" ht="15" customHeight="1">
      <c r="A17" s="5"/>
      <c r="D17" s="183">
        <v>26</v>
      </c>
      <c r="E17" s="86">
        <v>267</v>
      </c>
      <c r="F17" s="188">
        <v>84</v>
      </c>
      <c r="G17" s="184">
        <v>0</v>
      </c>
      <c r="H17" s="188">
        <v>154</v>
      </c>
      <c r="I17" s="189">
        <v>29</v>
      </c>
      <c r="J17" s="30"/>
      <c r="K17" s="30"/>
      <c r="L17" s="30"/>
      <c r="M17" s="30"/>
      <c r="N17" s="7"/>
      <c r="O17" s="44">
        <f>E17/'小学校１'!J38*1000</f>
        <v>4.0254492823543595</v>
      </c>
      <c r="P17" s="15">
        <f t="shared" si="0"/>
        <v>7</v>
      </c>
      <c r="Q17" s="44"/>
    </row>
    <row r="18" spans="1:17" ht="15" customHeight="1">
      <c r="A18" s="5"/>
      <c r="D18" s="183">
        <v>27</v>
      </c>
      <c r="E18" s="86">
        <v>240</v>
      </c>
      <c r="F18" s="188">
        <v>78</v>
      </c>
      <c r="G18" s="184">
        <v>0</v>
      </c>
      <c r="H18" s="188">
        <v>143</v>
      </c>
      <c r="I18" s="203">
        <v>19</v>
      </c>
      <c r="J18" s="30"/>
      <c r="K18" s="30"/>
      <c r="L18" s="30"/>
      <c r="M18" s="30"/>
      <c r="N18" s="7"/>
      <c r="O18" s="44">
        <f>E18/'小学校１'!J39*1000</f>
        <v>3.720238095238095</v>
      </c>
      <c r="P18" s="15">
        <f>RANK(O18,$O$9:$O$18,1)</f>
        <v>4</v>
      </c>
      <c r="Q18" s="44"/>
    </row>
    <row r="19" spans="1:15" ht="15" customHeight="1">
      <c r="A19" s="5"/>
      <c r="D19" s="202" t="s">
        <v>7</v>
      </c>
      <c r="E19" s="396">
        <f>E18-E17</f>
        <v>-27</v>
      </c>
      <c r="F19" s="398">
        <f>F18-F17</f>
        <v>-6</v>
      </c>
      <c r="G19" s="398" t="s">
        <v>200</v>
      </c>
      <c r="H19" s="398">
        <f>H18-H17</f>
        <v>-11</v>
      </c>
      <c r="I19" s="412">
        <f>I18-I17</f>
        <v>-10</v>
      </c>
      <c r="J19" s="392"/>
      <c r="K19" s="392"/>
      <c r="L19" s="392"/>
      <c r="M19" s="392"/>
      <c r="N19" s="7"/>
      <c r="O19" s="2"/>
    </row>
    <row r="20" spans="1:15" ht="15" customHeight="1">
      <c r="A20" s="5"/>
      <c r="D20" s="135" t="s">
        <v>8</v>
      </c>
      <c r="E20" s="397"/>
      <c r="F20" s="399"/>
      <c r="G20" s="399"/>
      <c r="H20" s="399"/>
      <c r="I20" s="413"/>
      <c r="J20" s="393"/>
      <c r="K20" s="393"/>
      <c r="L20" s="393"/>
      <c r="M20" s="393"/>
      <c r="N20" s="7"/>
      <c r="O20" s="2"/>
    </row>
    <row r="21" spans="1:15" ht="15" customHeight="1">
      <c r="A21" s="5"/>
      <c r="C21" s="85"/>
      <c r="D21" s="183" t="s">
        <v>17</v>
      </c>
      <c r="E21" s="190">
        <v>100</v>
      </c>
      <c r="F21" s="191">
        <f>ROUND(F18/$E18*100,1)</f>
        <v>32.5</v>
      </c>
      <c r="G21" s="184" t="s">
        <v>200</v>
      </c>
      <c r="H21" s="191">
        <f>ROUND(H18/$E18*100,1)</f>
        <v>59.6</v>
      </c>
      <c r="I21" s="192">
        <f>ROUND(I18/$E18*100,1)</f>
        <v>7.9</v>
      </c>
      <c r="J21" s="30"/>
      <c r="K21" s="30"/>
      <c r="L21" s="30"/>
      <c r="M21" s="30"/>
      <c r="N21" s="7"/>
      <c r="O21" s="2"/>
    </row>
    <row r="22" spans="1:15" ht="6.75" customHeight="1">
      <c r="A22" s="5"/>
      <c r="B22" s="5"/>
      <c r="C22" s="84"/>
      <c r="D22" s="42"/>
      <c r="E22" s="42"/>
      <c r="F22" s="42"/>
      <c r="G22" s="42"/>
      <c r="H22" s="42"/>
      <c r="I22" s="80"/>
      <c r="J22" s="80"/>
      <c r="K22" s="80"/>
      <c r="L22" s="80"/>
      <c r="M22" s="80"/>
      <c r="N22" s="7"/>
      <c r="O22" s="2"/>
    </row>
    <row r="23" spans="1:15" ht="64.5" customHeight="1">
      <c r="A23" s="5"/>
      <c r="B23" s="5"/>
      <c r="C23" s="394" t="s">
        <v>251</v>
      </c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7"/>
      <c r="O23" s="2"/>
    </row>
    <row r="24" spans="1:15" s="6" customFormat="1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 customHeight="1">
      <c r="A25" s="389"/>
      <c r="B25" s="389"/>
      <c r="C25" s="38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389"/>
      <c r="B30" s="389"/>
      <c r="C30" s="38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5" ht="13.5">
      <c r="A32" s="360"/>
      <c r="B32" s="360"/>
      <c r="C32" s="360"/>
      <c r="D32" s="360"/>
      <c r="E32" s="360"/>
    </row>
  </sheetData>
  <sheetProtection/>
  <mergeCells count="25">
    <mergeCell ref="B1:M1"/>
    <mergeCell ref="E6:E7"/>
    <mergeCell ref="F6:F7"/>
    <mergeCell ref="G6:G7"/>
    <mergeCell ref="H6:H7"/>
    <mergeCell ref="H19:H20"/>
    <mergeCell ref="I19:I20"/>
    <mergeCell ref="J19:J20"/>
    <mergeCell ref="K19:K20"/>
    <mergeCell ref="D4:D7"/>
    <mergeCell ref="I6:I7"/>
    <mergeCell ref="M6:M7"/>
    <mergeCell ref="J6:J7"/>
    <mergeCell ref="K6:K7"/>
    <mergeCell ref="L6:L7"/>
    <mergeCell ref="E4:I5"/>
    <mergeCell ref="M19:M20"/>
    <mergeCell ref="C23:M23"/>
    <mergeCell ref="A32:E32"/>
    <mergeCell ref="A25:C25"/>
    <mergeCell ref="A30:C30"/>
    <mergeCell ref="L19:L20"/>
    <mergeCell ref="E19:E20"/>
    <mergeCell ref="F19:F20"/>
    <mergeCell ref="G19:G20"/>
  </mergeCells>
  <conditionalFormatting sqref="P8:P18">
    <cfRule type="cellIs" priority="1" dxfId="2" operator="between" stopIfTrue="1">
      <formula>1</formula>
      <formula>3</formula>
    </cfRule>
  </conditionalFormatting>
  <printOptions/>
  <pageMargins left="0.984251968503937" right="0.7874015748031497" top="0.98425196850393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2" sqref="B2:O2"/>
    </sheetView>
  </sheetViews>
  <sheetFormatPr defaultColWidth="9.00390625" defaultRowHeight="13.5"/>
  <cols>
    <col min="1" max="1" width="2.25390625" style="0" customWidth="1"/>
    <col min="2" max="2" width="4.50390625" style="0" customWidth="1"/>
    <col min="3" max="3" width="6.625" style="0" customWidth="1"/>
    <col min="4" max="15" width="5.625" style="0" customWidth="1"/>
    <col min="16" max="16" width="3.125" style="0" customWidth="1"/>
  </cols>
  <sheetData>
    <row r="1" spans="2:3" s="10" customFormat="1" ht="20.25" customHeight="1">
      <c r="B1" s="24" t="s">
        <v>313</v>
      </c>
      <c r="C1" s="25"/>
    </row>
    <row r="2" spans="2:15" s="15" customFormat="1" ht="45" customHeight="1">
      <c r="B2" s="314" t="s">
        <v>252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</row>
    <row r="3" spans="2:15" s="15" customFormat="1" ht="9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0"/>
    </row>
    <row r="4" spans="1:15" s="10" customFormat="1" ht="20.25" customHeight="1">
      <c r="A4" s="12"/>
      <c r="C4" s="112" t="s">
        <v>264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86" t="s">
        <v>194</v>
      </c>
    </row>
    <row r="5" spans="1:15" s="15" customFormat="1" ht="15" customHeight="1">
      <c r="A5" s="17"/>
      <c r="C5" s="411" t="s">
        <v>22</v>
      </c>
      <c r="D5" s="405" t="s">
        <v>3</v>
      </c>
      <c r="E5" s="437"/>
      <c r="F5" s="437"/>
      <c r="G5" s="180"/>
      <c r="H5" s="180"/>
      <c r="I5" s="180"/>
      <c r="J5" s="180"/>
      <c r="K5" s="180"/>
      <c r="L5" s="180"/>
      <c r="M5" s="180"/>
      <c r="N5" s="180"/>
      <c r="O5" s="181"/>
    </row>
    <row r="6" spans="1:15" s="15" customFormat="1" ht="15" customHeight="1">
      <c r="A6" s="17"/>
      <c r="C6" s="414"/>
      <c r="D6" s="438"/>
      <c r="E6" s="439"/>
      <c r="F6" s="439"/>
      <c r="G6" s="429" t="s">
        <v>4</v>
      </c>
      <c r="H6" s="440"/>
      <c r="I6" s="441"/>
      <c r="J6" s="429" t="s">
        <v>5</v>
      </c>
      <c r="K6" s="440"/>
      <c r="L6" s="441"/>
      <c r="M6" s="429" t="s">
        <v>6</v>
      </c>
      <c r="N6" s="430"/>
      <c r="O6" s="431"/>
    </row>
    <row r="7" spans="1:15" s="15" customFormat="1" ht="15" customHeight="1">
      <c r="A7" s="17"/>
      <c r="C7" s="414"/>
      <c r="D7" s="183" t="s">
        <v>0</v>
      </c>
      <c r="E7" s="182" t="s">
        <v>1</v>
      </c>
      <c r="F7" s="182" t="s">
        <v>2</v>
      </c>
      <c r="G7" s="182" t="s">
        <v>0</v>
      </c>
      <c r="H7" s="182" t="s">
        <v>1</v>
      </c>
      <c r="I7" s="182" t="s">
        <v>2</v>
      </c>
      <c r="J7" s="182" t="s">
        <v>0</v>
      </c>
      <c r="K7" s="182" t="s">
        <v>1</v>
      </c>
      <c r="L7" s="182" t="s">
        <v>2</v>
      </c>
      <c r="M7" s="182" t="s">
        <v>0</v>
      </c>
      <c r="N7" s="182" t="s">
        <v>1</v>
      </c>
      <c r="O7" s="183" t="s">
        <v>2</v>
      </c>
    </row>
    <row r="8" spans="1:15" s="19" customFormat="1" ht="15" customHeight="1">
      <c r="A8" s="18"/>
      <c r="B8" s="39"/>
      <c r="C8" s="183">
        <v>17</v>
      </c>
      <c r="D8" s="156">
        <v>204</v>
      </c>
      <c r="E8" s="157">
        <v>203</v>
      </c>
      <c r="F8" s="158">
        <v>1</v>
      </c>
      <c r="G8" s="156">
        <v>1</v>
      </c>
      <c r="H8" s="157">
        <v>1</v>
      </c>
      <c r="I8" s="179">
        <v>0</v>
      </c>
      <c r="J8" s="156">
        <v>201</v>
      </c>
      <c r="K8" s="157">
        <v>200</v>
      </c>
      <c r="L8" s="158">
        <v>1</v>
      </c>
      <c r="M8" s="156">
        <v>2</v>
      </c>
      <c r="N8" s="157">
        <v>2</v>
      </c>
      <c r="O8" s="179">
        <v>0</v>
      </c>
    </row>
    <row r="9" spans="1:15" s="19" customFormat="1" ht="15" customHeight="1">
      <c r="A9" s="18"/>
      <c r="B9" s="39"/>
      <c r="C9" s="183">
        <v>18</v>
      </c>
      <c r="D9" s="156">
        <v>202</v>
      </c>
      <c r="E9" s="157">
        <v>201</v>
      </c>
      <c r="F9" s="158">
        <v>1</v>
      </c>
      <c r="G9" s="156">
        <v>1</v>
      </c>
      <c r="H9" s="157">
        <v>1</v>
      </c>
      <c r="I9" s="179">
        <v>0</v>
      </c>
      <c r="J9" s="156">
        <v>199</v>
      </c>
      <c r="K9" s="157">
        <v>198</v>
      </c>
      <c r="L9" s="158">
        <v>1</v>
      </c>
      <c r="M9" s="156">
        <v>2</v>
      </c>
      <c r="N9" s="157">
        <v>2</v>
      </c>
      <c r="O9" s="179">
        <v>0</v>
      </c>
    </row>
    <row r="10" spans="1:15" s="19" customFormat="1" ht="15" customHeight="1">
      <c r="A10" s="18"/>
      <c r="B10" s="39"/>
      <c r="C10" s="183">
        <v>19</v>
      </c>
      <c r="D10" s="156">
        <v>199</v>
      </c>
      <c r="E10" s="157">
        <v>198</v>
      </c>
      <c r="F10" s="158">
        <v>1</v>
      </c>
      <c r="G10" s="156">
        <v>1</v>
      </c>
      <c r="H10" s="157">
        <v>1</v>
      </c>
      <c r="I10" s="179">
        <v>0</v>
      </c>
      <c r="J10" s="156">
        <v>196</v>
      </c>
      <c r="K10" s="157">
        <v>195</v>
      </c>
      <c r="L10" s="158">
        <v>1</v>
      </c>
      <c r="M10" s="156">
        <v>2</v>
      </c>
      <c r="N10" s="157">
        <v>2</v>
      </c>
      <c r="O10" s="179">
        <v>0</v>
      </c>
    </row>
    <row r="11" spans="1:15" s="19" customFormat="1" ht="15" customHeight="1">
      <c r="A11" s="18"/>
      <c r="B11" s="39"/>
      <c r="C11" s="183">
        <v>20</v>
      </c>
      <c r="D11" s="156">
        <v>196</v>
      </c>
      <c r="E11" s="157">
        <v>195</v>
      </c>
      <c r="F11" s="158">
        <v>1</v>
      </c>
      <c r="G11" s="156">
        <v>1</v>
      </c>
      <c r="H11" s="157">
        <v>1</v>
      </c>
      <c r="I11" s="179">
        <v>0</v>
      </c>
      <c r="J11" s="156">
        <v>193</v>
      </c>
      <c r="K11" s="157">
        <v>192</v>
      </c>
      <c r="L11" s="158">
        <v>1</v>
      </c>
      <c r="M11" s="156">
        <v>2</v>
      </c>
      <c r="N11" s="157">
        <v>2</v>
      </c>
      <c r="O11" s="179">
        <v>0</v>
      </c>
    </row>
    <row r="12" spans="1:15" s="19" customFormat="1" ht="15" customHeight="1">
      <c r="A12" s="18"/>
      <c r="B12" s="39"/>
      <c r="C12" s="183">
        <v>21</v>
      </c>
      <c r="D12" s="156">
        <v>195</v>
      </c>
      <c r="E12" s="157">
        <v>194</v>
      </c>
      <c r="F12" s="158">
        <v>1</v>
      </c>
      <c r="G12" s="156">
        <v>1</v>
      </c>
      <c r="H12" s="157">
        <v>1</v>
      </c>
      <c r="I12" s="179">
        <v>0</v>
      </c>
      <c r="J12" s="156">
        <v>192</v>
      </c>
      <c r="K12" s="157">
        <v>191</v>
      </c>
      <c r="L12" s="158">
        <v>1</v>
      </c>
      <c r="M12" s="156">
        <v>2</v>
      </c>
      <c r="N12" s="157">
        <v>2</v>
      </c>
      <c r="O12" s="179">
        <v>0</v>
      </c>
    </row>
    <row r="13" spans="1:15" s="19" customFormat="1" ht="15" customHeight="1">
      <c r="A13" s="18"/>
      <c r="B13" s="39"/>
      <c r="C13" s="183">
        <v>22</v>
      </c>
      <c r="D13" s="156">
        <v>193</v>
      </c>
      <c r="E13" s="157">
        <v>191</v>
      </c>
      <c r="F13" s="158">
        <v>2</v>
      </c>
      <c r="G13" s="156">
        <v>1</v>
      </c>
      <c r="H13" s="157">
        <v>1</v>
      </c>
      <c r="I13" s="179">
        <v>0</v>
      </c>
      <c r="J13" s="156">
        <v>190</v>
      </c>
      <c r="K13" s="157">
        <v>188</v>
      </c>
      <c r="L13" s="158">
        <v>2</v>
      </c>
      <c r="M13" s="156">
        <v>2</v>
      </c>
      <c r="N13" s="157">
        <v>2</v>
      </c>
      <c r="O13" s="179">
        <v>0</v>
      </c>
    </row>
    <row r="14" spans="1:15" s="19" customFormat="1" ht="15" customHeight="1">
      <c r="A14" s="18"/>
      <c r="B14" s="39"/>
      <c r="C14" s="183">
        <v>23</v>
      </c>
      <c r="D14" s="156">
        <v>189</v>
      </c>
      <c r="E14" s="157">
        <v>187</v>
      </c>
      <c r="F14" s="158">
        <v>2</v>
      </c>
      <c r="G14" s="156">
        <v>1</v>
      </c>
      <c r="H14" s="157">
        <v>1</v>
      </c>
      <c r="I14" s="179">
        <v>0</v>
      </c>
      <c r="J14" s="156">
        <v>186</v>
      </c>
      <c r="K14" s="157">
        <v>184</v>
      </c>
      <c r="L14" s="158">
        <v>2</v>
      </c>
      <c r="M14" s="156">
        <v>2</v>
      </c>
      <c r="N14" s="157">
        <v>2</v>
      </c>
      <c r="O14" s="179">
        <v>0</v>
      </c>
    </row>
    <row r="15" spans="1:15" s="19" customFormat="1" ht="15" customHeight="1">
      <c r="A15" s="18"/>
      <c r="B15" s="39"/>
      <c r="C15" s="183">
        <v>24</v>
      </c>
      <c r="D15" s="156">
        <v>189</v>
      </c>
      <c r="E15" s="157">
        <v>187</v>
      </c>
      <c r="F15" s="158">
        <v>2</v>
      </c>
      <c r="G15" s="156">
        <v>1</v>
      </c>
      <c r="H15" s="157">
        <v>1</v>
      </c>
      <c r="I15" s="179">
        <v>0</v>
      </c>
      <c r="J15" s="156">
        <v>186</v>
      </c>
      <c r="K15" s="157">
        <v>184</v>
      </c>
      <c r="L15" s="158">
        <v>2</v>
      </c>
      <c r="M15" s="156">
        <v>2</v>
      </c>
      <c r="N15" s="157">
        <v>2</v>
      </c>
      <c r="O15" s="179">
        <v>0</v>
      </c>
    </row>
    <row r="16" spans="1:15" s="19" customFormat="1" ht="15" customHeight="1">
      <c r="A16" s="18"/>
      <c r="B16" s="39"/>
      <c r="C16" s="183">
        <v>25</v>
      </c>
      <c r="D16" s="156">
        <v>178</v>
      </c>
      <c r="E16" s="157">
        <v>176</v>
      </c>
      <c r="F16" s="158">
        <v>2</v>
      </c>
      <c r="G16" s="156">
        <v>1</v>
      </c>
      <c r="H16" s="157">
        <v>1</v>
      </c>
      <c r="I16" s="179">
        <v>0</v>
      </c>
      <c r="J16" s="156">
        <v>175</v>
      </c>
      <c r="K16" s="157">
        <v>173</v>
      </c>
      <c r="L16" s="158">
        <v>2</v>
      </c>
      <c r="M16" s="156">
        <v>2</v>
      </c>
      <c r="N16" s="157">
        <v>2</v>
      </c>
      <c r="O16" s="179">
        <v>0</v>
      </c>
    </row>
    <row r="17" spans="1:15" s="19" customFormat="1" ht="15" customHeight="1">
      <c r="A17" s="18"/>
      <c r="B17" s="39"/>
      <c r="C17" s="183">
        <v>26</v>
      </c>
      <c r="D17" s="156">
        <v>172</v>
      </c>
      <c r="E17" s="157">
        <v>170</v>
      </c>
      <c r="F17" s="158">
        <v>2</v>
      </c>
      <c r="G17" s="156">
        <v>1</v>
      </c>
      <c r="H17" s="157">
        <v>1</v>
      </c>
      <c r="I17" s="179">
        <v>0</v>
      </c>
      <c r="J17" s="156">
        <v>169</v>
      </c>
      <c r="K17" s="157">
        <v>167</v>
      </c>
      <c r="L17" s="158">
        <v>2</v>
      </c>
      <c r="M17" s="156">
        <v>2</v>
      </c>
      <c r="N17" s="157">
        <v>2</v>
      </c>
      <c r="O17" s="179">
        <v>0</v>
      </c>
    </row>
    <row r="18" spans="1:15" s="19" customFormat="1" ht="15" customHeight="1">
      <c r="A18" s="18"/>
      <c r="B18" s="39"/>
      <c r="C18" s="183">
        <v>27</v>
      </c>
      <c r="D18" s="162">
        <v>171</v>
      </c>
      <c r="E18" s="163">
        <v>169</v>
      </c>
      <c r="F18" s="164">
        <v>2</v>
      </c>
      <c r="G18" s="162">
        <v>1</v>
      </c>
      <c r="H18" s="163">
        <v>1</v>
      </c>
      <c r="I18" s="204">
        <v>0</v>
      </c>
      <c r="J18" s="162">
        <v>168</v>
      </c>
      <c r="K18" s="163">
        <v>166</v>
      </c>
      <c r="L18" s="164">
        <v>2</v>
      </c>
      <c r="M18" s="162">
        <f>SUM(N18:O18)</f>
        <v>2</v>
      </c>
      <c r="N18" s="163">
        <v>2</v>
      </c>
      <c r="O18" s="204">
        <v>0</v>
      </c>
    </row>
    <row r="19" spans="1:15" s="10" customFormat="1" ht="15" customHeight="1">
      <c r="A19" s="11"/>
      <c r="C19" s="110" t="s">
        <v>7</v>
      </c>
      <c r="D19" s="423">
        <f aca="true" t="shared" si="0" ref="D19:O19">D18-D17</f>
        <v>-1</v>
      </c>
      <c r="E19" s="416">
        <f t="shared" si="0"/>
        <v>-1</v>
      </c>
      <c r="F19" s="428">
        <f t="shared" si="0"/>
        <v>0</v>
      </c>
      <c r="G19" s="416">
        <f t="shared" si="0"/>
        <v>0</v>
      </c>
      <c r="H19" s="416">
        <f t="shared" si="0"/>
        <v>0</v>
      </c>
      <c r="I19" s="417">
        <f t="shared" si="0"/>
        <v>0</v>
      </c>
      <c r="J19" s="423">
        <f t="shared" si="0"/>
        <v>-1</v>
      </c>
      <c r="K19" s="416">
        <f t="shared" si="0"/>
        <v>-1</v>
      </c>
      <c r="L19" s="428">
        <f t="shared" si="0"/>
        <v>0</v>
      </c>
      <c r="M19" s="423">
        <f t="shared" si="0"/>
        <v>0</v>
      </c>
      <c r="N19" s="416">
        <f t="shared" si="0"/>
        <v>0</v>
      </c>
      <c r="O19" s="417">
        <f t="shared" si="0"/>
        <v>0</v>
      </c>
    </row>
    <row r="20" spans="1:15" s="10" customFormat="1" ht="15" customHeight="1">
      <c r="A20" s="11"/>
      <c r="C20" s="111" t="s">
        <v>8</v>
      </c>
      <c r="D20" s="397"/>
      <c r="E20" s="399"/>
      <c r="F20" s="413"/>
      <c r="G20" s="399"/>
      <c r="H20" s="399"/>
      <c r="I20" s="418"/>
      <c r="J20" s="397"/>
      <c r="K20" s="399"/>
      <c r="L20" s="413"/>
      <c r="M20" s="397"/>
      <c r="N20" s="399"/>
      <c r="O20" s="418"/>
    </row>
    <row r="21" spans="1:15" s="13" customFormat="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s="15" customFormat="1" ht="42" customHeight="1">
      <c r="B22" s="419" t="s">
        <v>253</v>
      </c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1"/>
    </row>
    <row r="23" spans="2:15" s="15" customFormat="1" ht="12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2:15" s="15" customFormat="1" ht="42" customHeight="1">
      <c r="B24" s="422" t="s">
        <v>254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</row>
    <row r="25" spans="2:15" s="15" customFormat="1" ht="12" customHeight="1">
      <c r="B25" s="3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3:15" ht="17.25" customHeight="1">
      <c r="C26" s="114" t="s">
        <v>265</v>
      </c>
      <c r="D26" s="115"/>
      <c r="E26" s="115"/>
      <c r="F26" s="115"/>
      <c r="G26" s="115"/>
      <c r="H26" s="29"/>
      <c r="I26" s="185" t="s">
        <v>266</v>
      </c>
      <c r="J26" s="116"/>
      <c r="K26" s="116"/>
      <c r="L26" s="116"/>
      <c r="M26" s="29"/>
      <c r="N26" s="29"/>
      <c r="O26" s="29"/>
    </row>
    <row r="27" spans="3:15" ht="12" customHeight="1">
      <c r="C27" s="115"/>
      <c r="D27" s="115"/>
      <c r="E27" s="115"/>
      <c r="F27" s="29"/>
      <c r="G27" s="118" t="s">
        <v>23</v>
      </c>
      <c r="H27" s="29"/>
      <c r="I27" s="119"/>
      <c r="J27" s="119"/>
      <c r="K27" s="29"/>
      <c r="L27" s="29"/>
      <c r="M27" s="29"/>
      <c r="N27" s="29"/>
      <c r="O27" s="118" t="s">
        <v>24</v>
      </c>
    </row>
    <row r="28" spans="3:15" ht="15" customHeight="1">
      <c r="C28" s="411" t="s">
        <v>22</v>
      </c>
      <c r="D28" s="405" t="s">
        <v>13</v>
      </c>
      <c r="E28" s="442"/>
      <c r="F28" s="442"/>
      <c r="G28" s="443"/>
      <c r="H28" s="29"/>
      <c r="I28" s="411" t="s">
        <v>195</v>
      </c>
      <c r="J28" s="405" t="s">
        <v>27</v>
      </c>
      <c r="K28" s="424"/>
      <c r="L28" s="424"/>
      <c r="M28" s="424"/>
      <c r="N28" s="424"/>
      <c r="O28" s="425"/>
    </row>
    <row r="29" spans="3:15" ht="15" customHeight="1">
      <c r="C29" s="401"/>
      <c r="D29" s="183" t="s">
        <v>0</v>
      </c>
      <c r="E29" s="183" t="s">
        <v>9</v>
      </c>
      <c r="F29" s="183" t="s">
        <v>10</v>
      </c>
      <c r="G29" s="186" t="s">
        <v>32</v>
      </c>
      <c r="H29" s="29"/>
      <c r="I29" s="401"/>
      <c r="J29" s="429" t="s">
        <v>0</v>
      </c>
      <c r="K29" s="444"/>
      <c r="L29" s="429" t="s">
        <v>11</v>
      </c>
      <c r="M29" s="444"/>
      <c r="N29" s="429" t="s">
        <v>12</v>
      </c>
      <c r="O29" s="444"/>
    </row>
    <row r="30" spans="3:15" ht="15" customHeight="1">
      <c r="C30" s="183">
        <v>17</v>
      </c>
      <c r="D30" s="147">
        <v>1511</v>
      </c>
      <c r="E30" s="148">
        <v>1372</v>
      </c>
      <c r="F30" s="148">
        <v>11</v>
      </c>
      <c r="G30" s="149">
        <v>128</v>
      </c>
      <c r="H30" s="29"/>
      <c r="I30" s="187" t="s">
        <v>147</v>
      </c>
      <c r="J30" s="396">
        <v>43263</v>
      </c>
      <c r="K30" s="398"/>
      <c r="L30" s="398">
        <v>22051</v>
      </c>
      <c r="M30" s="398"/>
      <c r="N30" s="398">
        <v>21212</v>
      </c>
      <c r="O30" s="412"/>
    </row>
    <row r="31" spans="3:15" ht="15" customHeight="1">
      <c r="C31" s="183">
        <v>18</v>
      </c>
      <c r="D31" s="147">
        <v>1495</v>
      </c>
      <c r="E31" s="148">
        <v>1343</v>
      </c>
      <c r="F31" s="148">
        <v>14</v>
      </c>
      <c r="G31" s="149">
        <v>138</v>
      </c>
      <c r="H31" s="29"/>
      <c r="I31" s="187" t="s">
        <v>148</v>
      </c>
      <c r="J31" s="449">
        <v>42285</v>
      </c>
      <c r="K31" s="426"/>
      <c r="L31" s="426">
        <v>21645</v>
      </c>
      <c r="M31" s="426"/>
      <c r="N31" s="426">
        <v>20640</v>
      </c>
      <c r="O31" s="427"/>
    </row>
    <row r="32" spans="3:15" ht="15" customHeight="1">
      <c r="C32" s="183">
        <v>19</v>
      </c>
      <c r="D32" s="147">
        <v>1478</v>
      </c>
      <c r="E32" s="148">
        <v>1324</v>
      </c>
      <c r="F32" s="148">
        <v>12</v>
      </c>
      <c r="G32" s="149">
        <v>142</v>
      </c>
      <c r="H32" s="29"/>
      <c r="I32" s="187" t="s">
        <v>149</v>
      </c>
      <c r="J32" s="449">
        <v>41481</v>
      </c>
      <c r="K32" s="426"/>
      <c r="L32" s="426">
        <v>21085</v>
      </c>
      <c r="M32" s="426"/>
      <c r="N32" s="426">
        <v>20396</v>
      </c>
      <c r="O32" s="427"/>
    </row>
    <row r="33" spans="3:15" ht="15" customHeight="1">
      <c r="C33" s="183">
        <v>20</v>
      </c>
      <c r="D33" s="147">
        <v>1464</v>
      </c>
      <c r="E33" s="148">
        <v>1304</v>
      </c>
      <c r="F33" s="148">
        <v>10</v>
      </c>
      <c r="G33" s="149">
        <v>150</v>
      </c>
      <c r="H33" s="29"/>
      <c r="I33" s="187" t="s">
        <v>150</v>
      </c>
      <c r="J33" s="449">
        <v>40386</v>
      </c>
      <c r="K33" s="426"/>
      <c r="L33" s="426">
        <v>20631</v>
      </c>
      <c r="M33" s="426"/>
      <c r="N33" s="426">
        <v>19755</v>
      </c>
      <c r="O33" s="427"/>
    </row>
    <row r="34" spans="3:15" ht="15" customHeight="1">
      <c r="C34" s="183">
        <v>21</v>
      </c>
      <c r="D34" s="147">
        <v>1451</v>
      </c>
      <c r="E34" s="148">
        <v>1285</v>
      </c>
      <c r="F34" s="148">
        <v>10</v>
      </c>
      <c r="G34" s="149">
        <v>156</v>
      </c>
      <c r="H34" s="29"/>
      <c r="I34" s="187" t="s">
        <v>151</v>
      </c>
      <c r="J34" s="449">
        <v>39391</v>
      </c>
      <c r="K34" s="426"/>
      <c r="L34" s="426">
        <v>20106</v>
      </c>
      <c r="M34" s="426"/>
      <c r="N34" s="426">
        <v>19285</v>
      </c>
      <c r="O34" s="427"/>
    </row>
    <row r="35" spans="3:15" ht="15" customHeight="1">
      <c r="C35" s="183">
        <v>22</v>
      </c>
      <c r="D35" s="147">
        <v>1439</v>
      </c>
      <c r="E35" s="148">
        <v>1261</v>
      </c>
      <c r="F35" s="148">
        <v>10</v>
      </c>
      <c r="G35" s="149">
        <v>168</v>
      </c>
      <c r="H35" s="29"/>
      <c r="I35" s="187" t="s">
        <v>152</v>
      </c>
      <c r="J35" s="449">
        <v>38010</v>
      </c>
      <c r="K35" s="426"/>
      <c r="L35" s="426">
        <v>19520</v>
      </c>
      <c r="M35" s="426"/>
      <c r="N35" s="426">
        <v>18490</v>
      </c>
      <c r="O35" s="427"/>
    </row>
    <row r="36" spans="3:15" ht="15" customHeight="1">
      <c r="C36" s="183">
        <v>23</v>
      </c>
      <c r="D36" s="147">
        <v>1448</v>
      </c>
      <c r="E36" s="148">
        <v>1259</v>
      </c>
      <c r="F36" s="148">
        <v>8</v>
      </c>
      <c r="G36" s="149">
        <v>181</v>
      </c>
      <c r="H36" s="29"/>
      <c r="I36" s="187" t="s">
        <v>153</v>
      </c>
      <c r="J36" s="449">
        <v>37709</v>
      </c>
      <c r="K36" s="426"/>
      <c r="L36" s="426">
        <v>19328</v>
      </c>
      <c r="M36" s="426"/>
      <c r="N36" s="426">
        <v>18381</v>
      </c>
      <c r="O36" s="427"/>
    </row>
    <row r="37" spans="3:15" ht="15" customHeight="1">
      <c r="C37" s="183">
        <v>24</v>
      </c>
      <c r="D37" s="147">
        <v>1441</v>
      </c>
      <c r="E37" s="148">
        <v>1240</v>
      </c>
      <c r="F37" s="148">
        <v>8</v>
      </c>
      <c r="G37" s="149">
        <v>193</v>
      </c>
      <c r="H37" s="29"/>
      <c r="I37" s="187" t="s">
        <v>154</v>
      </c>
      <c r="J37" s="449">
        <v>37079</v>
      </c>
      <c r="K37" s="426"/>
      <c r="L37" s="426">
        <v>19018</v>
      </c>
      <c r="M37" s="426"/>
      <c r="N37" s="426">
        <v>18061</v>
      </c>
      <c r="O37" s="427"/>
    </row>
    <row r="38" spans="3:15" ht="15" customHeight="1">
      <c r="C38" s="183">
        <v>25</v>
      </c>
      <c r="D38" s="147">
        <v>1426</v>
      </c>
      <c r="E38" s="148">
        <v>1218</v>
      </c>
      <c r="F38" s="148">
        <v>4</v>
      </c>
      <c r="G38" s="149">
        <v>204</v>
      </c>
      <c r="H38" s="29"/>
      <c r="I38" s="187" t="s">
        <v>196</v>
      </c>
      <c r="J38" s="449">
        <v>36764</v>
      </c>
      <c r="K38" s="426"/>
      <c r="L38" s="426">
        <v>18948</v>
      </c>
      <c r="M38" s="426"/>
      <c r="N38" s="426">
        <v>17816</v>
      </c>
      <c r="O38" s="427"/>
    </row>
    <row r="39" spans="3:15" ht="15" customHeight="1">
      <c r="C39" s="183">
        <v>26</v>
      </c>
      <c r="D39" s="147">
        <v>1415</v>
      </c>
      <c r="E39" s="148">
        <v>1193</v>
      </c>
      <c r="F39" s="148">
        <v>3</v>
      </c>
      <c r="G39" s="149">
        <v>219</v>
      </c>
      <c r="H39" s="29"/>
      <c r="I39" s="187" t="s">
        <v>197</v>
      </c>
      <c r="J39" s="449">
        <v>36137</v>
      </c>
      <c r="K39" s="450"/>
      <c r="L39" s="426">
        <v>18545</v>
      </c>
      <c r="M39" s="426"/>
      <c r="N39" s="426">
        <v>17592</v>
      </c>
      <c r="O39" s="427"/>
    </row>
    <row r="40" spans="3:15" ht="15" customHeight="1">
      <c r="C40" s="183">
        <v>27</v>
      </c>
      <c r="D40" s="102">
        <v>1397</v>
      </c>
      <c r="E40" s="101">
        <v>1162</v>
      </c>
      <c r="F40" s="101">
        <v>4</v>
      </c>
      <c r="G40" s="129">
        <v>231</v>
      </c>
      <c r="H40" s="29"/>
      <c r="I40" s="187" t="s">
        <v>249</v>
      </c>
      <c r="J40" s="436">
        <v>35404</v>
      </c>
      <c r="K40" s="399"/>
      <c r="L40" s="426">
        <v>18095</v>
      </c>
      <c r="M40" s="426"/>
      <c r="N40" s="426">
        <v>17309</v>
      </c>
      <c r="O40" s="427"/>
    </row>
    <row r="41" spans="3:15" ht="15" customHeight="1">
      <c r="C41" s="105" t="s">
        <v>7</v>
      </c>
      <c r="D41" s="423">
        <f>D40-D39</f>
        <v>-18</v>
      </c>
      <c r="E41" s="416">
        <f>E40-E39</f>
        <v>-31</v>
      </c>
      <c r="F41" s="416">
        <f>F40-F39</f>
        <v>1</v>
      </c>
      <c r="G41" s="428">
        <f>G40-G39</f>
        <v>12</v>
      </c>
      <c r="H41" s="29"/>
      <c r="I41" s="105" t="s">
        <v>7</v>
      </c>
      <c r="J41" s="396">
        <f>J40-J39</f>
        <v>-733</v>
      </c>
      <c r="K41" s="435"/>
      <c r="L41" s="398">
        <f>L40-L39</f>
        <v>-450</v>
      </c>
      <c r="M41" s="435"/>
      <c r="N41" s="398">
        <f>N40-N39</f>
        <v>-283</v>
      </c>
      <c r="O41" s="448"/>
    </row>
    <row r="42" spans="1:15" ht="15" customHeight="1">
      <c r="A42" s="28"/>
      <c r="B42" s="28"/>
      <c r="C42" s="124" t="s">
        <v>8</v>
      </c>
      <c r="D42" s="432"/>
      <c r="E42" s="433"/>
      <c r="F42" s="433"/>
      <c r="G42" s="434"/>
      <c r="H42" s="29"/>
      <c r="I42" s="124" t="s">
        <v>8</v>
      </c>
      <c r="J42" s="432"/>
      <c r="K42" s="433"/>
      <c r="L42" s="433"/>
      <c r="M42" s="433"/>
      <c r="N42" s="433"/>
      <c r="O42" s="434"/>
    </row>
    <row r="43" spans="3:15" ht="15" customHeight="1">
      <c r="C43" s="182" t="s">
        <v>17</v>
      </c>
      <c r="D43" s="190">
        <f>ROUND(D40/$D40*100,1)</f>
        <v>100</v>
      </c>
      <c r="E43" s="191">
        <f>ROUND(E40/$D40*100,1)</f>
        <v>83.2</v>
      </c>
      <c r="F43" s="191">
        <f>ROUND(F40/$D40*100,1)</f>
        <v>0.3</v>
      </c>
      <c r="G43" s="192">
        <f>ROUND(G40/$D40*100,1)</f>
        <v>16.5</v>
      </c>
      <c r="H43" s="29"/>
      <c r="I43" s="125" t="s">
        <v>17</v>
      </c>
      <c r="J43" s="445">
        <f>ROUND(J40/$J40*100,1)</f>
        <v>100</v>
      </c>
      <c r="K43" s="446"/>
      <c r="L43" s="446">
        <f>ROUND(L40/$J40*100,1)</f>
        <v>51.1</v>
      </c>
      <c r="M43" s="446"/>
      <c r="N43" s="446">
        <f>ROUND(N40/$J40*100,1)</f>
        <v>48.9</v>
      </c>
      <c r="O43" s="447"/>
    </row>
    <row r="44" spans="1:15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</sheetData>
  <sheetProtection/>
  <mergeCells count="70">
    <mergeCell ref="J35:K35"/>
    <mergeCell ref="J36:K36"/>
    <mergeCell ref="J37:K37"/>
    <mergeCell ref="J31:K31"/>
    <mergeCell ref="J32:K32"/>
    <mergeCell ref="J33:K33"/>
    <mergeCell ref="J34:K34"/>
    <mergeCell ref="J38:K38"/>
    <mergeCell ref="L37:M37"/>
    <mergeCell ref="N37:O37"/>
    <mergeCell ref="J39:K39"/>
    <mergeCell ref="L38:M38"/>
    <mergeCell ref="N38:O38"/>
    <mergeCell ref="L35:M35"/>
    <mergeCell ref="N35:O35"/>
    <mergeCell ref="N36:O36"/>
    <mergeCell ref="L40:M40"/>
    <mergeCell ref="N40:O40"/>
    <mergeCell ref="L39:M39"/>
    <mergeCell ref="N39:O39"/>
    <mergeCell ref="J29:K29"/>
    <mergeCell ref="L29:M29"/>
    <mergeCell ref="N29:O29"/>
    <mergeCell ref="J43:K43"/>
    <mergeCell ref="L43:M43"/>
    <mergeCell ref="N43:O43"/>
    <mergeCell ref="L41:M42"/>
    <mergeCell ref="N41:O42"/>
    <mergeCell ref="L34:M34"/>
    <mergeCell ref="N34:O34"/>
    <mergeCell ref="L32:M32"/>
    <mergeCell ref="L30:M30"/>
    <mergeCell ref="C5:C7"/>
    <mergeCell ref="D5:F6"/>
    <mergeCell ref="G6:I6"/>
    <mergeCell ref="J6:L6"/>
    <mergeCell ref="L31:M31"/>
    <mergeCell ref="L19:L20"/>
    <mergeCell ref="C28:C29"/>
    <mergeCell ref="D28:G28"/>
    <mergeCell ref="D41:D42"/>
    <mergeCell ref="E41:E42"/>
    <mergeCell ref="F41:F42"/>
    <mergeCell ref="N32:O32"/>
    <mergeCell ref="L33:M33"/>
    <mergeCell ref="N33:O33"/>
    <mergeCell ref="G41:G42"/>
    <mergeCell ref="J41:K42"/>
    <mergeCell ref="J40:K40"/>
    <mergeCell ref="L36:M36"/>
    <mergeCell ref="N31:O31"/>
    <mergeCell ref="B2:O2"/>
    <mergeCell ref="D19:D20"/>
    <mergeCell ref="E19:E20"/>
    <mergeCell ref="F19:F20"/>
    <mergeCell ref="G19:G20"/>
    <mergeCell ref="H19:H20"/>
    <mergeCell ref="M19:M20"/>
    <mergeCell ref="M6:O6"/>
    <mergeCell ref="K19:K20"/>
    <mergeCell ref="N19:N20"/>
    <mergeCell ref="N30:O30"/>
    <mergeCell ref="O19:O20"/>
    <mergeCell ref="B22:O22"/>
    <mergeCell ref="B24:O24"/>
    <mergeCell ref="I19:I20"/>
    <mergeCell ref="J19:J20"/>
    <mergeCell ref="J30:K30"/>
    <mergeCell ref="I28:I29"/>
    <mergeCell ref="J28:O28"/>
  </mergeCells>
  <printOptions/>
  <pageMargins left="0.984251968503937" right="0.7874015748031497" top="0.98425196850393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18" sqref="C18:C19"/>
    </sheetView>
  </sheetViews>
  <sheetFormatPr defaultColWidth="9.00390625" defaultRowHeight="13.5"/>
  <cols>
    <col min="1" max="1" width="3.125" style="0" customWidth="1"/>
    <col min="2" max="2" width="6.875" style="0" customWidth="1"/>
    <col min="3" max="9" width="8.625" style="0" customWidth="1"/>
    <col min="10" max="10" width="9.625" style="0" customWidth="1"/>
    <col min="11" max="11" width="3.375" style="0" customWidth="1"/>
  </cols>
  <sheetData>
    <row r="1" spans="1:10" ht="13.5" customHeight="1">
      <c r="A1" s="5"/>
      <c r="B1" s="5"/>
      <c r="C1" s="4"/>
      <c r="D1" s="4"/>
      <c r="E1" s="4"/>
      <c r="F1" s="4"/>
      <c r="G1" s="4"/>
      <c r="H1" s="7"/>
      <c r="I1" s="4"/>
      <c r="J1" s="4"/>
    </row>
    <row r="2" spans="1:10" ht="13.5" customHeight="1">
      <c r="A2" s="5"/>
      <c r="C2" s="4"/>
      <c r="D2" s="4"/>
      <c r="E2" s="4"/>
      <c r="F2" s="4"/>
      <c r="G2" s="4"/>
      <c r="H2" s="7"/>
      <c r="I2" s="4"/>
      <c r="J2" s="4"/>
    </row>
    <row r="3" spans="1:10" ht="13.5" customHeight="1">
      <c r="A3" s="5"/>
      <c r="C3" s="4"/>
      <c r="D3" s="4"/>
      <c r="E3" s="4"/>
      <c r="F3" s="4"/>
      <c r="G3" s="4"/>
      <c r="H3" s="7"/>
      <c r="I3" s="4"/>
      <c r="J3" s="4"/>
    </row>
    <row r="4" spans="1:10" ht="13.5" customHeight="1">
      <c r="A4" s="5"/>
      <c r="C4" s="4"/>
      <c r="D4" s="4"/>
      <c r="E4" s="4"/>
      <c r="F4" s="4"/>
      <c r="G4" s="4"/>
      <c r="H4" s="7"/>
      <c r="I4" s="4"/>
      <c r="J4" s="4"/>
    </row>
    <row r="5" spans="1:10" ht="40.5" customHeight="1">
      <c r="A5" s="5"/>
      <c r="C5" s="4"/>
      <c r="D5" s="4"/>
      <c r="E5" s="4"/>
      <c r="F5" s="4"/>
      <c r="G5" s="4"/>
      <c r="H5" s="7"/>
      <c r="I5" s="4"/>
      <c r="J5" s="4"/>
    </row>
    <row r="6" spans="1:10" ht="40.5" customHeight="1">
      <c r="A6" s="2"/>
      <c r="C6" s="386"/>
      <c r="D6" s="386"/>
      <c r="E6" s="386"/>
      <c r="F6" s="386"/>
      <c r="G6" s="386"/>
      <c r="H6" s="386"/>
      <c r="I6" s="386"/>
      <c r="J6" s="386"/>
    </row>
    <row r="7" spans="1:10" ht="38.25" customHeight="1">
      <c r="A7" s="2"/>
      <c r="C7" s="386"/>
      <c r="D7" s="386"/>
      <c r="E7" s="386"/>
      <c r="F7" s="386"/>
      <c r="G7" s="386"/>
      <c r="H7" s="386"/>
      <c r="I7" s="386"/>
      <c r="J7" s="386"/>
    </row>
    <row r="8" spans="1:10" ht="38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8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25" customHeight="1">
      <c r="A10" s="389"/>
      <c r="B10" s="389"/>
      <c r="C10" s="388"/>
      <c r="D10" s="2"/>
      <c r="E10" s="2"/>
      <c r="F10" s="2"/>
      <c r="G10" s="2"/>
      <c r="H10" s="2"/>
      <c r="I10" s="2"/>
      <c r="J10" s="2"/>
    </row>
    <row r="11" spans="1:10" ht="20.25" customHeight="1">
      <c r="A11" s="387"/>
      <c r="B11" s="388"/>
      <c r="C11" s="388"/>
      <c r="D11" s="388"/>
      <c r="E11" s="388"/>
      <c r="F11" s="388"/>
      <c r="G11" s="388"/>
      <c r="H11" s="388"/>
      <c r="I11" s="388"/>
      <c r="J11" s="388"/>
    </row>
    <row r="12" spans="1:10" ht="20.25" customHeight="1">
      <c r="A12" s="387"/>
      <c r="B12" s="388"/>
      <c r="C12" s="388"/>
      <c r="D12" s="388"/>
      <c r="E12" s="388"/>
      <c r="F12" s="388"/>
      <c r="G12" s="388"/>
      <c r="H12" s="388"/>
      <c r="I12" s="388"/>
      <c r="J12" s="388"/>
    </row>
    <row r="13" spans="1:10" ht="20.25" customHeight="1">
      <c r="A13" s="3"/>
      <c r="B13" s="1"/>
      <c r="C13" s="1"/>
      <c r="D13" s="1"/>
      <c r="E13" s="1"/>
      <c r="F13" s="1"/>
      <c r="G13" s="1"/>
      <c r="H13" s="1"/>
      <c r="I13" s="1"/>
      <c r="J13" s="1"/>
    </row>
    <row r="14" spans="1:10" ht="4.5" customHeight="1">
      <c r="A14" s="3"/>
      <c r="B14" s="1"/>
      <c r="C14" s="1"/>
      <c r="D14" s="1"/>
      <c r="E14" s="1"/>
      <c r="F14" s="1"/>
      <c r="G14" s="1"/>
      <c r="H14" s="1"/>
      <c r="I14" s="1"/>
      <c r="J14" s="1"/>
    </row>
    <row r="15" spans="1:10" ht="64.5" customHeight="1">
      <c r="A15" s="2"/>
      <c r="B15" s="326" t="s">
        <v>255</v>
      </c>
      <c r="C15" s="390"/>
      <c r="D15" s="390"/>
      <c r="E15" s="391"/>
      <c r="F15" s="391"/>
      <c r="G15" s="360"/>
      <c r="H15" s="360"/>
      <c r="I15" s="360"/>
      <c r="J15" s="360"/>
    </row>
    <row r="17" spans="3:9" ht="17.25" customHeight="1">
      <c r="C17" s="112" t="s">
        <v>267</v>
      </c>
      <c r="D17" s="193"/>
      <c r="E17" s="193"/>
      <c r="F17" s="193"/>
      <c r="G17" s="193"/>
      <c r="H17" s="193"/>
      <c r="I17" s="86" t="s">
        <v>198</v>
      </c>
    </row>
    <row r="18" spans="3:9" ht="15" customHeight="1">
      <c r="C18" s="316" t="s">
        <v>25</v>
      </c>
      <c r="D18" s="355" t="s">
        <v>15</v>
      </c>
      <c r="E18" s="355"/>
      <c r="F18" s="355"/>
      <c r="G18" s="323" t="s">
        <v>16</v>
      </c>
      <c r="H18" s="355"/>
      <c r="I18" s="372"/>
    </row>
    <row r="19" spans="3:9" ht="15" customHeight="1">
      <c r="C19" s="322"/>
      <c r="D19" s="109" t="s">
        <v>0</v>
      </c>
      <c r="E19" s="109" t="s">
        <v>11</v>
      </c>
      <c r="F19" s="109" t="s">
        <v>12</v>
      </c>
      <c r="G19" s="109" t="s">
        <v>0</v>
      </c>
      <c r="H19" s="109" t="s">
        <v>11</v>
      </c>
      <c r="I19" s="109" t="s">
        <v>12</v>
      </c>
    </row>
    <row r="20" spans="3:9" ht="15" customHeight="1">
      <c r="C20" s="108">
        <v>17</v>
      </c>
      <c r="D20" s="159">
        <v>3453</v>
      </c>
      <c r="E20" s="160">
        <v>1930</v>
      </c>
      <c r="F20" s="161">
        <v>1523</v>
      </c>
      <c r="G20" s="159">
        <v>473</v>
      </c>
      <c r="H20" s="160">
        <v>266</v>
      </c>
      <c r="I20" s="161">
        <v>207</v>
      </c>
    </row>
    <row r="21" spans="3:9" ht="15" customHeight="1">
      <c r="C21" s="108">
        <v>18</v>
      </c>
      <c r="D21" s="159">
        <v>3412</v>
      </c>
      <c r="E21" s="160">
        <v>1914</v>
      </c>
      <c r="F21" s="161">
        <v>1498</v>
      </c>
      <c r="G21" s="159">
        <v>466</v>
      </c>
      <c r="H21" s="160">
        <v>257</v>
      </c>
      <c r="I21" s="161">
        <v>209</v>
      </c>
    </row>
    <row r="22" spans="3:9" ht="15" customHeight="1">
      <c r="C22" s="108">
        <v>19</v>
      </c>
      <c r="D22" s="159">
        <v>3362</v>
      </c>
      <c r="E22" s="160">
        <v>1881</v>
      </c>
      <c r="F22" s="161">
        <v>1481</v>
      </c>
      <c r="G22" s="159">
        <v>466</v>
      </c>
      <c r="H22" s="160">
        <v>266</v>
      </c>
      <c r="I22" s="161">
        <v>200</v>
      </c>
    </row>
    <row r="23" spans="3:9" ht="15" customHeight="1">
      <c r="C23" s="108">
        <v>20</v>
      </c>
      <c r="D23" s="159">
        <v>3341</v>
      </c>
      <c r="E23" s="160">
        <v>1861</v>
      </c>
      <c r="F23" s="161">
        <v>1480</v>
      </c>
      <c r="G23" s="159">
        <v>458</v>
      </c>
      <c r="H23" s="160">
        <v>266</v>
      </c>
      <c r="I23" s="161">
        <v>192</v>
      </c>
    </row>
    <row r="24" spans="3:9" ht="15" customHeight="1">
      <c r="C24" s="108">
        <v>21</v>
      </c>
      <c r="D24" s="159">
        <v>3316</v>
      </c>
      <c r="E24" s="160">
        <v>1844</v>
      </c>
      <c r="F24" s="161">
        <v>1472</v>
      </c>
      <c r="G24" s="159">
        <v>443</v>
      </c>
      <c r="H24" s="160">
        <v>261</v>
      </c>
      <c r="I24" s="161">
        <v>182</v>
      </c>
    </row>
    <row r="25" spans="3:9" ht="15" customHeight="1">
      <c r="C25" s="108">
        <v>22</v>
      </c>
      <c r="D25" s="159">
        <v>3276</v>
      </c>
      <c r="E25" s="160">
        <v>1842</v>
      </c>
      <c r="F25" s="161">
        <v>1434</v>
      </c>
      <c r="G25" s="159">
        <v>460</v>
      </c>
      <c r="H25" s="160">
        <v>266</v>
      </c>
      <c r="I25" s="161">
        <v>194</v>
      </c>
    </row>
    <row r="26" spans="3:9" ht="15" customHeight="1">
      <c r="C26" s="108">
        <v>23</v>
      </c>
      <c r="D26" s="159">
        <v>3326</v>
      </c>
      <c r="E26" s="160">
        <v>1860</v>
      </c>
      <c r="F26" s="161">
        <v>1466</v>
      </c>
      <c r="G26" s="159">
        <v>454</v>
      </c>
      <c r="H26" s="160">
        <v>262</v>
      </c>
      <c r="I26" s="161">
        <v>192</v>
      </c>
    </row>
    <row r="27" spans="3:9" ht="15" customHeight="1">
      <c r="C27" s="108">
        <v>24</v>
      </c>
      <c r="D27" s="159">
        <v>3346</v>
      </c>
      <c r="E27" s="160">
        <v>1867</v>
      </c>
      <c r="F27" s="161">
        <v>1479</v>
      </c>
      <c r="G27" s="159">
        <v>468</v>
      </c>
      <c r="H27" s="160">
        <v>266</v>
      </c>
      <c r="I27" s="161">
        <v>202</v>
      </c>
    </row>
    <row r="28" spans="3:9" ht="15" customHeight="1">
      <c r="C28" s="108">
        <v>25</v>
      </c>
      <c r="D28" s="159">
        <v>3290</v>
      </c>
      <c r="E28" s="160">
        <v>1819</v>
      </c>
      <c r="F28" s="161">
        <v>1471</v>
      </c>
      <c r="G28" s="159">
        <v>440</v>
      </c>
      <c r="H28" s="160">
        <v>245</v>
      </c>
      <c r="I28" s="161">
        <v>195</v>
      </c>
    </row>
    <row r="29" spans="3:9" ht="15" customHeight="1">
      <c r="C29" s="108">
        <v>26</v>
      </c>
      <c r="D29" s="159">
        <v>3235</v>
      </c>
      <c r="E29" s="160">
        <v>1778</v>
      </c>
      <c r="F29" s="161">
        <v>1457</v>
      </c>
      <c r="G29" s="159">
        <v>420</v>
      </c>
      <c r="H29" s="160">
        <v>233</v>
      </c>
      <c r="I29" s="161">
        <v>187</v>
      </c>
    </row>
    <row r="30" spans="3:9" ht="15" customHeight="1">
      <c r="C30" s="108">
        <v>27</v>
      </c>
      <c r="D30" s="165">
        <v>3187</v>
      </c>
      <c r="E30" s="166">
        <v>1755</v>
      </c>
      <c r="F30" s="167">
        <v>1432</v>
      </c>
      <c r="G30" s="165">
        <v>419</v>
      </c>
      <c r="H30" s="166">
        <v>234</v>
      </c>
      <c r="I30" s="167">
        <v>185</v>
      </c>
    </row>
    <row r="31" spans="3:9" ht="15" customHeight="1">
      <c r="C31" s="197" t="s">
        <v>7</v>
      </c>
      <c r="D31" s="376">
        <f aca="true" t="shared" si="0" ref="D31:I31">D30-D29</f>
        <v>-48</v>
      </c>
      <c r="E31" s="367">
        <f t="shared" si="0"/>
        <v>-23</v>
      </c>
      <c r="F31" s="368">
        <f t="shared" si="0"/>
        <v>-25</v>
      </c>
      <c r="G31" s="376">
        <f t="shared" si="0"/>
        <v>-1</v>
      </c>
      <c r="H31" s="367">
        <f t="shared" si="0"/>
        <v>1</v>
      </c>
      <c r="I31" s="368">
        <f t="shared" si="0"/>
        <v>-2</v>
      </c>
    </row>
    <row r="32" spans="3:9" ht="15" customHeight="1">
      <c r="C32" s="198" t="s">
        <v>8</v>
      </c>
      <c r="D32" s="361"/>
      <c r="E32" s="365"/>
      <c r="F32" s="366"/>
      <c r="G32" s="361"/>
      <c r="H32" s="365"/>
      <c r="I32" s="366"/>
    </row>
    <row r="33" spans="3:9" ht="15" customHeight="1">
      <c r="C33" s="134" t="s">
        <v>17</v>
      </c>
      <c r="D33" s="199">
        <f>ROUND(D30/$D30*100,1)</f>
        <v>100</v>
      </c>
      <c r="E33" s="200">
        <f>ROUND(E30/$D30*100,1)</f>
        <v>55.1</v>
      </c>
      <c r="F33" s="200">
        <f>ROUND(F30/$D30*100,1)</f>
        <v>44.9</v>
      </c>
      <c r="G33" s="199">
        <f>ROUND(G30/$G30*100,1)</f>
        <v>100</v>
      </c>
      <c r="H33" s="200">
        <f>ROUND(H30/$G30*100,1)</f>
        <v>55.8</v>
      </c>
      <c r="I33" s="201">
        <f>ROUND(I30/$G30*100,1)</f>
        <v>44.2</v>
      </c>
    </row>
    <row r="40" ht="15" customHeight="1"/>
  </sheetData>
  <sheetProtection/>
  <mergeCells count="21">
    <mergeCell ref="E31:E32"/>
    <mergeCell ref="A11:J11"/>
    <mergeCell ref="H31:H32"/>
    <mergeCell ref="J6:J7"/>
    <mergeCell ref="C18:C19"/>
    <mergeCell ref="G31:G32"/>
    <mergeCell ref="H6:H7"/>
    <mergeCell ref="F31:F32"/>
    <mergeCell ref="D6:D7"/>
    <mergeCell ref="E6:E7"/>
    <mergeCell ref="D31:D32"/>
    <mergeCell ref="C6:C7"/>
    <mergeCell ref="G18:I18"/>
    <mergeCell ref="B15:J15"/>
    <mergeCell ref="I31:I32"/>
    <mergeCell ref="D18:F18"/>
    <mergeCell ref="A12:J12"/>
    <mergeCell ref="G6:G7"/>
    <mergeCell ref="I6:I7"/>
    <mergeCell ref="F6:F7"/>
    <mergeCell ref="A10:C10"/>
  </mergeCells>
  <printOptions/>
  <pageMargins left="0.984251968503937" right="0.7874015748031497" top="0.984251968503937" bottom="0.7874015748031497" header="0.5118110236220472" footer="0.5118110236220472"/>
  <pageSetup firstPageNumber="11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4" sqref="D4:D7"/>
    </sheetView>
  </sheetViews>
  <sheetFormatPr defaultColWidth="9.00390625" defaultRowHeight="13.5"/>
  <cols>
    <col min="1" max="1" width="4.875" style="0" customWidth="1"/>
    <col min="2" max="3" width="6.875" style="0" customWidth="1"/>
    <col min="4" max="13" width="6.125" style="0" customWidth="1"/>
    <col min="14" max="14" width="2.625" style="0" customWidth="1"/>
    <col min="16" max="16" width="4.25390625" style="0" customWidth="1"/>
  </cols>
  <sheetData>
    <row r="1" spans="2:13" s="15" customFormat="1" ht="55.5" customHeight="1">
      <c r="B1" s="326" t="s">
        <v>256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2" s="15" customFormat="1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5" customFormat="1" ht="17.25" customHeight="1">
      <c r="A3" s="14"/>
      <c r="B3" s="14"/>
      <c r="D3" s="112" t="s">
        <v>268</v>
      </c>
      <c r="E3" s="113"/>
      <c r="F3" s="113"/>
      <c r="G3" s="113"/>
      <c r="H3" s="113"/>
      <c r="I3" s="113"/>
      <c r="J3" s="205"/>
      <c r="K3" s="118" t="s">
        <v>201</v>
      </c>
      <c r="L3" s="81"/>
    </row>
    <row r="4" spans="4:14" s="15" customFormat="1" ht="15" customHeight="1">
      <c r="D4" s="411" t="s">
        <v>25</v>
      </c>
      <c r="E4" s="405" t="s">
        <v>199</v>
      </c>
      <c r="F4" s="406"/>
      <c r="G4" s="406"/>
      <c r="H4" s="406"/>
      <c r="I4" s="407"/>
      <c r="J4" s="206"/>
      <c r="K4" s="206"/>
      <c r="L4" s="82"/>
      <c r="M4" s="82"/>
      <c r="N4" s="17"/>
    </row>
    <row r="5" spans="4:14" s="15" customFormat="1" ht="15" customHeight="1">
      <c r="D5" s="414"/>
      <c r="E5" s="408"/>
      <c r="F5" s="409"/>
      <c r="G5" s="409"/>
      <c r="H5" s="409"/>
      <c r="I5" s="410"/>
      <c r="J5" s="207"/>
      <c r="K5" s="207"/>
      <c r="L5" s="83"/>
      <c r="M5" s="83"/>
      <c r="N5" s="17"/>
    </row>
    <row r="6" spans="1:14" s="15" customFormat="1" ht="15" customHeight="1">
      <c r="A6" s="8"/>
      <c r="D6" s="414"/>
      <c r="E6" s="400" t="s">
        <v>0</v>
      </c>
      <c r="F6" s="400" t="s">
        <v>20</v>
      </c>
      <c r="G6" s="411" t="s">
        <v>26</v>
      </c>
      <c r="H6" s="400" t="s">
        <v>18</v>
      </c>
      <c r="I6" s="400" t="s">
        <v>19</v>
      </c>
      <c r="J6" s="452"/>
      <c r="K6" s="454"/>
      <c r="L6" s="402"/>
      <c r="M6" s="402"/>
      <c r="N6" s="17"/>
    </row>
    <row r="7" spans="1:16" s="15" customFormat="1" ht="15" customHeight="1">
      <c r="A7" s="8"/>
      <c r="D7" s="415"/>
      <c r="E7" s="401"/>
      <c r="F7" s="401"/>
      <c r="G7" s="401"/>
      <c r="H7" s="401"/>
      <c r="I7" s="401"/>
      <c r="J7" s="453"/>
      <c r="K7" s="453"/>
      <c r="L7" s="403"/>
      <c r="M7" s="403"/>
      <c r="N7" s="17"/>
      <c r="O7" s="45" t="s">
        <v>29</v>
      </c>
      <c r="P7" s="46" t="s">
        <v>30</v>
      </c>
    </row>
    <row r="8" spans="1:16" s="15" customFormat="1" ht="15" customHeight="1">
      <c r="A8" s="8"/>
      <c r="D8" s="183">
        <v>17</v>
      </c>
      <c r="E8" s="159">
        <v>1216</v>
      </c>
      <c r="F8" s="160">
        <v>194</v>
      </c>
      <c r="G8" s="178">
        <v>0</v>
      </c>
      <c r="H8" s="160">
        <v>984</v>
      </c>
      <c r="I8" s="161">
        <v>38</v>
      </c>
      <c r="J8" s="160"/>
      <c r="K8" s="160"/>
      <c r="L8" s="40"/>
      <c r="M8" s="40"/>
      <c r="N8" s="17"/>
      <c r="O8" s="47"/>
      <c r="P8" s="48"/>
    </row>
    <row r="9" spans="1:16" s="15" customFormat="1" ht="15" customHeight="1">
      <c r="A9" s="8"/>
      <c r="D9" s="183">
        <v>18</v>
      </c>
      <c r="E9" s="159">
        <v>1232</v>
      </c>
      <c r="F9" s="160">
        <v>194</v>
      </c>
      <c r="G9" s="178">
        <v>0</v>
      </c>
      <c r="H9" s="160">
        <v>1002</v>
      </c>
      <c r="I9" s="161">
        <v>36</v>
      </c>
      <c r="J9" s="160"/>
      <c r="K9" s="160"/>
      <c r="L9" s="40"/>
      <c r="M9" s="40"/>
      <c r="N9" s="17"/>
      <c r="O9" s="47">
        <f>E9/'中学校１'!J30*1000</f>
        <v>28.476989575387744</v>
      </c>
      <c r="P9" s="48">
        <f>RANK(O9,$O$9:$O$18,1)</f>
        <v>7</v>
      </c>
    </row>
    <row r="10" spans="1:16" s="15" customFormat="1" ht="15" customHeight="1">
      <c r="A10" s="14"/>
      <c r="D10" s="183">
        <v>19</v>
      </c>
      <c r="E10" s="159">
        <v>1251</v>
      </c>
      <c r="F10" s="160">
        <v>165</v>
      </c>
      <c r="G10" s="178">
        <v>0</v>
      </c>
      <c r="H10" s="160">
        <v>1046</v>
      </c>
      <c r="I10" s="161">
        <v>40</v>
      </c>
      <c r="J10" s="160"/>
      <c r="K10" s="160"/>
      <c r="L10" s="40"/>
      <c r="M10" s="40"/>
      <c r="N10" s="16"/>
      <c r="O10" s="47">
        <f>E10/'中学校１'!J31*1000</f>
        <v>29.584959205391982</v>
      </c>
      <c r="P10" s="48">
        <f aca="true" t="shared" si="0" ref="P10:P17">RANK(O10,$O$9:$O$18,1)</f>
        <v>9</v>
      </c>
    </row>
    <row r="11" spans="1:16" ht="15" customHeight="1">
      <c r="A11" s="4"/>
      <c r="D11" s="183">
        <v>20</v>
      </c>
      <c r="E11" s="159">
        <v>1251</v>
      </c>
      <c r="F11" s="160">
        <v>185</v>
      </c>
      <c r="G11" s="178">
        <v>1</v>
      </c>
      <c r="H11" s="160">
        <v>1036</v>
      </c>
      <c r="I11" s="161">
        <v>29</v>
      </c>
      <c r="J11" s="160"/>
      <c r="K11" s="160"/>
      <c r="L11" s="40"/>
      <c r="M11" s="40"/>
      <c r="N11" s="5"/>
      <c r="O11" s="47">
        <f>E11/'中学校１'!J32*1000</f>
        <v>30.158385766977652</v>
      </c>
      <c r="P11" s="48">
        <f t="shared" si="0"/>
        <v>10</v>
      </c>
    </row>
    <row r="12" spans="1:16" ht="15" customHeight="1">
      <c r="A12" s="5"/>
      <c r="D12" s="183">
        <v>21</v>
      </c>
      <c r="E12" s="159">
        <v>1174</v>
      </c>
      <c r="F12" s="160">
        <v>155</v>
      </c>
      <c r="G12" s="178">
        <v>0</v>
      </c>
      <c r="H12" s="160">
        <v>1005</v>
      </c>
      <c r="I12" s="161">
        <v>14</v>
      </c>
      <c r="J12" s="160"/>
      <c r="K12" s="160"/>
      <c r="L12" s="40"/>
      <c r="M12" s="40"/>
      <c r="N12" s="7"/>
      <c r="O12" s="47">
        <f>E12/'中学校１'!J33*1000</f>
        <v>29.069479522606844</v>
      </c>
      <c r="P12" s="48">
        <f t="shared" si="0"/>
        <v>8</v>
      </c>
    </row>
    <row r="13" spans="1:16" ht="15" customHeight="1">
      <c r="A13" s="5"/>
      <c r="D13" s="183">
        <v>22</v>
      </c>
      <c r="E13" s="159">
        <v>973</v>
      </c>
      <c r="F13" s="160">
        <v>102</v>
      </c>
      <c r="G13" s="178">
        <v>0</v>
      </c>
      <c r="H13" s="160">
        <v>852</v>
      </c>
      <c r="I13" s="161">
        <v>19</v>
      </c>
      <c r="J13" s="160"/>
      <c r="K13" s="160"/>
      <c r="L13" s="40"/>
      <c r="M13" s="40"/>
      <c r="N13" s="7"/>
      <c r="O13" s="47">
        <f>E13/'中学校１'!J34*1000</f>
        <v>24.701073849356455</v>
      </c>
      <c r="P13" s="48">
        <f t="shared" si="0"/>
        <v>6</v>
      </c>
    </row>
    <row r="14" spans="1:16" ht="15" customHeight="1">
      <c r="A14" s="5"/>
      <c r="D14" s="183">
        <v>23</v>
      </c>
      <c r="E14" s="159">
        <v>909</v>
      </c>
      <c r="F14" s="160">
        <v>96</v>
      </c>
      <c r="G14" s="178">
        <v>0</v>
      </c>
      <c r="H14" s="160">
        <v>802</v>
      </c>
      <c r="I14" s="161">
        <v>11</v>
      </c>
      <c r="J14" s="160"/>
      <c r="K14" s="160"/>
      <c r="L14" s="40"/>
      <c r="M14" s="40"/>
      <c r="N14" s="7"/>
      <c r="O14" s="47">
        <f>E14/'中学校１'!J35*1000</f>
        <v>23.914759273875294</v>
      </c>
      <c r="P14" s="48">
        <f t="shared" si="0"/>
        <v>4</v>
      </c>
    </row>
    <row r="15" spans="1:16" ht="15" customHeight="1">
      <c r="A15" s="5"/>
      <c r="D15" s="183">
        <v>24</v>
      </c>
      <c r="E15" s="159">
        <v>847</v>
      </c>
      <c r="F15" s="160">
        <v>98</v>
      </c>
      <c r="G15" s="178">
        <v>0</v>
      </c>
      <c r="H15" s="160">
        <v>741</v>
      </c>
      <c r="I15" s="161">
        <v>8</v>
      </c>
      <c r="J15" s="160"/>
      <c r="K15" s="160"/>
      <c r="L15" s="40"/>
      <c r="M15" s="40"/>
      <c r="N15" s="7"/>
      <c r="O15" s="47">
        <f>E15/'中学校１'!J36*1000</f>
        <v>22.46148134397624</v>
      </c>
      <c r="P15" s="48">
        <f t="shared" si="0"/>
        <v>2</v>
      </c>
    </row>
    <row r="16" spans="1:16" ht="15" customHeight="1">
      <c r="A16" s="5"/>
      <c r="D16" s="183">
        <v>25</v>
      </c>
      <c r="E16" s="159">
        <v>813</v>
      </c>
      <c r="F16" s="160">
        <v>84</v>
      </c>
      <c r="G16" s="178">
        <v>0</v>
      </c>
      <c r="H16" s="160">
        <v>715</v>
      </c>
      <c r="I16" s="161">
        <v>14</v>
      </c>
      <c r="J16" s="160"/>
      <c r="K16" s="160"/>
      <c r="L16" s="40"/>
      <c r="M16" s="40"/>
      <c r="N16" s="7"/>
      <c r="O16" s="47">
        <f>E16/'中学校１'!J37*1000</f>
        <v>21.926157663367405</v>
      </c>
      <c r="P16" s="48">
        <f t="shared" si="0"/>
        <v>1</v>
      </c>
    </row>
    <row r="17" spans="1:16" ht="15" customHeight="1">
      <c r="A17" s="5"/>
      <c r="D17" s="183">
        <v>26</v>
      </c>
      <c r="E17" s="159">
        <v>856</v>
      </c>
      <c r="F17" s="160">
        <v>93</v>
      </c>
      <c r="G17" s="178">
        <v>2</v>
      </c>
      <c r="H17" s="160">
        <v>723</v>
      </c>
      <c r="I17" s="161">
        <v>38</v>
      </c>
      <c r="J17" s="160"/>
      <c r="K17" s="160"/>
      <c r="L17" s="40"/>
      <c r="M17" s="40"/>
      <c r="N17" s="7"/>
      <c r="O17" s="47">
        <f>E17/'中学校１'!J38*1000</f>
        <v>23.283647046023283</v>
      </c>
      <c r="P17" s="48">
        <f t="shared" si="0"/>
        <v>3</v>
      </c>
    </row>
    <row r="18" spans="1:16" ht="15" customHeight="1">
      <c r="A18" s="5"/>
      <c r="D18" s="183">
        <v>27</v>
      </c>
      <c r="E18" s="165">
        <v>887</v>
      </c>
      <c r="F18" s="166">
        <v>69</v>
      </c>
      <c r="G18" s="208">
        <v>0</v>
      </c>
      <c r="H18" s="166">
        <v>797</v>
      </c>
      <c r="I18" s="167">
        <v>21</v>
      </c>
      <c r="J18" s="160"/>
      <c r="K18" s="160"/>
      <c r="L18" s="40"/>
      <c r="M18" s="40"/>
      <c r="N18" s="7"/>
      <c r="O18" s="47">
        <f>E18/'中学校１'!J39*1000</f>
        <v>24.545479702244236</v>
      </c>
      <c r="P18" s="48">
        <f>RANK(O18,$O$9:$O$18,1)</f>
        <v>5</v>
      </c>
    </row>
    <row r="19" spans="1:15" ht="15" customHeight="1">
      <c r="A19" s="5"/>
      <c r="D19" s="209" t="s">
        <v>7</v>
      </c>
      <c r="E19" s="396">
        <f>E18-E17</f>
        <v>31</v>
      </c>
      <c r="F19" s="398">
        <f>F18-F17</f>
        <v>-24</v>
      </c>
      <c r="G19" s="398">
        <f>G18-G17</f>
        <v>-2</v>
      </c>
      <c r="H19" s="398">
        <f>H18-H17</f>
        <v>74</v>
      </c>
      <c r="I19" s="412">
        <f>I18-I17</f>
        <v>-17</v>
      </c>
      <c r="J19" s="426"/>
      <c r="K19" s="426"/>
      <c r="L19" s="392"/>
      <c r="M19" s="392"/>
      <c r="N19" s="7"/>
      <c r="O19" s="2"/>
    </row>
    <row r="20" spans="1:15" ht="15" customHeight="1">
      <c r="A20" s="5"/>
      <c r="D20" s="210" t="s">
        <v>8</v>
      </c>
      <c r="E20" s="455"/>
      <c r="F20" s="450"/>
      <c r="G20" s="450"/>
      <c r="H20" s="450"/>
      <c r="I20" s="451"/>
      <c r="J20" s="450"/>
      <c r="K20" s="450"/>
      <c r="L20" s="393"/>
      <c r="M20" s="393"/>
      <c r="N20" s="7"/>
      <c r="O20" s="2"/>
    </row>
    <row r="21" spans="1:15" ht="15" customHeight="1">
      <c r="A21" s="5"/>
      <c r="C21" s="85"/>
      <c r="D21" s="182" t="s">
        <v>17</v>
      </c>
      <c r="E21" s="190">
        <f>ROUND(E18/$E18*100,1)</f>
        <v>100</v>
      </c>
      <c r="F21" s="191">
        <f>ROUND(F18/$E18*100,1)</f>
        <v>7.8</v>
      </c>
      <c r="G21" s="211">
        <f>ROUND(G18/$E18*100,1)</f>
        <v>0</v>
      </c>
      <c r="H21" s="191">
        <f>ROUND(H18/$E18*100,1)</f>
        <v>89.9</v>
      </c>
      <c r="I21" s="192">
        <f>ROUND(I18/$E18*100,1)</f>
        <v>2.4</v>
      </c>
      <c r="J21" s="188"/>
      <c r="K21" s="188"/>
      <c r="L21" s="30"/>
      <c r="M21" s="30"/>
      <c r="N21" s="7"/>
      <c r="O21" s="2"/>
    </row>
    <row r="22" spans="1:15" ht="4.5" customHeight="1">
      <c r="A22" s="5"/>
      <c r="B22" s="5"/>
      <c r="C22" s="84"/>
      <c r="D22" s="42"/>
      <c r="E22" s="42"/>
      <c r="F22" s="42"/>
      <c r="G22" s="42"/>
      <c r="H22" s="42"/>
      <c r="I22" s="80"/>
      <c r="J22" s="80"/>
      <c r="K22" s="80"/>
      <c r="L22" s="80"/>
      <c r="M22" s="80"/>
      <c r="N22" s="7"/>
      <c r="O22" s="2"/>
    </row>
    <row r="23" spans="1:15" ht="64.5" customHeight="1">
      <c r="A23" s="5"/>
      <c r="B23" s="5"/>
      <c r="C23" s="394" t="s">
        <v>251</v>
      </c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7"/>
      <c r="O23" s="2"/>
    </row>
    <row r="24" spans="1:15" s="6" customFormat="1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 customHeight="1">
      <c r="A25" s="389"/>
      <c r="B25" s="389"/>
      <c r="C25" s="38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389"/>
      <c r="B30" s="389"/>
      <c r="C30" s="38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5" ht="13.5">
      <c r="A32" s="360"/>
      <c r="B32" s="360"/>
      <c r="C32" s="360"/>
      <c r="D32" s="360"/>
      <c r="E32" s="360"/>
    </row>
  </sheetData>
  <sheetProtection/>
  <mergeCells count="25">
    <mergeCell ref="L19:L20"/>
    <mergeCell ref="A25:C25"/>
    <mergeCell ref="A32:E32"/>
    <mergeCell ref="M19:M20"/>
    <mergeCell ref="C23:M23"/>
    <mergeCell ref="A30:C30"/>
    <mergeCell ref="E19:E20"/>
    <mergeCell ref="F19:F20"/>
    <mergeCell ref="G19:G20"/>
    <mergeCell ref="H19:H20"/>
    <mergeCell ref="I19:I20"/>
    <mergeCell ref="J6:J7"/>
    <mergeCell ref="K6:K7"/>
    <mergeCell ref="I6:I7"/>
    <mergeCell ref="J19:J20"/>
    <mergeCell ref="K19:K20"/>
    <mergeCell ref="L6:L7"/>
    <mergeCell ref="M6:M7"/>
    <mergeCell ref="B1:M1"/>
    <mergeCell ref="D4:D7"/>
    <mergeCell ref="E6:E7"/>
    <mergeCell ref="F6:F7"/>
    <mergeCell ref="G6:G7"/>
    <mergeCell ref="H6:H7"/>
    <mergeCell ref="E4:I5"/>
  </mergeCells>
  <conditionalFormatting sqref="P8:P18">
    <cfRule type="cellIs" priority="1" dxfId="2" operator="between" stopIfTrue="1">
      <formula>1</formula>
      <formula>3</formula>
    </cfRule>
  </conditionalFormatting>
  <printOptions/>
  <pageMargins left="0.984251968503937" right="0.7874015748031497" top="0.98425196850393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調査統計課　小笠原和夫　内線5302</cp:lastModifiedBy>
  <cp:lastPrinted>2016-01-14T07:07:17Z</cp:lastPrinted>
  <dcterms:created xsi:type="dcterms:W3CDTF">2000-12-19T07:53:52Z</dcterms:created>
  <dcterms:modified xsi:type="dcterms:W3CDTF">2016-01-17T23:38:23Z</dcterms:modified>
  <cp:category/>
  <cp:version/>
  <cp:contentType/>
  <cp:contentStatus/>
</cp:coreProperties>
</file>